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klow\AppData\Roaming\iManage\Work\Recent\ADV - Forensic - FirstEnergy Service Company _PUCO- 2022\"/>
    </mc:Choice>
  </mc:AlternateContent>
  <xr:revisionPtr revIDLastSave="0" documentId="13_ncr:1_{7ED3E379-7D1F-41F7-8514-B71AB666CCE2}" xr6:coauthVersionLast="47" xr6:coauthVersionMax="47" xr10:uidLastSave="{00000000-0000-0000-0000-000000000000}"/>
  <bookViews>
    <workbookView xWindow="-28920" yWindow="-120" windowWidth="29040" windowHeight="15840" tabRatio="892" activeTab="3" xr2:uid="{B24A10F6-964E-48F6-A14D-4A4154F871C1}"/>
  </bookViews>
  <sheets>
    <sheet name="1. Summary" sheetId="4" r:id="rId1"/>
    <sheet name="2. Tie-Out" sheetId="3" r:id="rId2"/>
    <sheet name="3. Data" sheetId="1" r:id="rId3"/>
    <sheet name="Set 01-DR-33 Attch. 2 --&gt;" sheetId="12" r:id="rId4"/>
    <sheet name="1. Summary of Transactions" sheetId="8" r:id="rId5"/>
    <sheet name="2. Impact to Ohio Companies" sheetId="9" r:id="rId6"/>
    <sheet name="3. Rates Analysis" sheetId="10" r:id="rId7"/>
    <sheet name="4. Accounting Refund Entries" sheetId="11" r:id="rId8"/>
  </sheets>
  <externalReferences>
    <externalReference r:id="rId9"/>
  </externalReferences>
  <definedNames>
    <definedName name="_xlnm._FilterDatabase" localSheetId="5" hidden="1">'2. Impact to Ohio Companies'!$A$1:$P$4494</definedName>
    <definedName name="_xlnm._FilterDatabase" localSheetId="2" hidden="1">'3. Data'!$A$18:$AE$655</definedName>
    <definedName name="_xlnm.Print_Area" localSheetId="4">'1. Summary of Transactions'!$A$2:$D$48</definedName>
    <definedName name="_xlnm.Print_Area" localSheetId="6">'3. Rates Analysis'!$A$1:$E$24</definedName>
  </definedNames>
  <calcPr calcId="191029"/>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 i="10" l="1"/>
  <c r="H18" i="10"/>
  <c r="H16" i="10"/>
  <c r="H15" i="10"/>
  <c r="D21" i="10"/>
  <c r="C21" i="10"/>
  <c r="B21" i="10"/>
  <c r="E20" i="10"/>
  <c r="E21" i="10" s="1"/>
  <c r="E19" i="10"/>
  <c r="D14" i="10"/>
  <c r="D16" i="10" s="1"/>
  <c r="C14" i="10"/>
  <c r="C16" i="10" s="1"/>
  <c r="B14" i="10"/>
  <c r="B16" i="10" s="1"/>
  <c r="E12" i="10"/>
  <c r="D10" i="10"/>
  <c r="C10" i="10"/>
  <c r="B10" i="10"/>
  <c r="E9" i="10"/>
  <c r="E8" i="10"/>
  <c r="E7" i="10"/>
  <c r="E10" i="10" s="1"/>
  <c r="E5" i="10"/>
  <c r="D4495" i="9"/>
  <c r="N4260" i="9"/>
  <c r="N4259" i="9"/>
  <c r="N4258" i="9"/>
  <c r="N4257" i="9"/>
  <c r="N4256" i="9"/>
  <c r="N4255" i="9"/>
  <c r="N4254" i="9"/>
  <c r="N4253" i="9"/>
  <c r="N4252" i="9"/>
  <c r="N4251" i="9"/>
  <c r="N4250" i="9"/>
  <c r="N4249" i="9"/>
  <c r="N4248" i="9"/>
  <c r="N4247" i="9"/>
  <c r="N4246" i="9"/>
  <c r="N4245" i="9"/>
  <c r="N4244" i="9"/>
  <c r="N4243" i="9"/>
  <c r="N4242" i="9"/>
  <c r="N4495" i="9" s="1"/>
  <c r="M4060" i="9"/>
  <c r="L4060" i="9"/>
  <c r="L4495" i="9" s="1"/>
  <c r="M3953" i="9"/>
  <c r="M4495" i="9" s="1"/>
  <c r="T48" i="8"/>
  <c r="S48" i="8"/>
  <c r="R48" i="8"/>
  <c r="Q48" i="8"/>
  <c r="P48" i="8"/>
  <c r="O48" i="8"/>
  <c r="N48" i="8"/>
  <c r="M48" i="8"/>
  <c r="L48" i="8"/>
  <c r="K48" i="8"/>
  <c r="J48" i="8"/>
  <c r="I48" i="8"/>
  <c r="H48" i="8"/>
  <c r="G48" i="8"/>
  <c r="F48" i="8"/>
  <c r="E48" i="8"/>
  <c r="U47" i="8"/>
  <c r="D47" i="8"/>
  <c r="U46" i="8"/>
  <c r="D46" i="8"/>
  <c r="U45" i="8"/>
  <c r="D45" i="8"/>
  <c r="U44" i="8"/>
  <c r="D44" i="8"/>
  <c r="U43" i="8"/>
  <c r="D43" i="8"/>
  <c r="U42" i="8"/>
  <c r="D42" i="8"/>
  <c r="U41" i="8"/>
  <c r="D41" i="8"/>
  <c r="U40" i="8"/>
  <c r="D40" i="8"/>
  <c r="U39" i="8"/>
  <c r="D39" i="8"/>
  <c r="U38" i="8"/>
  <c r="D38" i="8"/>
  <c r="U37" i="8"/>
  <c r="D37" i="8"/>
  <c r="U36" i="8"/>
  <c r="D36" i="8"/>
  <c r="U35" i="8"/>
  <c r="D35" i="8"/>
  <c r="U34" i="8"/>
  <c r="D34" i="8"/>
  <c r="U33" i="8"/>
  <c r="D33" i="8"/>
  <c r="U32" i="8"/>
  <c r="D32" i="8"/>
  <c r="Y32" i="8" s="1"/>
  <c r="U31" i="8"/>
  <c r="D31" i="8"/>
  <c r="U30" i="8"/>
  <c r="D30" i="8"/>
  <c r="U29" i="8"/>
  <c r="D29" i="8"/>
  <c r="U28" i="8"/>
  <c r="D28" i="8"/>
  <c r="Y28" i="8" s="1"/>
  <c r="U27" i="8"/>
  <c r="D27" i="8"/>
  <c r="U26" i="8"/>
  <c r="D26" i="8"/>
  <c r="U25" i="8"/>
  <c r="D25" i="8"/>
  <c r="U24" i="8"/>
  <c r="D24" i="8"/>
  <c r="U23" i="8"/>
  <c r="D23" i="8"/>
  <c r="Y22" i="8"/>
  <c r="U22" i="8"/>
  <c r="D22" i="8"/>
  <c r="U21" i="8"/>
  <c r="D21" i="8"/>
  <c r="Y21" i="8" s="1"/>
  <c r="Y20" i="8"/>
  <c r="U20" i="8"/>
  <c r="D20" i="8"/>
  <c r="U19" i="8"/>
  <c r="D19" i="8"/>
  <c r="U18" i="8"/>
  <c r="D18" i="8"/>
  <c r="U17" i="8"/>
  <c r="D17" i="8"/>
  <c r="U16" i="8"/>
  <c r="D16" i="8"/>
  <c r="U15" i="8"/>
  <c r="D15" i="8"/>
  <c r="U14" i="8"/>
  <c r="D14" i="8"/>
  <c r="Y13" i="8"/>
  <c r="U13" i="8"/>
  <c r="D13" i="8"/>
  <c r="U12" i="8"/>
  <c r="D12" i="8"/>
  <c r="U11" i="8"/>
  <c r="D11" i="8"/>
  <c r="U10" i="8"/>
  <c r="D10" i="8"/>
  <c r="U9" i="8"/>
  <c r="D9" i="8"/>
  <c r="U8" i="8"/>
  <c r="D8" i="8"/>
  <c r="U7" i="8"/>
  <c r="D7" i="8"/>
  <c r="U6" i="8"/>
  <c r="D6" i="8"/>
  <c r="D48" i="8" s="1"/>
  <c r="D50" i="8" s="1"/>
  <c r="U5" i="8"/>
  <c r="D5" i="8"/>
  <c r="U4" i="8"/>
  <c r="U48" i="8" s="1"/>
  <c r="D4" i="8"/>
  <c r="K41" i="3"/>
  <c r="K42" i="3"/>
  <c r="K43" i="3"/>
  <c r="K44" i="3"/>
  <c r="K45" i="3"/>
  <c r="K46" i="3"/>
  <c r="K47" i="3"/>
  <c r="K48" i="3"/>
  <c r="K49" i="3"/>
  <c r="K50" i="3"/>
  <c r="K51" i="3"/>
  <c r="K40" i="3"/>
  <c r="K39" i="3"/>
  <c r="N31" i="3"/>
  <c r="N30" i="3"/>
  <c r="N29" i="3"/>
  <c r="N28" i="3"/>
  <c r="N27" i="3"/>
  <c r="N26" i="3"/>
  <c r="N25" i="3"/>
  <c r="N24" i="3"/>
  <c r="N23" i="3"/>
  <c r="N22" i="3"/>
  <c r="N21" i="3"/>
  <c r="N20" i="3"/>
  <c r="N19" i="3"/>
  <c r="N18" i="3"/>
  <c r="N17" i="3"/>
  <c r="N16" i="3"/>
  <c r="I31" i="3"/>
  <c r="I30" i="3"/>
  <c r="I29" i="3"/>
  <c r="I28" i="3"/>
  <c r="I27" i="3"/>
  <c r="I26" i="3"/>
  <c r="I25" i="3"/>
  <c r="I24" i="3"/>
  <c r="I23" i="3"/>
  <c r="I22" i="3"/>
  <c r="I21" i="3"/>
  <c r="I20" i="3"/>
  <c r="I19" i="3"/>
  <c r="I18" i="3"/>
  <c r="I17" i="3"/>
  <c r="I16" i="3"/>
  <c r="Z201" i="1"/>
  <c r="Z200" i="1"/>
  <c r="O654" i="1"/>
  <c r="AC654" i="1" s="1"/>
  <c r="O653" i="1"/>
  <c r="AC653" i="1" s="1"/>
  <c r="O652" i="1"/>
  <c r="AC652" i="1" s="1"/>
  <c r="Z474" i="1"/>
  <c r="AB470" i="1"/>
  <c r="Z469" i="1"/>
  <c r="Z467" i="1"/>
  <c r="Z116" i="1"/>
  <c r="Z115" i="1"/>
  <c r="Z113" i="1"/>
  <c r="Z112" i="1"/>
  <c r="Z111" i="1"/>
  <c r="Z655" i="1"/>
  <c r="Z654" i="1"/>
  <c r="Z653" i="1"/>
  <c r="Z652" i="1"/>
  <c r="Z651" i="1"/>
  <c r="Z650" i="1"/>
  <c r="Z649" i="1"/>
  <c r="Z648" i="1"/>
  <c r="Z647" i="1"/>
  <c r="Z646" i="1"/>
  <c r="Z645" i="1"/>
  <c r="Z644" i="1"/>
  <c r="Z643" i="1"/>
  <c r="Z642" i="1"/>
  <c r="Z641" i="1"/>
  <c r="Z640" i="1"/>
  <c r="Z639" i="1"/>
  <c r="Z638" i="1"/>
  <c r="Z637" i="1"/>
  <c r="Z636" i="1"/>
  <c r="Z635" i="1"/>
  <c r="Z634" i="1"/>
  <c r="Z633" i="1"/>
  <c r="Z632" i="1"/>
  <c r="Z631" i="1"/>
  <c r="Z630" i="1"/>
  <c r="Z629" i="1"/>
  <c r="Z628" i="1"/>
  <c r="Z627" i="1"/>
  <c r="Z626" i="1"/>
  <c r="Z625" i="1"/>
  <c r="Z624" i="1"/>
  <c r="Z623" i="1"/>
  <c r="Z622" i="1"/>
  <c r="Z621" i="1"/>
  <c r="Z620" i="1"/>
  <c r="Z619" i="1"/>
  <c r="Z618" i="1"/>
  <c r="Z617" i="1"/>
  <c r="Z616" i="1"/>
  <c r="Z615" i="1"/>
  <c r="Z614" i="1"/>
  <c r="Z613" i="1"/>
  <c r="Z612" i="1"/>
  <c r="Z611" i="1"/>
  <c r="Z610" i="1"/>
  <c r="Z609" i="1"/>
  <c r="Z608" i="1"/>
  <c r="Z607" i="1"/>
  <c r="Z606" i="1"/>
  <c r="Z605" i="1"/>
  <c r="Z604" i="1"/>
  <c r="Z603" i="1"/>
  <c r="Z602" i="1"/>
  <c r="Z601" i="1"/>
  <c r="Z600" i="1"/>
  <c r="Z599" i="1"/>
  <c r="Z598" i="1"/>
  <c r="Z597" i="1"/>
  <c r="Z596" i="1"/>
  <c r="Z595" i="1"/>
  <c r="Z594" i="1"/>
  <c r="Z593" i="1"/>
  <c r="Z592" i="1"/>
  <c r="Z591" i="1"/>
  <c r="Z590" i="1"/>
  <c r="Z589" i="1"/>
  <c r="Z588" i="1"/>
  <c r="Z587" i="1"/>
  <c r="Z586" i="1"/>
  <c r="Z585" i="1"/>
  <c r="Z584" i="1"/>
  <c r="Z583" i="1"/>
  <c r="Z582" i="1"/>
  <c r="Z581" i="1"/>
  <c r="Z580" i="1"/>
  <c r="Z579" i="1"/>
  <c r="Z578" i="1"/>
  <c r="Z577" i="1"/>
  <c r="Z576" i="1"/>
  <c r="Z575" i="1"/>
  <c r="Z574" i="1"/>
  <c r="Z573" i="1"/>
  <c r="Z572" i="1"/>
  <c r="Z571" i="1"/>
  <c r="Z570" i="1"/>
  <c r="Z569" i="1"/>
  <c r="Z568" i="1"/>
  <c r="Z567" i="1"/>
  <c r="Z566" i="1"/>
  <c r="Z565" i="1"/>
  <c r="Z564" i="1"/>
  <c r="Z563" i="1"/>
  <c r="Z562" i="1"/>
  <c r="Z561" i="1"/>
  <c r="Z560" i="1"/>
  <c r="Z559" i="1"/>
  <c r="Z558" i="1"/>
  <c r="Z557" i="1"/>
  <c r="Z556" i="1"/>
  <c r="Z555" i="1"/>
  <c r="Z554" i="1"/>
  <c r="Z553" i="1"/>
  <c r="Z552" i="1"/>
  <c r="Z551" i="1"/>
  <c r="Z550" i="1"/>
  <c r="Z549" i="1"/>
  <c r="Z548" i="1"/>
  <c r="Z547" i="1"/>
  <c r="Z546" i="1"/>
  <c r="Z545" i="1"/>
  <c r="Z544" i="1"/>
  <c r="Z543" i="1"/>
  <c r="Z542" i="1"/>
  <c r="Z541" i="1"/>
  <c r="Z540" i="1"/>
  <c r="Z539" i="1"/>
  <c r="Z538" i="1"/>
  <c r="Z537" i="1"/>
  <c r="Z536" i="1"/>
  <c r="Z535" i="1"/>
  <c r="Z534" i="1"/>
  <c r="Z533" i="1"/>
  <c r="Z532" i="1"/>
  <c r="Z531" i="1"/>
  <c r="Z530" i="1"/>
  <c r="Z529" i="1"/>
  <c r="Z528" i="1"/>
  <c r="Z527" i="1"/>
  <c r="Z526" i="1"/>
  <c r="Z525" i="1"/>
  <c r="Z524" i="1"/>
  <c r="Z523" i="1"/>
  <c r="Z522" i="1"/>
  <c r="Z521" i="1"/>
  <c r="Z520" i="1"/>
  <c r="Z519" i="1"/>
  <c r="Z518" i="1"/>
  <c r="Z517" i="1"/>
  <c r="Z516" i="1"/>
  <c r="Z515" i="1"/>
  <c r="Z514" i="1"/>
  <c r="Z513" i="1"/>
  <c r="Z512" i="1"/>
  <c r="Z511" i="1"/>
  <c r="Z510" i="1"/>
  <c r="Z509" i="1"/>
  <c r="Z508" i="1"/>
  <c r="Z507" i="1"/>
  <c r="Z506" i="1"/>
  <c r="Z505" i="1"/>
  <c r="Z504" i="1"/>
  <c r="Z503" i="1"/>
  <c r="Z502" i="1"/>
  <c r="Z501" i="1"/>
  <c r="Z500" i="1"/>
  <c r="Z499" i="1"/>
  <c r="Z498" i="1"/>
  <c r="Z497" i="1"/>
  <c r="Z496" i="1"/>
  <c r="Z495" i="1"/>
  <c r="Z494" i="1"/>
  <c r="Z493" i="1"/>
  <c r="Z492" i="1"/>
  <c r="Z491" i="1"/>
  <c r="Z490" i="1"/>
  <c r="Z489" i="1"/>
  <c r="Z488" i="1"/>
  <c r="Z487" i="1"/>
  <c r="Z486" i="1"/>
  <c r="Z485" i="1"/>
  <c r="Z484" i="1"/>
  <c r="Z483" i="1"/>
  <c r="Z482" i="1"/>
  <c r="Z481" i="1"/>
  <c r="Z480" i="1"/>
  <c r="Z479" i="1"/>
  <c r="Z478" i="1"/>
  <c r="Z477" i="1"/>
  <c r="Z476" i="1"/>
  <c r="Z475" i="1"/>
  <c r="Z473" i="1"/>
  <c r="Z472" i="1"/>
  <c r="Z471" i="1"/>
  <c r="Z470" i="1"/>
  <c r="Z468" i="1"/>
  <c r="Z465" i="1"/>
  <c r="Z464" i="1"/>
  <c r="Z463" i="1"/>
  <c r="Z462" i="1"/>
  <c r="Z461" i="1"/>
  <c r="Z460" i="1"/>
  <c r="Z459" i="1"/>
  <c r="Z458" i="1"/>
  <c r="Z457" i="1"/>
  <c r="Z456" i="1"/>
  <c r="Z455" i="1"/>
  <c r="Z454" i="1"/>
  <c r="Z453" i="1"/>
  <c r="Z452" i="1"/>
  <c r="Z451" i="1"/>
  <c r="Z450" i="1"/>
  <c r="Z449" i="1"/>
  <c r="Z448" i="1"/>
  <c r="Z447" i="1"/>
  <c r="Z446" i="1"/>
  <c r="Z445" i="1"/>
  <c r="Z444" i="1"/>
  <c r="Z443" i="1"/>
  <c r="Z442" i="1"/>
  <c r="Z441" i="1"/>
  <c r="Z440" i="1"/>
  <c r="Z439" i="1"/>
  <c r="Z438" i="1"/>
  <c r="Z437" i="1"/>
  <c r="Z436" i="1"/>
  <c r="Z435" i="1"/>
  <c r="Z434" i="1"/>
  <c r="Z433" i="1"/>
  <c r="Z432" i="1"/>
  <c r="Z431" i="1"/>
  <c r="Z430" i="1"/>
  <c r="Z429" i="1"/>
  <c r="Z428" i="1"/>
  <c r="Z427" i="1"/>
  <c r="Z426" i="1"/>
  <c r="Z425" i="1"/>
  <c r="Z424" i="1"/>
  <c r="Z423" i="1"/>
  <c r="Z422" i="1"/>
  <c r="Z421" i="1"/>
  <c r="Z420" i="1"/>
  <c r="Z419" i="1"/>
  <c r="Z418" i="1"/>
  <c r="Z417" i="1"/>
  <c r="Z416" i="1"/>
  <c r="Z415" i="1"/>
  <c r="Z414" i="1"/>
  <c r="Z413" i="1"/>
  <c r="Z412" i="1"/>
  <c r="Z411" i="1"/>
  <c r="Z410" i="1"/>
  <c r="Z409" i="1"/>
  <c r="Z408" i="1"/>
  <c r="Z407" i="1"/>
  <c r="Z406" i="1"/>
  <c r="Z405" i="1"/>
  <c r="Z404" i="1"/>
  <c r="Z403" i="1"/>
  <c r="Z402" i="1"/>
  <c r="Z401" i="1"/>
  <c r="Z400" i="1"/>
  <c r="Z399" i="1"/>
  <c r="Z398" i="1"/>
  <c r="Z397" i="1"/>
  <c r="Z396" i="1"/>
  <c r="Z395" i="1"/>
  <c r="Z394" i="1"/>
  <c r="Z393" i="1"/>
  <c r="Z392" i="1"/>
  <c r="Z391" i="1"/>
  <c r="Z390" i="1"/>
  <c r="Z389" i="1"/>
  <c r="Z388" i="1"/>
  <c r="Z387" i="1"/>
  <c r="Z386" i="1"/>
  <c r="Z385" i="1"/>
  <c r="Z384" i="1"/>
  <c r="Z383" i="1"/>
  <c r="Z382" i="1"/>
  <c r="Z381" i="1"/>
  <c r="Z380" i="1"/>
  <c r="Z379" i="1"/>
  <c r="Z378" i="1"/>
  <c r="Z377" i="1"/>
  <c r="Z376" i="1"/>
  <c r="Z375" i="1"/>
  <c r="Z374" i="1"/>
  <c r="Z373" i="1"/>
  <c r="Z372" i="1"/>
  <c r="Z371" i="1"/>
  <c r="Z370" i="1"/>
  <c r="Z369" i="1"/>
  <c r="Z368" i="1"/>
  <c r="Z367" i="1"/>
  <c r="Z366" i="1"/>
  <c r="Z365" i="1"/>
  <c r="Z364" i="1"/>
  <c r="Z363" i="1"/>
  <c r="Z362" i="1"/>
  <c r="Z361" i="1"/>
  <c r="Z360" i="1"/>
  <c r="Z359" i="1"/>
  <c r="Z358" i="1"/>
  <c r="Z357" i="1"/>
  <c r="Z356" i="1"/>
  <c r="Z355" i="1"/>
  <c r="Z354" i="1"/>
  <c r="Z353" i="1"/>
  <c r="Z352" i="1"/>
  <c r="Z351" i="1"/>
  <c r="Z350" i="1"/>
  <c r="Z349" i="1"/>
  <c r="Z348" i="1"/>
  <c r="Z347" i="1"/>
  <c r="Z346" i="1"/>
  <c r="Z345" i="1"/>
  <c r="Z344" i="1"/>
  <c r="Z343" i="1"/>
  <c r="Z342" i="1"/>
  <c r="Z341" i="1"/>
  <c r="Z340" i="1"/>
  <c r="Z339" i="1"/>
  <c r="Z338" i="1"/>
  <c r="Z337" i="1"/>
  <c r="Z336" i="1"/>
  <c r="Z335" i="1"/>
  <c r="Z334" i="1"/>
  <c r="Z333" i="1"/>
  <c r="Z332" i="1"/>
  <c r="Z331" i="1"/>
  <c r="Z330" i="1"/>
  <c r="Z329" i="1"/>
  <c r="Z328" i="1"/>
  <c r="Z327" i="1"/>
  <c r="Z326" i="1"/>
  <c r="Z325" i="1"/>
  <c r="Z324" i="1"/>
  <c r="Z323" i="1"/>
  <c r="Z322" i="1"/>
  <c r="Z321" i="1"/>
  <c r="Z320" i="1"/>
  <c r="Z319" i="1"/>
  <c r="Z318" i="1"/>
  <c r="Z317" i="1"/>
  <c r="Z316" i="1"/>
  <c r="Z315" i="1"/>
  <c r="Z314" i="1"/>
  <c r="Z313" i="1"/>
  <c r="Z312" i="1"/>
  <c r="Z311" i="1"/>
  <c r="Z310" i="1"/>
  <c r="Z309" i="1"/>
  <c r="Z308" i="1"/>
  <c r="Z307" i="1"/>
  <c r="Z306" i="1"/>
  <c r="Z305" i="1"/>
  <c r="Z304" i="1"/>
  <c r="Z303" i="1"/>
  <c r="Z302" i="1"/>
  <c r="Z301" i="1"/>
  <c r="Z300" i="1"/>
  <c r="Z299" i="1"/>
  <c r="Z298" i="1"/>
  <c r="Z297" i="1"/>
  <c r="Z296" i="1"/>
  <c r="Z295" i="1"/>
  <c r="Z294" i="1"/>
  <c r="Z293" i="1"/>
  <c r="Z292" i="1"/>
  <c r="Z291" i="1"/>
  <c r="Z290" i="1"/>
  <c r="Z289" i="1"/>
  <c r="Z288" i="1"/>
  <c r="Z287" i="1"/>
  <c r="Z286" i="1"/>
  <c r="Z285" i="1"/>
  <c r="Z284" i="1"/>
  <c r="Z283" i="1"/>
  <c r="Z282" i="1"/>
  <c r="Z281" i="1"/>
  <c r="Z280" i="1"/>
  <c r="Z279" i="1"/>
  <c r="Z278" i="1"/>
  <c r="Z277" i="1"/>
  <c r="Z276" i="1"/>
  <c r="Z275" i="1"/>
  <c r="Z274" i="1"/>
  <c r="Z273" i="1"/>
  <c r="Z272" i="1"/>
  <c r="Z271" i="1"/>
  <c r="Z270" i="1"/>
  <c r="Z269" i="1"/>
  <c r="Z268" i="1"/>
  <c r="Z267" i="1"/>
  <c r="Z266" i="1"/>
  <c r="Z265" i="1"/>
  <c r="Z264" i="1"/>
  <c r="Z263" i="1"/>
  <c r="Z262" i="1"/>
  <c r="Z261" i="1"/>
  <c r="Z260" i="1"/>
  <c r="Z259" i="1"/>
  <c r="Z258" i="1"/>
  <c r="Z257" i="1"/>
  <c r="Z256" i="1"/>
  <c r="Z255" i="1"/>
  <c r="Z254" i="1"/>
  <c r="Z253" i="1"/>
  <c r="Z252" i="1"/>
  <c r="Z251" i="1"/>
  <c r="Z250" i="1"/>
  <c r="Z249" i="1"/>
  <c r="Z248" i="1"/>
  <c r="Z247" i="1"/>
  <c r="Z246" i="1"/>
  <c r="Z245" i="1"/>
  <c r="Z244" i="1"/>
  <c r="Z243" i="1"/>
  <c r="Z242" i="1"/>
  <c r="Z239" i="1"/>
  <c r="Z238" i="1"/>
  <c r="Z237" i="1"/>
  <c r="Z236" i="1"/>
  <c r="Z235" i="1"/>
  <c r="Z234" i="1"/>
  <c r="Z233" i="1"/>
  <c r="Z232" i="1"/>
  <c r="Z231" i="1"/>
  <c r="Z230" i="1"/>
  <c r="Z229" i="1"/>
  <c r="Z228" i="1"/>
  <c r="Z227" i="1"/>
  <c r="Z226" i="1"/>
  <c r="Z225" i="1"/>
  <c r="Z224" i="1"/>
  <c r="Z223" i="1"/>
  <c r="Z222" i="1"/>
  <c r="Z221" i="1"/>
  <c r="Z220" i="1"/>
  <c r="Z219" i="1"/>
  <c r="Z218" i="1"/>
  <c r="Z217" i="1"/>
  <c r="Z216" i="1"/>
  <c r="Z215" i="1"/>
  <c r="Z214" i="1"/>
  <c r="Z213" i="1"/>
  <c r="Z212" i="1"/>
  <c r="Z211" i="1"/>
  <c r="Z210" i="1"/>
  <c r="Z209" i="1"/>
  <c r="Z208" i="1"/>
  <c r="Z203" i="1"/>
  <c r="Z198" i="1"/>
  <c r="Z197" i="1"/>
  <c r="Z195" i="1"/>
  <c r="Z194" i="1"/>
  <c r="Z193" i="1"/>
  <c r="Z192" i="1"/>
  <c r="Z191" i="1"/>
  <c r="Z190" i="1"/>
  <c r="Z189" i="1"/>
  <c r="Z188" i="1"/>
  <c r="Z187" i="1"/>
  <c r="Z186" i="1"/>
  <c r="Z185" i="1"/>
  <c r="Z184" i="1"/>
  <c r="Z183" i="1"/>
  <c r="Z182" i="1"/>
  <c r="Z181" i="1"/>
  <c r="Z180" i="1"/>
  <c r="Z179" i="1"/>
  <c r="Z178" i="1"/>
  <c r="Z177" i="1"/>
  <c r="Z176" i="1"/>
  <c r="Z175" i="1"/>
  <c r="Z174" i="1"/>
  <c r="Z173" i="1"/>
  <c r="Z172" i="1"/>
  <c r="Z171" i="1"/>
  <c r="Z170" i="1"/>
  <c r="Z169" i="1"/>
  <c r="Z168" i="1"/>
  <c r="Z167" i="1"/>
  <c r="Z166" i="1"/>
  <c r="Z165" i="1"/>
  <c r="Z164" i="1"/>
  <c r="Z163" i="1"/>
  <c r="Z162" i="1"/>
  <c r="Z161" i="1"/>
  <c r="Z160" i="1"/>
  <c r="Z159" i="1"/>
  <c r="Z158" i="1"/>
  <c r="Z157" i="1"/>
  <c r="Z156" i="1"/>
  <c r="Z155" i="1"/>
  <c r="Z154" i="1"/>
  <c r="Z153" i="1"/>
  <c r="Z152" i="1"/>
  <c r="Z151" i="1"/>
  <c r="Z150" i="1"/>
  <c r="Z149" i="1"/>
  <c r="Z148" i="1"/>
  <c r="Z147" i="1"/>
  <c r="Z146" i="1"/>
  <c r="Z145" i="1"/>
  <c r="Z144" i="1"/>
  <c r="Z143" i="1"/>
  <c r="Z142" i="1"/>
  <c r="Z141" i="1"/>
  <c r="Z140" i="1"/>
  <c r="Z139" i="1"/>
  <c r="Z138" i="1"/>
  <c r="Z137" i="1"/>
  <c r="Z136" i="1"/>
  <c r="Z135" i="1"/>
  <c r="Z134" i="1"/>
  <c r="Z133" i="1"/>
  <c r="Z132" i="1"/>
  <c r="Z131" i="1"/>
  <c r="Z130" i="1"/>
  <c r="Z129" i="1"/>
  <c r="Z128" i="1"/>
  <c r="Z127" i="1"/>
  <c r="Z126" i="1"/>
  <c r="Z125" i="1"/>
  <c r="Z124" i="1"/>
  <c r="Z123" i="1"/>
  <c r="Z122" i="1"/>
  <c r="Z121" i="1"/>
  <c r="Z120" i="1"/>
  <c r="Z119" i="1"/>
  <c r="Z118" i="1"/>
  <c r="Z117" i="1"/>
  <c r="Z114" i="1"/>
  <c r="Z110" i="1"/>
  <c r="Z109" i="1"/>
  <c r="Z108" i="1"/>
  <c r="Z107" i="1"/>
  <c r="Z106" i="1"/>
  <c r="Z105" i="1"/>
  <c r="Z104" i="1"/>
  <c r="Z103" i="1"/>
  <c r="Z102" i="1"/>
  <c r="Z101" i="1"/>
  <c r="Z100" i="1"/>
  <c r="Z99" i="1"/>
  <c r="Z98" i="1"/>
  <c r="Z97" i="1"/>
  <c r="Z96" i="1"/>
  <c r="Z95" i="1"/>
  <c r="Z94" i="1"/>
  <c r="Z93" i="1"/>
  <c r="Z92" i="1"/>
  <c r="Z91" i="1"/>
  <c r="Z90" i="1"/>
  <c r="Z89" i="1"/>
  <c r="Z88" i="1"/>
  <c r="Z87" i="1"/>
  <c r="Z86" i="1"/>
  <c r="Z85" i="1"/>
  <c r="Z84" i="1"/>
  <c r="Z83" i="1"/>
  <c r="Z82" i="1"/>
  <c r="Z81" i="1"/>
  <c r="Z80" i="1"/>
  <c r="Z79" i="1"/>
  <c r="Z78" i="1"/>
  <c r="Z77" i="1"/>
  <c r="Z76" i="1"/>
  <c r="Z75" i="1"/>
  <c r="Z74" i="1"/>
  <c r="Z73" i="1"/>
  <c r="Z72" i="1"/>
  <c r="Z71" i="1"/>
  <c r="Z70" i="1"/>
  <c r="Z69" i="1"/>
  <c r="Z68" i="1"/>
  <c r="Z67" i="1"/>
  <c r="Z66" i="1"/>
  <c r="Z65" i="1"/>
  <c r="Z64" i="1"/>
  <c r="Z63" i="1"/>
  <c r="Z62" i="1"/>
  <c r="Z61" i="1"/>
  <c r="Z60" i="1"/>
  <c r="Z59" i="1"/>
  <c r="Z58" i="1"/>
  <c r="Z57" i="1"/>
  <c r="Z56" i="1"/>
  <c r="Z55" i="1"/>
  <c r="Z54" i="1"/>
  <c r="Z53" i="1"/>
  <c r="Z52" i="1"/>
  <c r="Z51" i="1"/>
  <c r="Z50" i="1"/>
  <c r="Z49" i="1"/>
  <c r="Z48" i="1"/>
  <c r="Z47" i="1"/>
  <c r="Z46" i="1"/>
  <c r="Z45" i="1"/>
  <c r="Z44" i="1"/>
  <c r="Z43" i="1"/>
  <c r="Z42" i="1"/>
  <c r="Z41" i="1"/>
  <c r="Z40" i="1"/>
  <c r="Z39" i="1"/>
  <c r="Z38" i="1"/>
  <c r="Z37" i="1"/>
  <c r="Z36" i="1"/>
  <c r="Z35" i="1"/>
  <c r="Z34" i="1"/>
  <c r="Z33" i="1"/>
  <c r="Z32" i="1"/>
  <c r="Z31" i="1"/>
  <c r="Z30" i="1"/>
  <c r="Z29" i="1"/>
  <c r="Z28" i="1"/>
  <c r="Z27" i="1"/>
  <c r="Z26" i="1"/>
  <c r="Z25" i="1"/>
  <c r="Z24" i="1"/>
  <c r="Z23" i="1"/>
  <c r="Z22" i="1"/>
  <c r="Z21" i="1"/>
  <c r="Z20" i="1"/>
  <c r="Z19" i="1"/>
  <c r="U655" i="1"/>
  <c r="U654" i="1"/>
  <c r="U653" i="1"/>
  <c r="U652" i="1"/>
  <c r="U651" i="1"/>
  <c r="U650" i="1"/>
  <c r="U649" i="1"/>
  <c r="U648" i="1"/>
  <c r="U647" i="1"/>
  <c r="U646" i="1"/>
  <c r="U645" i="1"/>
  <c r="U644" i="1"/>
  <c r="U643" i="1"/>
  <c r="U642" i="1"/>
  <c r="U641" i="1"/>
  <c r="U640" i="1"/>
  <c r="U639" i="1"/>
  <c r="U638" i="1"/>
  <c r="U637" i="1"/>
  <c r="U636" i="1"/>
  <c r="U635" i="1"/>
  <c r="U634" i="1"/>
  <c r="U633" i="1"/>
  <c r="U632" i="1"/>
  <c r="U631" i="1"/>
  <c r="U630" i="1"/>
  <c r="U629" i="1"/>
  <c r="U628" i="1"/>
  <c r="U627" i="1"/>
  <c r="U626" i="1"/>
  <c r="U625" i="1"/>
  <c r="U624" i="1"/>
  <c r="U623" i="1"/>
  <c r="U622" i="1"/>
  <c r="U621" i="1"/>
  <c r="U620" i="1"/>
  <c r="U619" i="1"/>
  <c r="U618" i="1"/>
  <c r="U617" i="1"/>
  <c r="U616" i="1"/>
  <c r="U615" i="1"/>
  <c r="U614" i="1"/>
  <c r="U613" i="1"/>
  <c r="U612" i="1"/>
  <c r="U611" i="1"/>
  <c r="U610" i="1"/>
  <c r="U609" i="1"/>
  <c r="U608" i="1"/>
  <c r="U607" i="1"/>
  <c r="U606" i="1"/>
  <c r="U605" i="1"/>
  <c r="U604" i="1"/>
  <c r="U603" i="1"/>
  <c r="U602" i="1"/>
  <c r="U601" i="1"/>
  <c r="U600" i="1"/>
  <c r="U599" i="1"/>
  <c r="U598" i="1"/>
  <c r="U597" i="1"/>
  <c r="U596" i="1"/>
  <c r="U595" i="1"/>
  <c r="U594" i="1"/>
  <c r="U593" i="1"/>
  <c r="U592" i="1"/>
  <c r="U591" i="1"/>
  <c r="U590" i="1"/>
  <c r="U589" i="1"/>
  <c r="U588" i="1"/>
  <c r="U587" i="1"/>
  <c r="U586" i="1"/>
  <c r="U585" i="1"/>
  <c r="U584" i="1"/>
  <c r="U583" i="1"/>
  <c r="U582" i="1"/>
  <c r="U581" i="1"/>
  <c r="U580" i="1"/>
  <c r="U579" i="1"/>
  <c r="U578" i="1"/>
  <c r="U577" i="1"/>
  <c r="U576" i="1"/>
  <c r="U575" i="1"/>
  <c r="U574" i="1"/>
  <c r="U573" i="1"/>
  <c r="U572" i="1"/>
  <c r="U571" i="1"/>
  <c r="U570" i="1"/>
  <c r="U569" i="1"/>
  <c r="U568" i="1"/>
  <c r="U567" i="1"/>
  <c r="U566" i="1"/>
  <c r="U565" i="1"/>
  <c r="U564" i="1"/>
  <c r="U563" i="1"/>
  <c r="U562" i="1"/>
  <c r="U561" i="1"/>
  <c r="U560" i="1"/>
  <c r="U559" i="1"/>
  <c r="U558" i="1"/>
  <c r="U557" i="1"/>
  <c r="U556" i="1"/>
  <c r="U555" i="1"/>
  <c r="U554" i="1"/>
  <c r="U553" i="1"/>
  <c r="U552" i="1"/>
  <c r="U551" i="1"/>
  <c r="U550" i="1"/>
  <c r="U549" i="1"/>
  <c r="U548" i="1"/>
  <c r="U547" i="1"/>
  <c r="U546" i="1"/>
  <c r="U545" i="1"/>
  <c r="U544" i="1"/>
  <c r="U543" i="1"/>
  <c r="U542" i="1"/>
  <c r="U541" i="1"/>
  <c r="U540" i="1"/>
  <c r="U539" i="1"/>
  <c r="U538" i="1"/>
  <c r="U537" i="1"/>
  <c r="U536" i="1"/>
  <c r="U535" i="1"/>
  <c r="U534" i="1"/>
  <c r="U533" i="1"/>
  <c r="U532" i="1"/>
  <c r="U531" i="1"/>
  <c r="U530" i="1"/>
  <c r="U529" i="1"/>
  <c r="U528" i="1"/>
  <c r="U527" i="1"/>
  <c r="U526" i="1"/>
  <c r="U525" i="1"/>
  <c r="U524" i="1"/>
  <c r="U523" i="1"/>
  <c r="U522" i="1"/>
  <c r="U521" i="1"/>
  <c r="U520" i="1"/>
  <c r="U519" i="1"/>
  <c r="U518" i="1"/>
  <c r="U517" i="1"/>
  <c r="U516" i="1"/>
  <c r="U515" i="1"/>
  <c r="U514" i="1"/>
  <c r="U513" i="1"/>
  <c r="U512" i="1"/>
  <c r="U511" i="1"/>
  <c r="U510" i="1"/>
  <c r="U509" i="1"/>
  <c r="U508" i="1"/>
  <c r="U507" i="1"/>
  <c r="U506" i="1"/>
  <c r="U505" i="1"/>
  <c r="U504" i="1"/>
  <c r="U503" i="1"/>
  <c r="U502" i="1"/>
  <c r="U501" i="1"/>
  <c r="U500" i="1"/>
  <c r="U499" i="1"/>
  <c r="U498" i="1"/>
  <c r="U497" i="1"/>
  <c r="U496" i="1"/>
  <c r="U495" i="1"/>
  <c r="U494" i="1"/>
  <c r="U493" i="1"/>
  <c r="U492" i="1"/>
  <c r="U491" i="1"/>
  <c r="U490" i="1"/>
  <c r="U489" i="1"/>
  <c r="U488" i="1"/>
  <c r="U487" i="1"/>
  <c r="U486" i="1"/>
  <c r="U485" i="1"/>
  <c r="U484" i="1"/>
  <c r="U483" i="1"/>
  <c r="U482" i="1"/>
  <c r="U481" i="1"/>
  <c r="U480" i="1"/>
  <c r="U479" i="1"/>
  <c r="U478" i="1"/>
  <c r="U477" i="1"/>
  <c r="U476" i="1"/>
  <c r="U475" i="1"/>
  <c r="U474" i="1"/>
  <c r="U473" i="1"/>
  <c r="U472" i="1"/>
  <c r="U471" i="1"/>
  <c r="U470" i="1"/>
  <c r="U469" i="1"/>
  <c r="U468" i="1"/>
  <c r="U467" i="1"/>
  <c r="U466" i="1"/>
  <c r="U465" i="1"/>
  <c r="U464" i="1"/>
  <c r="U463" i="1"/>
  <c r="U462" i="1"/>
  <c r="U461" i="1"/>
  <c r="U460" i="1"/>
  <c r="U459" i="1"/>
  <c r="U458" i="1"/>
  <c r="U457" i="1"/>
  <c r="U456" i="1"/>
  <c r="U455" i="1"/>
  <c r="U448" i="1"/>
  <c r="U447" i="1"/>
  <c r="U446" i="1"/>
  <c r="U445" i="1"/>
  <c r="U444" i="1"/>
  <c r="U443" i="1"/>
  <c r="U442" i="1"/>
  <c r="U441" i="1"/>
  <c r="U440" i="1"/>
  <c r="U439" i="1"/>
  <c r="U438" i="1"/>
  <c r="U437" i="1"/>
  <c r="U436" i="1"/>
  <c r="U435" i="1"/>
  <c r="U434" i="1"/>
  <c r="U433" i="1"/>
  <c r="U432" i="1"/>
  <c r="U431" i="1"/>
  <c r="U430" i="1"/>
  <c r="U429" i="1"/>
  <c r="U428" i="1"/>
  <c r="U427" i="1"/>
  <c r="U426" i="1"/>
  <c r="U425" i="1"/>
  <c r="U424" i="1"/>
  <c r="U423" i="1"/>
  <c r="U422" i="1"/>
  <c r="U421" i="1"/>
  <c r="U420" i="1"/>
  <c r="U419" i="1"/>
  <c r="U418" i="1"/>
  <c r="U417" i="1"/>
  <c r="U416" i="1"/>
  <c r="U415" i="1"/>
  <c r="U414" i="1"/>
  <c r="U413" i="1"/>
  <c r="U412" i="1"/>
  <c r="U411" i="1"/>
  <c r="U410" i="1"/>
  <c r="U409" i="1"/>
  <c r="U408" i="1"/>
  <c r="U407" i="1"/>
  <c r="U406" i="1"/>
  <c r="U405" i="1"/>
  <c r="U404" i="1"/>
  <c r="U403" i="1"/>
  <c r="U402" i="1"/>
  <c r="U401" i="1"/>
  <c r="U400" i="1"/>
  <c r="U399" i="1"/>
  <c r="U398" i="1"/>
  <c r="U397" i="1"/>
  <c r="U396" i="1"/>
  <c r="U395" i="1"/>
  <c r="U394" i="1"/>
  <c r="U393" i="1"/>
  <c r="U392" i="1"/>
  <c r="U391" i="1"/>
  <c r="U390" i="1"/>
  <c r="U389" i="1"/>
  <c r="U388" i="1"/>
  <c r="U387" i="1"/>
  <c r="U386" i="1"/>
  <c r="U385" i="1"/>
  <c r="U384" i="1"/>
  <c r="U383" i="1"/>
  <c r="U382" i="1"/>
  <c r="U381" i="1"/>
  <c r="U380" i="1"/>
  <c r="U379" i="1"/>
  <c r="U378" i="1"/>
  <c r="U377" i="1"/>
  <c r="U376" i="1"/>
  <c r="U375" i="1"/>
  <c r="U374" i="1"/>
  <c r="U373" i="1"/>
  <c r="U372" i="1"/>
  <c r="U371" i="1"/>
  <c r="U370" i="1"/>
  <c r="U369" i="1"/>
  <c r="U368" i="1"/>
  <c r="U367" i="1"/>
  <c r="U366" i="1"/>
  <c r="U365" i="1"/>
  <c r="U364" i="1"/>
  <c r="U363" i="1"/>
  <c r="U362" i="1"/>
  <c r="U361" i="1"/>
  <c r="U360" i="1"/>
  <c r="U359" i="1"/>
  <c r="U358" i="1"/>
  <c r="U357" i="1"/>
  <c r="U356" i="1"/>
  <c r="U355" i="1"/>
  <c r="U354" i="1"/>
  <c r="U353" i="1"/>
  <c r="U352" i="1"/>
  <c r="U351" i="1"/>
  <c r="U350" i="1"/>
  <c r="U349" i="1"/>
  <c r="U348" i="1"/>
  <c r="U347" i="1"/>
  <c r="U346" i="1"/>
  <c r="U345" i="1"/>
  <c r="U344" i="1"/>
  <c r="U343" i="1"/>
  <c r="U342" i="1"/>
  <c r="U341" i="1"/>
  <c r="U340" i="1"/>
  <c r="U339" i="1"/>
  <c r="U338" i="1"/>
  <c r="U337" i="1"/>
  <c r="U336" i="1"/>
  <c r="U335" i="1"/>
  <c r="U334" i="1"/>
  <c r="U333" i="1"/>
  <c r="U332" i="1"/>
  <c r="U331" i="1"/>
  <c r="U330" i="1"/>
  <c r="U329" i="1"/>
  <c r="U328" i="1"/>
  <c r="U327" i="1"/>
  <c r="U326" i="1"/>
  <c r="U325" i="1"/>
  <c r="U324" i="1"/>
  <c r="U323" i="1"/>
  <c r="U322" i="1"/>
  <c r="U321" i="1"/>
  <c r="U320" i="1"/>
  <c r="U319" i="1"/>
  <c r="U318" i="1"/>
  <c r="U317" i="1"/>
  <c r="U316" i="1"/>
  <c r="U315" i="1"/>
  <c r="U314" i="1"/>
  <c r="U313" i="1"/>
  <c r="U312" i="1"/>
  <c r="U311" i="1"/>
  <c r="U310" i="1"/>
  <c r="U309" i="1"/>
  <c r="U308" i="1"/>
  <c r="U307" i="1"/>
  <c r="U306" i="1"/>
  <c r="U305" i="1"/>
  <c r="U304" i="1"/>
  <c r="U303" i="1"/>
  <c r="U302" i="1"/>
  <c r="U301" i="1"/>
  <c r="U300" i="1"/>
  <c r="U299" i="1"/>
  <c r="U298" i="1"/>
  <c r="U297" i="1"/>
  <c r="U296" i="1"/>
  <c r="U295" i="1"/>
  <c r="U294" i="1"/>
  <c r="U293" i="1"/>
  <c r="U292" i="1"/>
  <c r="U291" i="1"/>
  <c r="U290" i="1"/>
  <c r="U289" i="1"/>
  <c r="U288" i="1"/>
  <c r="U287" i="1"/>
  <c r="U286" i="1"/>
  <c r="U285" i="1"/>
  <c r="U284" i="1"/>
  <c r="U283" i="1"/>
  <c r="U282" i="1"/>
  <c r="U281" i="1"/>
  <c r="U280" i="1"/>
  <c r="U279" i="1"/>
  <c r="U278" i="1"/>
  <c r="U277" i="1"/>
  <c r="U276" i="1"/>
  <c r="U275" i="1"/>
  <c r="U274" i="1"/>
  <c r="U273" i="1"/>
  <c r="U272" i="1"/>
  <c r="U271" i="1"/>
  <c r="U270" i="1"/>
  <c r="U269" i="1"/>
  <c r="U268" i="1"/>
  <c r="U267" i="1"/>
  <c r="U266" i="1"/>
  <c r="U265" i="1"/>
  <c r="U264" i="1"/>
  <c r="U263" i="1"/>
  <c r="U262" i="1"/>
  <c r="U261" i="1"/>
  <c r="U260" i="1"/>
  <c r="U259" i="1"/>
  <c r="U258" i="1"/>
  <c r="U257" i="1"/>
  <c r="U256" i="1"/>
  <c r="U255" i="1"/>
  <c r="U254" i="1"/>
  <c r="U253" i="1"/>
  <c r="U252" i="1"/>
  <c r="U251" i="1"/>
  <c r="U250" i="1"/>
  <c r="U249" i="1"/>
  <c r="U248" i="1"/>
  <c r="U247" i="1"/>
  <c r="U246" i="1"/>
  <c r="U245" i="1"/>
  <c r="U244" i="1"/>
  <c r="U243" i="1"/>
  <c r="U242" i="1"/>
  <c r="U241" i="1"/>
  <c r="U240" i="1"/>
  <c r="U239" i="1"/>
  <c r="U238" i="1"/>
  <c r="U237" i="1"/>
  <c r="U236" i="1"/>
  <c r="U235" i="1"/>
  <c r="U234" i="1"/>
  <c r="U233" i="1"/>
  <c r="U232" i="1"/>
  <c r="U231" i="1"/>
  <c r="U230" i="1"/>
  <c r="U229" i="1"/>
  <c r="U228" i="1"/>
  <c r="U227" i="1"/>
  <c r="U226" i="1"/>
  <c r="U225" i="1"/>
  <c r="U224" i="1"/>
  <c r="U223" i="1"/>
  <c r="U222" i="1"/>
  <c r="U221" i="1"/>
  <c r="U220" i="1"/>
  <c r="U219" i="1"/>
  <c r="U218" i="1"/>
  <c r="U217" i="1"/>
  <c r="U216" i="1"/>
  <c r="U215" i="1"/>
  <c r="U214" i="1"/>
  <c r="U213" i="1"/>
  <c r="U212" i="1"/>
  <c r="U211" i="1"/>
  <c r="U210" i="1"/>
  <c r="U209" i="1"/>
  <c r="U208" i="1"/>
  <c r="U207" i="1"/>
  <c r="U206" i="1"/>
  <c r="U205" i="1"/>
  <c r="U204" i="1"/>
  <c r="U203" i="1"/>
  <c r="U202" i="1"/>
  <c r="U201" i="1"/>
  <c r="U200" i="1"/>
  <c r="U199" i="1"/>
  <c r="U198" i="1"/>
  <c r="U197" i="1"/>
  <c r="U196" i="1"/>
  <c r="U195" i="1"/>
  <c r="U194" i="1"/>
  <c r="U193" i="1"/>
  <c r="U192" i="1"/>
  <c r="U191" i="1"/>
  <c r="U190" i="1"/>
  <c r="U189" i="1"/>
  <c r="U188" i="1"/>
  <c r="U187" i="1"/>
  <c r="U186" i="1"/>
  <c r="U185" i="1"/>
  <c r="U184" i="1"/>
  <c r="U183" i="1"/>
  <c r="U182" i="1"/>
  <c r="U181" i="1"/>
  <c r="U180" i="1"/>
  <c r="U179" i="1"/>
  <c r="U178" i="1"/>
  <c r="U177" i="1"/>
  <c r="U176" i="1"/>
  <c r="U175" i="1"/>
  <c r="U174" i="1"/>
  <c r="U173" i="1"/>
  <c r="U172" i="1"/>
  <c r="U171" i="1"/>
  <c r="U170" i="1"/>
  <c r="U169" i="1"/>
  <c r="U168" i="1"/>
  <c r="U167" i="1"/>
  <c r="U166" i="1"/>
  <c r="U165" i="1"/>
  <c r="U164" i="1"/>
  <c r="U163" i="1"/>
  <c r="U162" i="1"/>
  <c r="U161" i="1"/>
  <c r="U160" i="1"/>
  <c r="U159" i="1"/>
  <c r="U158" i="1"/>
  <c r="U157" i="1"/>
  <c r="U156" i="1"/>
  <c r="U155" i="1"/>
  <c r="U154" i="1"/>
  <c r="U153" i="1"/>
  <c r="U152" i="1"/>
  <c r="U151" i="1"/>
  <c r="U150" i="1"/>
  <c r="U149" i="1"/>
  <c r="U148" i="1"/>
  <c r="U147" i="1"/>
  <c r="U146" i="1"/>
  <c r="U145" i="1"/>
  <c r="U144" i="1"/>
  <c r="U143" i="1"/>
  <c r="U142" i="1"/>
  <c r="U141" i="1"/>
  <c r="U140" i="1"/>
  <c r="U139" i="1"/>
  <c r="U138" i="1"/>
  <c r="U137" i="1"/>
  <c r="U136" i="1"/>
  <c r="U135" i="1"/>
  <c r="U134" i="1"/>
  <c r="U133" i="1"/>
  <c r="U132" i="1"/>
  <c r="U131" i="1"/>
  <c r="U130" i="1"/>
  <c r="U129" i="1"/>
  <c r="U128" i="1"/>
  <c r="U127" i="1"/>
  <c r="U126" i="1"/>
  <c r="U125" i="1"/>
  <c r="U124" i="1"/>
  <c r="U123" i="1"/>
  <c r="U122" i="1"/>
  <c r="U121" i="1"/>
  <c r="U120" i="1"/>
  <c r="U119" i="1"/>
  <c r="U118" i="1"/>
  <c r="U117" i="1"/>
  <c r="U116" i="1"/>
  <c r="U115" i="1"/>
  <c r="U114" i="1"/>
  <c r="U113" i="1"/>
  <c r="U112" i="1"/>
  <c r="U111" i="1"/>
  <c r="U110" i="1"/>
  <c r="U109" i="1"/>
  <c r="U108" i="1"/>
  <c r="U107" i="1"/>
  <c r="U106" i="1"/>
  <c r="U105" i="1"/>
  <c r="U104" i="1"/>
  <c r="U103" i="1"/>
  <c r="U102" i="1"/>
  <c r="U101" i="1"/>
  <c r="U100" i="1"/>
  <c r="U99" i="1"/>
  <c r="U98" i="1"/>
  <c r="U97" i="1"/>
  <c r="U96" i="1"/>
  <c r="U95" i="1"/>
  <c r="U94" i="1"/>
  <c r="U93" i="1"/>
  <c r="U92" i="1"/>
  <c r="U91" i="1"/>
  <c r="U90" i="1"/>
  <c r="U89" i="1"/>
  <c r="U88" i="1"/>
  <c r="U87" i="1"/>
  <c r="U86" i="1"/>
  <c r="U85" i="1"/>
  <c r="U84" i="1"/>
  <c r="U83" i="1"/>
  <c r="U82" i="1"/>
  <c r="U81" i="1"/>
  <c r="U80" i="1"/>
  <c r="U79" i="1"/>
  <c r="U78" i="1"/>
  <c r="U77" i="1"/>
  <c r="U76" i="1"/>
  <c r="U75" i="1"/>
  <c r="U74" i="1"/>
  <c r="U73" i="1"/>
  <c r="U72" i="1"/>
  <c r="U71" i="1"/>
  <c r="U70" i="1"/>
  <c r="U69" i="1"/>
  <c r="U68" i="1"/>
  <c r="U67" i="1"/>
  <c r="U66" i="1"/>
  <c r="U65" i="1"/>
  <c r="U64" i="1"/>
  <c r="U63" i="1"/>
  <c r="U62" i="1"/>
  <c r="U61" i="1"/>
  <c r="U60" i="1"/>
  <c r="U59" i="1"/>
  <c r="U58" i="1"/>
  <c r="U57" i="1"/>
  <c r="U56" i="1"/>
  <c r="U55" i="1"/>
  <c r="U54" i="1"/>
  <c r="U53" i="1"/>
  <c r="U52" i="1"/>
  <c r="U51" i="1"/>
  <c r="U50" i="1"/>
  <c r="U49" i="1"/>
  <c r="U48" i="1"/>
  <c r="U47" i="1"/>
  <c r="U46" i="1"/>
  <c r="U45" i="1"/>
  <c r="U44" i="1"/>
  <c r="U43" i="1"/>
  <c r="U42" i="1"/>
  <c r="U41" i="1"/>
  <c r="U40" i="1"/>
  <c r="U39" i="1"/>
  <c r="U38" i="1"/>
  <c r="U37" i="1"/>
  <c r="U36" i="1"/>
  <c r="U35" i="1"/>
  <c r="U34" i="1"/>
  <c r="U33" i="1"/>
  <c r="U32" i="1"/>
  <c r="U31" i="1"/>
  <c r="U30" i="1"/>
  <c r="U29" i="1"/>
  <c r="U28" i="1"/>
  <c r="U27" i="1"/>
  <c r="U26" i="1"/>
  <c r="U25" i="1"/>
  <c r="U24" i="1"/>
  <c r="U23" i="1"/>
  <c r="U22" i="1"/>
  <c r="U21" i="1"/>
  <c r="U20" i="1"/>
  <c r="U19" i="1"/>
  <c r="AD650" i="1"/>
  <c r="AD649" i="1"/>
  <c r="AD648" i="1"/>
  <c r="AD647" i="1"/>
  <c r="AD646" i="1"/>
  <c r="AD645" i="1"/>
  <c r="AD644" i="1"/>
  <c r="AD643" i="1"/>
  <c r="AD642" i="1"/>
  <c r="AD641" i="1"/>
  <c r="AD640" i="1"/>
  <c r="AD639" i="1"/>
  <c r="AD638" i="1"/>
  <c r="AD637" i="1"/>
  <c r="AD636" i="1"/>
  <c r="AD635" i="1"/>
  <c r="AD634" i="1"/>
  <c r="AD633" i="1"/>
  <c r="AD632" i="1"/>
  <c r="AD631" i="1"/>
  <c r="AD630" i="1"/>
  <c r="AD629" i="1"/>
  <c r="AD628" i="1"/>
  <c r="AD627" i="1"/>
  <c r="AD626" i="1"/>
  <c r="AD625" i="1"/>
  <c r="AD624" i="1"/>
  <c r="AD623" i="1"/>
  <c r="AD622" i="1"/>
  <c r="AD621" i="1"/>
  <c r="AD620" i="1"/>
  <c r="AD619" i="1"/>
  <c r="AD618" i="1"/>
  <c r="AD617" i="1"/>
  <c r="AD616" i="1"/>
  <c r="AD615" i="1"/>
  <c r="AD614" i="1"/>
  <c r="AD613" i="1"/>
  <c r="AD612" i="1"/>
  <c r="AD611" i="1"/>
  <c r="AD610" i="1"/>
  <c r="AD609" i="1"/>
  <c r="AD608" i="1"/>
  <c r="AD607" i="1"/>
  <c r="AD606" i="1"/>
  <c r="AD605" i="1"/>
  <c r="AD604" i="1"/>
  <c r="AD603" i="1"/>
  <c r="AD602" i="1"/>
  <c r="AD601" i="1"/>
  <c r="AD600" i="1"/>
  <c r="AD599" i="1"/>
  <c r="AD598" i="1"/>
  <c r="AD597" i="1"/>
  <c r="AD596" i="1"/>
  <c r="AD595" i="1"/>
  <c r="AD594" i="1"/>
  <c r="AD593" i="1"/>
  <c r="AD592" i="1"/>
  <c r="AD591" i="1"/>
  <c r="AD590" i="1"/>
  <c r="AD589" i="1"/>
  <c r="AD588" i="1"/>
  <c r="AD587" i="1"/>
  <c r="AD586" i="1"/>
  <c r="AD585" i="1"/>
  <c r="AD584" i="1"/>
  <c r="AD583" i="1"/>
  <c r="AD582" i="1"/>
  <c r="AD581" i="1"/>
  <c r="AD580" i="1"/>
  <c r="AD579" i="1"/>
  <c r="AD578" i="1"/>
  <c r="AD577" i="1"/>
  <c r="AD576" i="1"/>
  <c r="AD575" i="1"/>
  <c r="AD574" i="1"/>
  <c r="AD573" i="1"/>
  <c r="AD572" i="1"/>
  <c r="AD571" i="1"/>
  <c r="AD570" i="1"/>
  <c r="AD569" i="1"/>
  <c r="AD568" i="1"/>
  <c r="AD567" i="1"/>
  <c r="AD566" i="1"/>
  <c r="AD561" i="1"/>
  <c r="AD560" i="1"/>
  <c r="AD475" i="1"/>
  <c r="AD474" i="1"/>
  <c r="AD473" i="1"/>
  <c r="AD472" i="1"/>
  <c r="AD471" i="1"/>
  <c r="AD470" i="1"/>
  <c r="AD469" i="1"/>
  <c r="AD468" i="1"/>
  <c r="AD467" i="1"/>
  <c r="AD466" i="1"/>
  <c r="AD465" i="1"/>
  <c r="AD464" i="1"/>
  <c r="AD463" i="1"/>
  <c r="AD462" i="1"/>
  <c r="AD461" i="1"/>
  <c r="AD460" i="1"/>
  <c r="AD459" i="1"/>
  <c r="AD458" i="1"/>
  <c r="AD457" i="1"/>
  <c r="AD456" i="1"/>
  <c r="AD455" i="1"/>
  <c r="AD454" i="1"/>
  <c r="AD453" i="1"/>
  <c r="AD452" i="1"/>
  <c r="AD451" i="1"/>
  <c r="AD450" i="1"/>
  <c r="AD449" i="1"/>
  <c r="AD448" i="1"/>
  <c r="AD447" i="1"/>
  <c r="AD446" i="1"/>
  <c r="AD445" i="1"/>
  <c r="AD444" i="1"/>
  <c r="AD443" i="1"/>
  <c r="AD442" i="1"/>
  <c r="AD441" i="1"/>
  <c r="AD440" i="1"/>
  <c r="AD439" i="1"/>
  <c r="AD438" i="1"/>
  <c r="AD437" i="1"/>
  <c r="AD436" i="1"/>
  <c r="AD435" i="1"/>
  <c r="AD434" i="1"/>
  <c r="AD433" i="1"/>
  <c r="AD432" i="1"/>
  <c r="AD431" i="1"/>
  <c r="AD430" i="1"/>
  <c r="AD429" i="1"/>
  <c r="AD428" i="1"/>
  <c r="AD427" i="1"/>
  <c r="AD426" i="1"/>
  <c r="AD425" i="1"/>
  <c r="AD424" i="1"/>
  <c r="AD423" i="1"/>
  <c r="AD422" i="1"/>
  <c r="AD421" i="1"/>
  <c r="AD420" i="1"/>
  <c r="AD419" i="1"/>
  <c r="AD418" i="1"/>
  <c r="AD417" i="1"/>
  <c r="AD416" i="1"/>
  <c r="AD415" i="1"/>
  <c r="AD386" i="1"/>
  <c r="AD385" i="1"/>
  <c r="AD384" i="1"/>
  <c r="AD383" i="1"/>
  <c r="AD382" i="1"/>
  <c r="AD381" i="1"/>
  <c r="AD380" i="1"/>
  <c r="AD379" i="1"/>
  <c r="AD378" i="1"/>
  <c r="AD377" i="1"/>
  <c r="AD376" i="1"/>
  <c r="AD375" i="1"/>
  <c r="AD374" i="1"/>
  <c r="AD373" i="1"/>
  <c r="AD372" i="1"/>
  <c r="AD371" i="1"/>
  <c r="AD370" i="1"/>
  <c r="AD369" i="1"/>
  <c r="AD368" i="1"/>
  <c r="AD367" i="1"/>
  <c r="AD366" i="1"/>
  <c r="AD365" i="1"/>
  <c r="AD364" i="1"/>
  <c r="AD363" i="1"/>
  <c r="AD362" i="1"/>
  <c r="AD361" i="1"/>
  <c r="AD360" i="1"/>
  <c r="AD359" i="1"/>
  <c r="AD358" i="1"/>
  <c r="AD357" i="1"/>
  <c r="AD356" i="1"/>
  <c r="AD355" i="1"/>
  <c r="AD354" i="1"/>
  <c r="AD353" i="1"/>
  <c r="AD352" i="1"/>
  <c r="AD351" i="1"/>
  <c r="AD350" i="1"/>
  <c r="AD349" i="1"/>
  <c r="AD348" i="1"/>
  <c r="AD347" i="1"/>
  <c r="AD346" i="1"/>
  <c r="AD345" i="1"/>
  <c r="AD344" i="1"/>
  <c r="AD343" i="1"/>
  <c r="AD342" i="1"/>
  <c r="AD341" i="1"/>
  <c r="AD340" i="1"/>
  <c r="AD339" i="1"/>
  <c r="AD338" i="1"/>
  <c r="AD337" i="1"/>
  <c r="AD336" i="1"/>
  <c r="AD335" i="1"/>
  <c r="AD334" i="1"/>
  <c r="AD333" i="1"/>
  <c r="AD332" i="1"/>
  <c r="AD331" i="1"/>
  <c r="AD330" i="1"/>
  <c r="AD329" i="1"/>
  <c r="AD328" i="1"/>
  <c r="AD327" i="1"/>
  <c r="AD326" i="1"/>
  <c r="AD325" i="1"/>
  <c r="AD324" i="1"/>
  <c r="AD323" i="1"/>
  <c r="AD322" i="1"/>
  <c r="AD321" i="1"/>
  <c r="AD320" i="1"/>
  <c r="AD319" i="1"/>
  <c r="AD318" i="1"/>
  <c r="AD317" i="1"/>
  <c r="AD316" i="1"/>
  <c r="AD315" i="1"/>
  <c r="AD314" i="1"/>
  <c r="AD313" i="1"/>
  <c r="AD312" i="1"/>
  <c r="AD311" i="1"/>
  <c r="AD310" i="1"/>
  <c r="AD309" i="1"/>
  <c r="AD308" i="1"/>
  <c r="AD307" i="1"/>
  <c r="AD306" i="1"/>
  <c r="AD305" i="1"/>
  <c r="AD304" i="1"/>
  <c r="AD303" i="1"/>
  <c r="AD302" i="1"/>
  <c r="AD301" i="1"/>
  <c r="AD300" i="1"/>
  <c r="AD299" i="1"/>
  <c r="AD298" i="1"/>
  <c r="AD297" i="1"/>
  <c r="AD296" i="1"/>
  <c r="AD295" i="1"/>
  <c r="AD294" i="1"/>
  <c r="AD293" i="1"/>
  <c r="AD292" i="1"/>
  <c r="AD291" i="1"/>
  <c r="AD290" i="1"/>
  <c r="AD289" i="1"/>
  <c r="AD288" i="1"/>
  <c r="AD287" i="1"/>
  <c r="AD286" i="1"/>
  <c r="AD285" i="1"/>
  <c r="AD284" i="1"/>
  <c r="AD283" i="1"/>
  <c r="AD282" i="1"/>
  <c r="AD281" i="1"/>
  <c r="AD280" i="1"/>
  <c r="AD279" i="1"/>
  <c r="AD278" i="1"/>
  <c r="AD277" i="1"/>
  <c r="AD276" i="1"/>
  <c r="AD275" i="1"/>
  <c r="AD274" i="1"/>
  <c r="AD273" i="1"/>
  <c r="AD272" i="1"/>
  <c r="AD271" i="1"/>
  <c r="AD270" i="1"/>
  <c r="AD269" i="1"/>
  <c r="AD268" i="1"/>
  <c r="AD267" i="1"/>
  <c r="AD266" i="1"/>
  <c r="AD265" i="1"/>
  <c r="AD264" i="1"/>
  <c r="AD263" i="1"/>
  <c r="AD262" i="1"/>
  <c r="AD261" i="1"/>
  <c r="AD260" i="1"/>
  <c r="AD259" i="1"/>
  <c r="AD258" i="1"/>
  <c r="AD257" i="1"/>
  <c r="AD256" i="1"/>
  <c r="AD255" i="1"/>
  <c r="AD254" i="1"/>
  <c r="AD253" i="1"/>
  <c r="AD252" i="1"/>
  <c r="AD251" i="1"/>
  <c r="AD250" i="1"/>
  <c r="AD249" i="1"/>
  <c r="AD248" i="1"/>
  <c r="AD247" i="1"/>
  <c r="AD246" i="1"/>
  <c r="AD245" i="1"/>
  <c r="AD244" i="1"/>
  <c r="AD181" i="1"/>
  <c r="AD180" i="1"/>
  <c r="AD179" i="1"/>
  <c r="AD178" i="1"/>
  <c r="AD177" i="1"/>
  <c r="AD176" i="1"/>
  <c r="AD175" i="1"/>
  <c r="AD174" i="1"/>
  <c r="AD173" i="1"/>
  <c r="AD172" i="1"/>
  <c r="AD171" i="1"/>
  <c r="AD170" i="1"/>
  <c r="AD169" i="1"/>
  <c r="AD168" i="1"/>
  <c r="AD167" i="1"/>
  <c r="AD166" i="1"/>
  <c r="AD165" i="1"/>
  <c r="AD164" i="1"/>
  <c r="AD163" i="1"/>
  <c r="AD162" i="1"/>
  <c r="AD137" i="1"/>
  <c r="AD136" i="1"/>
  <c r="AD135" i="1"/>
  <c r="AD134" i="1"/>
  <c r="AD133" i="1"/>
  <c r="AD132" i="1"/>
  <c r="AD131" i="1"/>
  <c r="AD130" i="1"/>
  <c r="AD129" i="1"/>
  <c r="AD128" i="1"/>
  <c r="AD127" i="1"/>
  <c r="AD126" i="1"/>
  <c r="AD125" i="1"/>
  <c r="AD124" i="1"/>
  <c r="AD123" i="1"/>
  <c r="AD122" i="1"/>
  <c r="AD121" i="1"/>
  <c r="AD116" i="1"/>
  <c r="AD115" i="1"/>
  <c r="AD114" i="1"/>
  <c r="AD113" i="1"/>
  <c r="AD112" i="1"/>
  <c r="AD111" i="1"/>
  <c r="AD110" i="1"/>
  <c r="AD109" i="1"/>
  <c r="AD108" i="1"/>
  <c r="AD107" i="1"/>
  <c r="AD106" i="1"/>
  <c r="AD105" i="1"/>
  <c r="AD104" i="1"/>
  <c r="AD103" i="1"/>
  <c r="AD102" i="1"/>
  <c r="AD101" i="1"/>
  <c r="AD100" i="1"/>
  <c r="AD99" i="1"/>
  <c r="AD98" i="1"/>
  <c r="AD97" i="1"/>
  <c r="AD96" i="1"/>
  <c r="AD95" i="1"/>
  <c r="AD94" i="1"/>
  <c r="AD93" i="1"/>
  <c r="AD92" i="1"/>
  <c r="AD91" i="1"/>
  <c r="AD90" i="1"/>
  <c r="AD89" i="1"/>
  <c r="AD88" i="1"/>
  <c r="AD87" i="1"/>
  <c r="AD86" i="1"/>
  <c r="AD85" i="1"/>
  <c r="AD84" i="1"/>
  <c r="AD83" i="1"/>
  <c r="AD82" i="1"/>
  <c r="AD81" i="1"/>
  <c r="AD80" i="1"/>
  <c r="AD79" i="1"/>
  <c r="AD78" i="1"/>
  <c r="AD77" i="1"/>
  <c r="AD76" i="1"/>
  <c r="AD75" i="1"/>
  <c r="AD74" i="1"/>
  <c r="AD73" i="1"/>
  <c r="AD72" i="1"/>
  <c r="AD71" i="1"/>
  <c r="AD70" i="1"/>
  <c r="AD69" i="1"/>
  <c r="AD68" i="1"/>
  <c r="AD67" i="1"/>
  <c r="AD66" i="1"/>
  <c r="AD65" i="1"/>
  <c r="AD64" i="1"/>
  <c r="AD63" i="1"/>
  <c r="AD62" i="1"/>
  <c r="AD61" i="1"/>
  <c r="AD60" i="1"/>
  <c r="AD59" i="1"/>
  <c r="AD58" i="1"/>
  <c r="AD57" i="1"/>
  <c r="AD56" i="1"/>
  <c r="AD55" i="1"/>
  <c r="AD54" i="1"/>
  <c r="AD53" i="1"/>
  <c r="AD52" i="1"/>
  <c r="AD51" i="1"/>
  <c r="AD50" i="1"/>
  <c r="AD49" i="1"/>
  <c r="AD48" i="1"/>
  <c r="AD47" i="1"/>
  <c r="AD46" i="1"/>
  <c r="AD45" i="1"/>
  <c r="AD44" i="1"/>
  <c r="AD43" i="1"/>
  <c r="AD42" i="1"/>
  <c r="AD41" i="1"/>
  <c r="AD40" i="1"/>
  <c r="AD39" i="1"/>
  <c r="AD38" i="1"/>
  <c r="AD37" i="1"/>
  <c r="AD36" i="1"/>
  <c r="AD35" i="1"/>
  <c r="AD34" i="1"/>
  <c r="AD33" i="1"/>
  <c r="AD32" i="1"/>
  <c r="AD31" i="1"/>
  <c r="AD30" i="1"/>
  <c r="AD29" i="1"/>
  <c r="AD28" i="1"/>
  <c r="AD27" i="1"/>
  <c r="AD26" i="1"/>
  <c r="AD25" i="1"/>
  <c r="AD24" i="1"/>
  <c r="AD23" i="1"/>
  <c r="AD22" i="1"/>
  <c r="AD21" i="1"/>
  <c r="AD20" i="1"/>
  <c r="AD19" i="1"/>
  <c r="AC650" i="1"/>
  <c r="AC649" i="1"/>
  <c r="AC648" i="1"/>
  <c r="AC647" i="1"/>
  <c r="AC646" i="1"/>
  <c r="AC645" i="1"/>
  <c r="AC644" i="1"/>
  <c r="AC643" i="1"/>
  <c r="AC642" i="1"/>
  <c r="AC641" i="1"/>
  <c r="AC640" i="1"/>
  <c r="AC639" i="1"/>
  <c r="AC638" i="1"/>
  <c r="AC637" i="1"/>
  <c r="AC636" i="1"/>
  <c r="AC635" i="1"/>
  <c r="AC634" i="1"/>
  <c r="AC633" i="1"/>
  <c r="AC632" i="1"/>
  <c r="AC631" i="1"/>
  <c r="AC630" i="1"/>
  <c r="AC629" i="1"/>
  <c r="AC628" i="1"/>
  <c r="AC627" i="1"/>
  <c r="AC626" i="1"/>
  <c r="AC625" i="1"/>
  <c r="AC624" i="1"/>
  <c r="AC623" i="1"/>
  <c r="AC622" i="1"/>
  <c r="AC621" i="1"/>
  <c r="AC620" i="1"/>
  <c r="AC619" i="1"/>
  <c r="AC618" i="1"/>
  <c r="AC617" i="1"/>
  <c r="AC616" i="1"/>
  <c r="AC615" i="1"/>
  <c r="AC614" i="1"/>
  <c r="AC613" i="1"/>
  <c r="AC612" i="1"/>
  <c r="AC611" i="1"/>
  <c r="AC610" i="1"/>
  <c r="AC609" i="1"/>
  <c r="AC608" i="1"/>
  <c r="AC607" i="1"/>
  <c r="AC606" i="1"/>
  <c r="AC605" i="1"/>
  <c r="AC604" i="1"/>
  <c r="AC603" i="1"/>
  <c r="AC602" i="1"/>
  <c r="AC601" i="1"/>
  <c r="AC600" i="1"/>
  <c r="AC599" i="1"/>
  <c r="AC598" i="1"/>
  <c r="AC597" i="1"/>
  <c r="AC596" i="1"/>
  <c r="AC595" i="1"/>
  <c r="AC594" i="1"/>
  <c r="AC593" i="1"/>
  <c r="AC592" i="1"/>
  <c r="AC591" i="1"/>
  <c r="AC590" i="1"/>
  <c r="AC589" i="1"/>
  <c r="AC588" i="1"/>
  <c r="AC587" i="1"/>
  <c r="AC586" i="1"/>
  <c r="AC585" i="1"/>
  <c r="AC584" i="1"/>
  <c r="AC583" i="1"/>
  <c r="AC582" i="1"/>
  <c r="AC581" i="1"/>
  <c r="AC580" i="1"/>
  <c r="AC579" i="1"/>
  <c r="AC578" i="1"/>
  <c r="AC577" i="1"/>
  <c r="AC576" i="1"/>
  <c r="AC575" i="1"/>
  <c r="AC574" i="1"/>
  <c r="AC573" i="1"/>
  <c r="AC572" i="1"/>
  <c r="AC571" i="1"/>
  <c r="AC570" i="1"/>
  <c r="AC569" i="1"/>
  <c r="AC568" i="1"/>
  <c r="AC567" i="1"/>
  <c r="AC566" i="1"/>
  <c r="AC561" i="1"/>
  <c r="AC560" i="1"/>
  <c r="AC475" i="1"/>
  <c r="AC474" i="1"/>
  <c r="AC473" i="1"/>
  <c r="AC472" i="1"/>
  <c r="AC471" i="1"/>
  <c r="AC470" i="1"/>
  <c r="AC469" i="1"/>
  <c r="AC468" i="1"/>
  <c r="AC467" i="1"/>
  <c r="AC466" i="1"/>
  <c r="AC465" i="1"/>
  <c r="AC464" i="1"/>
  <c r="AC463" i="1"/>
  <c r="AC462" i="1"/>
  <c r="AC461" i="1"/>
  <c r="AC460" i="1"/>
  <c r="AC459" i="1"/>
  <c r="AC458" i="1"/>
  <c r="AC457" i="1"/>
  <c r="AC456" i="1"/>
  <c r="AC455" i="1"/>
  <c r="AC454" i="1"/>
  <c r="AC453" i="1"/>
  <c r="AC452" i="1"/>
  <c r="AC451" i="1"/>
  <c r="AC450" i="1"/>
  <c r="AC449" i="1"/>
  <c r="AC448" i="1"/>
  <c r="AC447" i="1"/>
  <c r="AC446" i="1"/>
  <c r="AC445" i="1"/>
  <c r="AC444" i="1"/>
  <c r="AC443" i="1"/>
  <c r="AC442" i="1"/>
  <c r="AC441" i="1"/>
  <c r="AC440" i="1"/>
  <c r="AC439" i="1"/>
  <c r="AC438" i="1"/>
  <c r="AC437" i="1"/>
  <c r="AC436" i="1"/>
  <c r="AC435" i="1"/>
  <c r="AC434" i="1"/>
  <c r="AC433" i="1"/>
  <c r="AC432" i="1"/>
  <c r="AC431" i="1"/>
  <c r="AC430" i="1"/>
  <c r="AC429" i="1"/>
  <c r="AC428" i="1"/>
  <c r="AC427" i="1"/>
  <c r="AC426" i="1"/>
  <c r="AC425" i="1"/>
  <c r="AC424" i="1"/>
  <c r="AC423" i="1"/>
  <c r="AC422" i="1"/>
  <c r="AC421" i="1"/>
  <c r="AC420" i="1"/>
  <c r="AC419" i="1"/>
  <c r="AC418" i="1"/>
  <c r="AC417" i="1"/>
  <c r="AC416" i="1"/>
  <c r="AC415" i="1"/>
  <c r="AC386" i="1"/>
  <c r="AC385" i="1"/>
  <c r="AC384" i="1"/>
  <c r="AC383" i="1"/>
  <c r="AC382" i="1"/>
  <c r="AC381" i="1"/>
  <c r="AC380" i="1"/>
  <c r="AC379" i="1"/>
  <c r="AC378" i="1"/>
  <c r="AC377" i="1"/>
  <c r="AC376" i="1"/>
  <c r="AC375" i="1"/>
  <c r="AC374" i="1"/>
  <c r="AC373" i="1"/>
  <c r="AC372" i="1"/>
  <c r="AC371" i="1"/>
  <c r="AC370" i="1"/>
  <c r="AC369" i="1"/>
  <c r="AC368" i="1"/>
  <c r="AC367" i="1"/>
  <c r="AC366" i="1"/>
  <c r="AC365" i="1"/>
  <c r="AC364" i="1"/>
  <c r="AC363" i="1"/>
  <c r="AC362" i="1"/>
  <c r="AC361" i="1"/>
  <c r="AC360" i="1"/>
  <c r="AC359" i="1"/>
  <c r="AC358" i="1"/>
  <c r="AC357" i="1"/>
  <c r="AC356" i="1"/>
  <c r="AC355" i="1"/>
  <c r="AC354" i="1"/>
  <c r="AC353" i="1"/>
  <c r="AC352" i="1"/>
  <c r="AC351" i="1"/>
  <c r="AC350" i="1"/>
  <c r="AC349" i="1"/>
  <c r="AC348" i="1"/>
  <c r="AC347" i="1"/>
  <c r="AC346" i="1"/>
  <c r="AC345" i="1"/>
  <c r="AC344" i="1"/>
  <c r="AC343" i="1"/>
  <c r="AC342" i="1"/>
  <c r="AC341" i="1"/>
  <c r="AC340" i="1"/>
  <c r="AC339" i="1"/>
  <c r="AC338" i="1"/>
  <c r="AC337" i="1"/>
  <c r="AC336" i="1"/>
  <c r="AC335" i="1"/>
  <c r="AC334" i="1"/>
  <c r="AC333" i="1"/>
  <c r="AC332" i="1"/>
  <c r="AC331" i="1"/>
  <c r="AC330" i="1"/>
  <c r="AC329" i="1"/>
  <c r="AC328" i="1"/>
  <c r="AC327" i="1"/>
  <c r="AC326" i="1"/>
  <c r="AC325" i="1"/>
  <c r="AC324" i="1"/>
  <c r="AC323" i="1"/>
  <c r="AC322" i="1"/>
  <c r="AC321" i="1"/>
  <c r="AC320" i="1"/>
  <c r="AC319" i="1"/>
  <c r="AC318" i="1"/>
  <c r="AC317" i="1"/>
  <c r="AC316" i="1"/>
  <c r="AC315" i="1"/>
  <c r="AC314" i="1"/>
  <c r="AC313" i="1"/>
  <c r="AC312" i="1"/>
  <c r="AC311" i="1"/>
  <c r="AC310" i="1"/>
  <c r="AC309" i="1"/>
  <c r="AC308" i="1"/>
  <c r="AC307" i="1"/>
  <c r="AC306" i="1"/>
  <c r="AC305" i="1"/>
  <c r="AC304" i="1"/>
  <c r="AC303" i="1"/>
  <c r="AC302" i="1"/>
  <c r="AC301" i="1"/>
  <c r="AC300" i="1"/>
  <c r="AC299" i="1"/>
  <c r="AC298" i="1"/>
  <c r="AC297" i="1"/>
  <c r="AC296" i="1"/>
  <c r="AC295" i="1"/>
  <c r="AC294" i="1"/>
  <c r="AC293" i="1"/>
  <c r="AC292" i="1"/>
  <c r="AC291" i="1"/>
  <c r="AC290" i="1"/>
  <c r="AC289" i="1"/>
  <c r="AC288" i="1"/>
  <c r="AC287" i="1"/>
  <c r="AC286" i="1"/>
  <c r="AC285" i="1"/>
  <c r="AC284" i="1"/>
  <c r="AC283" i="1"/>
  <c r="AC282" i="1"/>
  <c r="AC281" i="1"/>
  <c r="AC280" i="1"/>
  <c r="AC279" i="1"/>
  <c r="AC278" i="1"/>
  <c r="AC277" i="1"/>
  <c r="AC276" i="1"/>
  <c r="AC275" i="1"/>
  <c r="AC274" i="1"/>
  <c r="AC273" i="1"/>
  <c r="AC272" i="1"/>
  <c r="AC271" i="1"/>
  <c r="AC270" i="1"/>
  <c r="AC269" i="1"/>
  <c r="AC268" i="1"/>
  <c r="AC267" i="1"/>
  <c r="AC266" i="1"/>
  <c r="AC265" i="1"/>
  <c r="AC264" i="1"/>
  <c r="AC263" i="1"/>
  <c r="AC262" i="1"/>
  <c r="AC261" i="1"/>
  <c r="AC260" i="1"/>
  <c r="AC259" i="1"/>
  <c r="AC258" i="1"/>
  <c r="AC257" i="1"/>
  <c r="AC256" i="1"/>
  <c r="AC255" i="1"/>
  <c r="AC254" i="1"/>
  <c r="AC253" i="1"/>
  <c r="AC252" i="1"/>
  <c r="AC251" i="1"/>
  <c r="AC250" i="1"/>
  <c r="AC249" i="1"/>
  <c r="AC248" i="1"/>
  <c r="AC247" i="1"/>
  <c r="AC246" i="1"/>
  <c r="AC245" i="1"/>
  <c r="AC244" i="1"/>
  <c r="AC181" i="1"/>
  <c r="AC180" i="1"/>
  <c r="AC179" i="1"/>
  <c r="AC178" i="1"/>
  <c r="AC177" i="1"/>
  <c r="AC176" i="1"/>
  <c r="AC175" i="1"/>
  <c r="AC174" i="1"/>
  <c r="AC173" i="1"/>
  <c r="AC172" i="1"/>
  <c r="AC171" i="1"/>
  <c r="AC170" i="1"/>
  <c r="AC169" i="1"/>
  <c r="AC168" i="1"/>
  <c r="AC167" i="1"/>
  <c r="AC166" i="1"/>
  <c r="AC165" i="1"/>
  <c r="AC164" i="1"/>
  <c r="AC163" i="1"/>
  <c r="AC162" i="1"/>
  <c r="AC137" i="1"/>
  <c r="AC136" i="1"/>
  <c r="AC135" i="1"/>
  <c r="AC134" i="1"/>
  <c r="AC133" i="1"/>
  <c r="AC132" i="1"/>
  <c r="AC131" i="1"/>
  <c r="AC130" i="1"/>
  <c r="AC129" i="1"/>
  <c r="AC128" i="1"/>
  <c r="AC127" i="1"/>
  <c r="AC126" i="1"/>
  <c r="AC125" i="1"/>
  <c r="AC124" i="1"/>
  <c r="AC123" i="1"/>
  <c r="AC122" i="1"/>
  <c r="AC121" i="1"/>
  <c r="AC116" i="1"/>
  <c r="AC115" i="1"/>
  <c r="AC114" i="1"/>
  <c r="AC113" i="1"/>
  <c r="AC112" i="1"/>
  <c r="AC111" i="1"/>
  <c r="AC110" i="1"/>
  <c r="AC109" i="1"/>
  <c r="AC108" i="1"/>
  <c r="AC107" i="1"/>
  <c r="AC106" i="1"/>
  <c r="AC105" i="1"/>
  <c r="AC104" i="1"/>
  <c r="AC103" i="1"/>
  <c r="AC102" i="1"/>
  <c r="AC101" i="1"/>
  <c r="AC100" i="1"/>
  <c r="AC99" i="1"/>
  <c r="AC98" i="1"/>
  <c r="AC97" i="1"/>
  <c r="AC96" i="1"/>
  <c r="AC95" i="1"/>
  <c r="AC94" i="1"/>
  <c r="AC93" i="1"/>
  <c r="AC92" i="1"/>
  <c r="AC91" i="1"/>
  <c r="AC90" i="1"/>
  <c r="AC89" i="1"/>
  <c r="AC88" i="1"/>
  <c r="AC87" i="1"/>
  <c r="AC86" i="1"/>
  <c r="AC85" i="1"/>
  <c r="AC84" i="1"/>
  <c r="AC83" i="1"/>
  <c r="AC82" i="1"/>
  <c r="AC81" i="1"/>
  <c r="AC80" i="1"/>
  <c r="AC79" i="1"/>
  <c r="AC78" i="1"/>
  <c r="AC77" i="1"/>
  <c r="AC76" i="1"/>
  <c r="AC75" i="1"/>
  <c r="AC74" i="1"/>
  <c r="AC73" i="1"/>
  <c r="AC72" i="1"/>
  <c r="AC71" i="1"/>
  <c r="AC70" i="1"/>
  <c r="AC69" i="1"/>
  <c r="AC68" i="1"/>
  <c r="AC67" i="1"/>
  <c r="AC66" i="1"/>
  <c r="AC65" i="1"/>
  <c r="AC64" i="1"/>
  <c r="AC63" i="1"/>
  <c r="AC62" i="1"/>
  <c r="AC61" i="1"/>
  <c r="AC60" i="1"/>
  <c r="AC59" i="1"/>
  <c r="AC58" i="1"/>
  <c r="AC57" i="1"/>
  <c r="AC56" i="1"/>
  <c r="AC55" i="1"/>
  <c r="AC54" i="1"/>
  <c r="AC53" i="1"/>
  <c r="AC52" i="1"/>
  <c r="AC51" i="1"/>
  <c r="AC50" i="1"/>
  <c r="AC49" i="1"/>
  <c r="AC48" i="1"/>
  <c r="AC47" i="1"/>
  <c r="AC46" i="1"/>
  <c r="AC45" i="1"/>
  <c r="AC44" i="1"/>
  <c r="AC43" i="1"/>
  <c r="AC42" i="1"/>
  <c r="AC41" i="1"/>
  <c r="AC40" i="1"/>
  <c r="AC39" i="1"/>
  <c r="AC38" i="1"/>
  <c r="AC37" i="1"/>
  <c r="AC36" i="1"/>
  <c r="AC35" i="1"/>
  <c r="AC34" i="1"/>
  <c r="AC33" i="1"/>
  <c r="AC32" i="1"/>
  <c r="AC31" i="1"/>
  <c r="AC30" i="1"/>
  <c r="AC29" i="1"/>
  <c r="AC28" i="1"/>
  <c r="AC27" i="1"/>
  <c r="AC26" i="1"/>
  <c r="AC25" i="1"/>
  <c r="AC24" i="1"/>
  <c r="AC23" i="1"/>
  <c r="AC22" i="1"/>
  <c r="AC21" i="1"/>
  <c r="AC20" i="1"/>
  <c r="AC19" i="1"/>
  <c r="AB650" i="1"/>
  <c r="AB649" i="1"/>
  <c r="AB648" i="1"/>
  <c r="AB647" i="1"/>
  <c r="AB646" i="1"/>
  <c r="AB645" i="1"/>
  <c r="AB644" i="1"/>
  <c r="AB643" i="1"/>
  <c r="AB642" i="1"/>
  <c r="AB641" i="1"/>
  <c r="AB640" i="1"/>
  <c r="AB639" i="1"/>
  <c r="AB638" i="1"/>
  <c r="AB637" i="1"/>
  <c r="AB636" i="1"/>
  <c r="AB635" i="1"/>
  <c r="AB634" i="1"/>
  <c r="AB633" i="1"/>
  <c r="AB632" i="1"/>
  <c r="AB631" i="1"/>
  <c r="AB630" i="1"/>
  <c r="AB629" i="1"/>
  <c r="AB628" i="1"/>
  <c r="AB627" i="1"/>
  <c r="AB626" i="1"/>
  <c r="AB625" i="1"/>
  <c r="AB624" i="1"/>
  <c r="AB623" i="1"/>
  <c r="AB622" i="1"/>
  <c r="AB621" i="1"/>
  <c r="AB620" i="1"/>
  <c r="AB619" i="1"/>
  <c r="AB618" i="1"/>
  <c r="AB617" i="1"/>
  <c r="AB616" i="1"/>
  <c r="AB615" i="1"/>
  <c r="AB614" i="1"/>
  <c r="AB613" i="1"/>
  <c r="AB612" i="1"/>
  <c r="AB611" i="1"/>
  <c r="AB610" i="1"/>
  <c r="AB609" i="1"/>
  <c r="AB608" i="1"/>
  <c r="AB607" i="1"/>
  <c r="AB606" i="1"/>
  <c r="AB605" i="1"/>
  <c r="AB604" i="1"/>
  <c r="AB603" i="1"/>
  <c r="AB602" i="1"/>
  <c r="AB601" i="1"/>
  <c r="AB600" i="1"/>
  <c r="AB599" i="1"/>
  <c r="AB598" i="1"/>
  <c r="AB597" i="1"/>
  <c r="AB596" i="1"/>
  <c r="AB595" i="1"/>
  <c r="AB594" i="1"/>
  <c r="AB593" i="1"/>
  <c r="AB592" i="1"/>
  <c r="AB591" i="1"/>
  <c r="AB590" i="1"/>
  <c r="AB589" i="1"/>
  <c r="AB588" i="1"/>
  <c r="AB587" i="1"/>
  <c r="AB586" i="1"/>
  <c r="AB585" i="1"/>
  <c r="AB584" i="1"/>
  <c r="AB583" i="1"/>
  <c r="AB582" i="1"/>
  <c r="AB581" i="1"/>
  <c r="AB580" i="1"/>
  <c r="AB579" i="1"/>
  <c r="AB578" i="1"/>
  <c r="AB577" i="1"/>
  <c r="AB576" i="1"/>
  <c r="AB575" i="1"/>
  <c r="AB574" i="1"/>
  <c r="AB573" i="1"/>
  <c r="AB572" i="1"/>
  <c r="AB571" i="1"/>
  <c r="AB570" i="1"/>
  <c r="AB569" i="1"/>
  <c r="AB568" i="1"/>
  <c r="AB567" i="1"/>
  <c r="AB566" i="1"/>
  <c r="AB561" i="1"/>
  <c r="AB560" i="1"/>
  <c r="AB475" i="1"/>
  <c r="AB474" i="1"/>
  <c r="AB473" i="1"/>
  <c r="AB472" i="1"/>
  <c r="AB471" i="1"/>
  <c r="AB468" i="1"/>
  <c r="AB467" i="1"/>
  <c r="AB466" i="1"/>
  <c r="AB465" i="1"/>
  <c r="AB464" i="1"/>
  <c r="AB463" i="1"/>
  <c r="AB462" i="1"/>
  <c r="AB461" i="1"/>
  <c r="AB460" i="1"/>
  <c r="AB459" i="1"/>
  <c r="AB458" i="1"/>
  <c r="AB457" i="1"/>
  <c r="AB456" i="1"/>
  <c r="AB455" i="1"/>
  <c r="AB448" i="1"/>
  <c r="AB447" i="1"/>
  <c r="AB446" i="1"/>
  <c r="AB445" i="1"/>
  <c r="AB444" i="1"/>
  <c r="AB443" i="1"/>
  <c r="AB442" i="1"/>
  <c r="AB441" i="1"/>
  <c r="AB440" i="1"/>
  <c r="AB439" i="1"/>
  <c r="AB438" i="1"/>
  <c r="AB437" i="1"/>
  <c r="AB436" i="1"/>
  <c r="AB435" i="1"/>
  <c r="AB434" i="1"/>
  <c r="AB433" i="1"/>
  <c r="AB432" i="1"/>
  <c r="AB431" i="1"/>
  <c r="AB430" i="1"/>
  <c r="AB429" i="1"/>
  <c r="AB428" i="1"/>
  <c r="AB427" i="1"/>
  <c r="AB426" i="1"/>
  <c r="AB425" i="1"/>
  <c r="AB424" i="1"/>
  <c r="AB423" i="1"/>
  <c r="AB422" i="1"/>
  <c r="AB421" i="1"/>
  <c r="AB420" i="1"/>
  <c r="AB419" i="1"/>
  <c r="AB418" i="1"/>
  <c r="AB417" i="1"/>
  <c r="AB416" i="1"/>
  <c r="AB415" i="1"/>
  <c r="AB386" i="1"/>
  <c r="AB385" i="1"/>
  <c r="AB384" i="1"/>
  <c r="AB383" i="1"/>
  <c r="AB382" i="1"/>
  <c r="AB381" i="1"/>
  <c r="AB380" i="1"/>
  <c r="AB379" i="1"/>
  <c r="AB378" i="1"/>
  <c r="AB377" i="1"/>
  <c r="AB376" i="1"/>
  <c r="AB375" i="1"/>
  <c r="AB374" i="1"/>
  <c r="AB373" i="1"/>
  <c r="AB372" i="1"/>
  <c r="AB371" i="1"/>
  <c r="AB370" i="1"/>
  <c r="AB369" i="1"/>
  <c r="AB368" i="1"/>
  <c r="AB367" i="1"/>
  <c r="AB366" i="1"/>
  <c r="AB365" i="1"/>
  <c r="AB364" i="1"/>
  <c r="AB363" i="1"/>
  <c r="AB362" i="1"/>
  <c r="AB361" i="1"/>
  <c r="AB360" i="1"/>
  <c r="AB359" i="1"/>
  <c r="AB358" i="1"/>
  <c r="AB357" i="1"/>
  <c r="AB356" i="1"/>
  <c r="AB355" i="1"/>
  <c r="AB354" i="1"/>
  <c r="AB353" i="1"/>
  <c r="AB352" i="1"/>
  <c r="AB351" i="1"/>
  <c r="AB350" i="1"/>
  <c r="AB349" i="1"/>
  <c r="AB348" i="1"/>
  <c r="AB347" i="1"/>
  <c r="AB346" i="1"/>
  <c r="AB345" i="1"/>
  <c r="AB344" i="1"/>
  <c r="AB343" i="1"/>
  <c r="AB342" i="1"/>
  <c r="AB341" i="1"/>
  <c r="AB340" i="1"/>
  <c r="AB339" i="1"/>
  <c r="AB338" i="1"/>
  <c r="AB337" i="1"/>
  <c r="AB336" i="1"/>
  <c r="AB335" i="1"/>
  <c r="AB334" i="1"/>
  <c r="AB333" i="1"/>
  <c r="AB332" i="1"/>
  <c r="AB331" i="1"/>
  <c r="AB330" i="1"/>
  <c r="AB329" i="1"/>
  <c r="AB328" i="1"/>
  <c r="AB327" i="1"/>
  <c r="AB326" i="1"/>
  <c r="AB325" i="1"/>
  <c r="AB324" i="1"/>
  <c r="AB323" i="1"/>
  <c r="AB322" i="1"/>
  <c r="AB321" i="1"/>
  <c r="AB320" i="1"/>
  <c r="AB319" i="1"/>
  <c r="AB318" i="1"/>
  <c r="AB317" i="1"/>
  <c r="AB316" i="1"/>
  <c r="AB315" i="1"/>
  <c r="AB314" i="1"/>
  <c r="AB313" i="1"/>
  <c r="AB312" i="1"/>
  <c r="AB311" i="1"/>
  <c r="AB310" i="1"/>
  <c r="AB309" i="1"/>
  <c r="AB308" i="1"/>
  <c r="AB307" i="1"/>
  <c r="AB306" i="1"/>
  <c r="AB305" i="1"/>
  <c r="AB304" i="1"/>
  <c r="AB303" i="1"/>
  <c r="AB302" i="1"/>
  <c r="AB301" i="1"/>
  <c r="AB300" i="1"/>
  <c r="AB299" i="1"/>
  <c r="AB298" i="1"/>
  <c r="AB297" i="1"/>
  <c r="AB296" i="1"/>
  <c r="AB295" i="1"/>
  <c r="AB294" i="1"/>
  <c r="AB293" i="1"/>
  <c r="AB292" i="1"/>
  <c r="AB291" i="1"/>
  <c r="AB290" i="1"/>
  <c r="AB289" i="1"/>
  <c r="AB288" i="1"/>
  <c r="AB287" i="1"/>
  <c r="AB286" i="1"/>
  <c r="AB285" i="1"/>
  <c r="AB284" i="1"/>
  <c r="AB283" i="1"/>
  <c r="AB282" i="1"/>
  <c r="AB281" i="1"/>
  <c r="AB280" i="1"/>
  <c r="AB279" i="1"/>
  <c r="AB278" i="1"/>
  <c r="AB277" i="1"/>
  <c r="AB276" i="1"/>
  <c r="AB275" i="1"/>
  <c r="AB274" i="1"/>
  <c r="AB273" i="1"/>
  <c r="AB272" i="1"/>
  <c r="AB271" i="1"/>
  <c r="AB270" i="1"/>
  <c r="AB269" i="1"/>
  <c r="AB268" i="1"/>
  <c r="AB267" i="1"/>
  <c r="AB266" i="1"/>
  <c r="AB265" i="1"/>
  <c r="AB264" i="1"/>
  <c r="AB263" i="1"/>
  <c r="AB262" i="1"/>
  <c r="AB261" i="1"/>
  <c r="AB260" i="1"/>
  <c r="AB259" i="1"/>
  <c r="AB258" i="1"/>
  <c r="AB257" i="1"/>
  <c r="AB256" i="1"/>
  <c r="AB255" i="1"/>
  <c r="AB254" i="1"/>
  <c r="AB253" i="1"/>
  <c r="AB252" i="1"/>
  <c r="AB251" i="1"/>
  <c r="AB250" i="1"/>
  <c r="AB249" i="1"/>
  <c r="AB248" i="1"/>
  <c r="AB247" i="1"/>
  <c r="AB246" i="1"/>
  <c r="AB245" i="1"/>
  <c r="AB244" i="1"/>
  <c r="AB181" i="1"/>
  <c r="AB180" i="1"/>
  <c r="AB179" i="1"/>
  <c r="AB178" i="1"/>
  <c r="AB177" i="1"/>
  <c r="AB176" i="1"/>
  <c r="AB175" i="1"/>
  <c r="AB174" i="1"/>
  <c r="AB173" i="1"/>
  <c r="AB137" i="1"/>
  <c r="AB136" i="1"/>
  <c r="AB135" i="1"/>
  <c r="AB134" i="1"/>
  <c r="AB133" i="1"/>
  <c r="AB132" i="1"/>
  <c r="AB131" i="1"/>
  <c r="AB130" i="1"/>
  <c r="AB129" i="1"/>
  <c r="AB128" i="1"/>
  <c r="AB127" i="1"/>
  <c r="AB126" i="1"/>
  <c r="AB125" i="1"/>
  <c r="AB124" i="1"/>
  <c r="AB123" i="1"/>
  <c r="AB122" i="1"/>
  <c r="AB121" i="1"/>
  <c r="AB116" i="1"/>
  <c r="AB115" i="1"/>
  <c r="AB114" i="1"/>
  <c r="AB113" i="1"/>
  <c r="AB112" i="1"/>
  <c r="AB111" i="1"/>
  <c r="AB110" i="1"/>
  <c r="AB109" i="1"/>
  <c r="AB108" i="1"/>
  <c r="AB107" i="1"/>
  <c r="AB106" i="1"/>
  <c r="AB105" i="1"/>
  <c r="AB104" i="1"/>
  <c r="AB103" i="1"/>
  <c r="AB102" i="1"/>
  <c r="AB101" i="1"/>
  <c r="AB100" i="1"/>
  <c r="AB99" i="1"/>
  <c r="AB98" i="1"/>
  <c r="AB97" i="1"/>
  <c r="AB96" i="1"/>
  <c r="AB95" i="1"/>
  <c r="AB94" i="1"/>
  <c r="AB93" i="1"/>
  <c r="AB92" i="1"/>
  <c r="AB91" i="1"/>
  <c r="AB90" i="1"/>
  <c r="AB89" i="1"/>
  <c r="AB88" i="1"/>
  <c r="AB87" i="1"/>
  <c r="AB86" i="1"/>
  <c r="AB85" i="1"/>
  <c r="AB84" i="1"/>
  <c r="AB83" i="1"/>
  <c r="AB82" i="1"/>
  <c r="AB81" i="1"/>
  <c r="AB80" i="1"/>
  <c r="AB79" i="1"/>
  <c r="AB78" i="1"/>
  <c r="AB77" i="1"/>
  <c r="AB76" i="1"/>
  <c r="AB75" i="1"/>
  <c r="AB74" i="1"/>
  <c r="AB73" i="1"/>
  <c r="AB72" i="1"/>
  <c r="AB71" i="1"/>
  <c r="AB70" i="1"/>
  <c r="AB69" i="1"/>
  <c r="AB68" i="1"/>
  <c r="AB67" i="1"/>
  <c r="AB66" i="1"/>
  <c r="AB65" i="1"/>
  <c r="AB64" i="1"/>
  <c r="AB63" i="1"/>
  <c r="AB62" i="1"/>
  <c r="AB61" i="1"/>
  <c r="AB60" i="1"/>
  <c r="AB59" i="1"/>
  <c r="AB58" i="1"/>
  <c r="AB57" i="1"/>
  <c r="AB56" i="1"/>
  <c r="AB55" i="1"/>
  <c r="AB54" i="1"/>
  <c r="AB53" i="1"/>
  <c r="AB52" i="1"/>
  <c r="AB51" i="1"/>
  <c r="AB50" i="1"/>
  <c r="AB49" i="1"/>
  <c r="AB48" i="1"/>
  <c r="AB47" i="1"/>
  <c r="AB46" i="1"/>
  <c r="AB45" i="1"/>
  <c r="AB44" i="1"/>
  <c r="AB43" i="1"/>
  <c r="AB42" i="1"/>
  <c r="AB41" i="1"/>
  <c r="AB40" i="1"/>
  <c r="AB39" i="1"/>
  <c r="AB38" i="1"/>
  <c r="AB37" i="1"/>
  <c r="AB36" i="1"/>
  <c r="AB35" i="1"/>
  <c r="AB34" i="1"/>
  <c r="AB33" i="1"/>
  <c r="AB32" i="1"/>
  <c r="AB31" i="1"/>
  <c r="AB30" i="1"/>
  <c r="AB29" i="1"/>
  <c r="AB28" i="1"/>
  <c r="AB27" i="1"/>
  <c r="AB26" i="1"/>
  <c r="AB25" i="1"/>
  <c r="AB24" i="1"/>
  <c r="AB23" i="1"/>
  <c r="AB22" i="1"/>
  <c r="AB21" i="1"/>
  <c r="AB20" i="1"/>
  <c r="AB19" i="1"/>
  <c r="AB655" i="1"/>
  <c r="N654" i="1"/>
  <c r="AB654" i="1" s="1"/>
  <c r="N653" i="1"/>
  <c r="AB653" i="1" s="1"/>
  <c r="N652" i="1"/>
  <c r="AB652" i="1" s="1"/>
  <c r="P655" i="1"/>
  <c r="AD655" i="1" s="1"/>
  <c r="P654" i="1"/>
  <c r="AD654" i="1" s="1"/>
  <c r="P653" i="1"/>
  <c r="AD653" i="1" s="1"/>
  <c r="P652" i="1"/>
  <c r="AD652" i="1" s="1"/>
  <c r="O655" i="1"/>
  <c r="AC655" i="1" s="1"/>
  <c r="N651" i="1"/>
  <c r="AB651" i="1" s="1"/>
  <c r="P651" i="1"/>
  <c r="AD651" i="1" s="1"/>
  <c r="O651" i="1"/>
  <c r="AC651" i="1" s="1"/>
  <c r="N565" i="1"/>
  <c r="AB565" i="1" s="1"/>
  <c r="N564" i="1"/>
  <c r="AB564" i="1" s="1"/>
  <c r="N563" i="1"/>
  <c r="AB563" i="1" s="1"/>
  <c r="N562" i="1"/>
  <c r="AB562" i="1" s="1"/>
  <c r="P565" i="1"/>
  <c r="AD565" i="1" s="1"/>
  <c r="P564" i="1"/>
  <c r="AD564" i="1" s="1"/>
  <c r="P563" i="1"/>
  <c r="AD563" i="1" s="1"/>
  <c r="P562" i="1"/>
  <c r="AD562" i="1" s="1"/>
  <c r="O565" i="1"/>
  <c r="AC565" i="1" s="1"/>
  <c r="O564" i="1"/>
  <c r="AC564" i="1" s="1"/>
  <c r="O563" i="1"/>
  <c r="AC563" i="1" s="1"/>
  <c r="O562" i="1"/>
  <c r="AC562" i="1" s="1"/>
  <c r="AB559" i="1"/>
  <c r="AB558" i="1"/>
  <c r="AB557" i="1"/>
  <c r="AD559" i="1"/>
  <c r="AD558" i="1"/>
  <c r="AD557" i="1"/>
  <c r="AC559" i="1"/>
  <c r="AC558" i="1"/>
  <c r="AC557" i="1"/>
  <c r="AB556" i="1"/>
  <c r="AB555" i="1"/>
  <c r="AB554" i="1"/>
  <c r="AD556" i="1"/>
  <c r="AD555" i="1"/>
  <c r="AD554" i="1"/>
  <c r="AC556" i="1"/>
  <c r="AC555" i="1"/>
  <c r="AC554" i="1"/>
  <c r="AB553" i="1"/>
  <c r="AB552" i="1"/>
  <c r="AB551" i="1"/>
  <c r="AB550" i="1"/>
  <c r="AB549" i="1"/>
  <c r="AB548" i="1"/>
  <c r="AB547" i="1"/>
  <c r="AB546" i="1"/>
  <c r="AB545" i="1"/>
  <c r="AB544" i="1"/>
  <c r="AB543" i="1"/>
  <c r="AB542" i="1"/>
  <c r="AD553" i="1"/>
  <c r="AD552" i="1"/>
  <c r="AD551" i="1"/>
  <c r="AD550" i="1"/>
  <c r="AD549" i="1"/>
  <c r="AD548" i="1"/>
  <c r="AD547" i="1"/>
  <c r="AD546" i="1"/>
  <c r="AD545" i="1"/>
  <c r="AD544" i="1"/>
  <c r="AD543" i="1"/>
  <c r="AD542" i="1"/>
  <c r="AC553" i="1"/>
  <c r="AC552" i="1"/>
  <c r="AC551" i="1"/>
  <c r="AC550" i="1"/>
  <c r="AC549" i="1"/>
  <c r="AC548" i="1"/>
  <c r="AC547" i="1"/>
  <c r="AC546" i="1"/>
  <c r="AC545" i="1"/>
  <c r="AC544" i="1"/>
  <c r="AC543" i="1"/>
  <c r="AC542" i="1"/>
  <c r="AB541" i="1"/>
  <c r="AB540" i="1"/>
  <c r="AB539" i="1"/>
  <c r="AB538" i="1"/>
  <c r="AB537" i="1"/>
  <c r="AB536" i="1"/>
  <c r="AB535" i="1"/>
  <c r="AB534" i="1"/>
  <c r="AB533" i="1"/>
  <c r="AB532" i="1"/>
  <c r="AB531" i="1"/>
  <c r="AB530" i="1"/>
  <c r="AB529" i="1"/>
  <c r="AB528" i="1"/>
  <c r="AB527" i="1"/>
  <c r="AB526" i="1"/>
  <c r="AB525" i="1"/>
  <c r="AB524" i="1"/>
  <c r="AB523" i="1"/>
  <c r="AB522" i="1"/>
  <c r="AB521" i="1"/>
  <c r="AB520" i="1"/>
  <c r="AB519" i="1"/>
  <c r="AB518" i="1"/>
  <c r="AB517" i="1"/>
  <c r="AB516" i="1"/>
  <c r="AB515" i="1"/>
  <c r="AB514" i="1"/>
  <c r="AB513" i="1"/>
  <c r="AB512" i="1"/>
  <c r="AB511" i="1"/>
  <c r="AB510" i="1"/>
  <c r="AB509" i="1"/>
  <c r="AB508" i="1"/>
  <c r="AB507" i="1"/>
  <c r="AB506" i="1"/>
  <c r="AB505" i="1"/>
  <c r="AB504" i="1"/>
  <c r="AB503" i="1"/>
  <c r="AB502" i="1"/>
  <c r="AB501" i="1"/>
  <c r="AB500" i="1"/>
  <c r="AB499" i="1"/>
  <c r="AB498" i="1"/>
  <c r="AB497" i="1"/>
  <c r="AB496" i="1"/>
  <c r="AB495" i="1"/>
  <c r="AB494" i="1"/>
  <c r="AB493" i="1"/>
  <c r="AB492" i="1"/>
  <c r="AB491" i="1"/>
  <c r="AB490" i="1"/>
  <c r="AB489" i="1"/>
  <c r="AB488" i="1"/>
  <c r="AB487" i="1"/>
  <c r="AB486" i="1"/>
  <c r="AB485" i="1"/>
  <c r="AB484" i="1"/>
  <c r="AB483" i="1"/>
  <c r="AB482" i="1"/>
  <c r="AB481" i="1"/>
  <c r="AB480" i="1"/>
  <c r="AB479" i="1"/>
  <c r="AB478" i="1"/>
  <c r="AB477" i="1"/>
  <c r="AB476" i="1"/>
  <c r="AD541" i="1"/>
  <c r="AD540" i="1"/>
  <c r="AD539" i="1"/>
  <c r="AD538" i="1"/>
  <c r="AD537" i="1"/>
  <c r="AD536" i="1"/>
  <c r="AD535" i="1"/>
  <c r="AD534" i="1"/>
  <c r="AD533" i="1"/>
  <c r="AD532" i="1"/>
  <c r="AD531" i="1"/>
  <c r="AD530" i="1"/>
  <c r="AD529" i="1"/>
  <c r="AD528" i="1"/>
  <c r="AD527" i="1"/>
  <c r="AD526" i="1"/>
  <c r="AD525" i="1"/>
  <c r="AD524" i="1"/>
  <c r="AD523" i="1"/>
  <c r="AD522" i="1"/>
  <c r="AD521" i="1"/>
  <c r="AD520" i="1"/>
  <c r="AD519" i="1"/>
  <c r="AD518" i="1"/>
  <c r="AD517" i="1"/>
  <c r="AD516" i="1"/>
  <c r="AD515" i="1"/>
  <c r="AD514" i="1"/>
  <c r="AD513" i="1"/>
  <c r="AD512" i="1"/>
  <c r="AD511" i="1"/>
  <c r="AD510" i="1"/>
  <c r="AD509" i="1"/>
  <c r="AD508" i="1"/>
  <c r="AD507" i="1"/>
  <c r="AD506" i="1"/>
  <c r="AD505" i="1"/>
  <c r="AD504" i="1"/>
  <c r="AD503" i="1"/>
  <c r="AD502" i="1"/>
  <c r="AD501" i="1"/>
  <c r="AD500" i="1"/>
  <c r="AD499" i="1"/>
  <c r="AD498" i="1"/>
  <c r="AD497" i="1"/>
  <c r="AD496" i="1"/>
  <c r="AD495" i="1"/>
  <c r="AD494" i="1"/>
  <c r="AD493" i="1"/>
  <c r="AD492" i="1"/>
  <c r="AD491" i="1"/>
  <c r="AD490" i="1"/>
  <c r="AD489" i="1"/>
  <c r="AD488" i="1"/>
  <c r="AD487" i="1"/>
  <c r="AD486" i="1"/>
  <c r="AD485" i="1"/>
  <c r="AD484" i="1"/>
  <c r="AD483" i="1"/>
  <c r="AD482" i="1"/>
  <c r="AD481" i="1"/>
  <c r="AD480" i="1"/>
  <c r="AD479" i="1"/>
  <c r="AD478" i="1"/>
  <c r="AD477" i="1"/>
  <c r="AD476" i="1"/>
  <c r="AC541" i="1"/>
  <c r="AC540" i="1"/>
  <c r="AC539" i="1"/>
  <c r="AC538" i="1"/>
  <c r="AC537" i="1"/>
  <c r="AC536" i="1"/>
  <c r="AC535" i="1"/>
  <c r="AC534" i="1"/>
  <c r="AC533" i="1"/>
  <c r="AC532" i="1"/>
  <c r="AC531" i="1"/>
  <c r="AC530" i="1"/>
  <c r="AC529" i="1"/>
  <c r="AC528" i="1"/>
  <c r="AC527" i="1"/>
  <c r="AC526" i="1"/>
  <c r="AC525" i="1"/>
  <c r="AC524" i="1"/>
  <c r="AC523" i="1"/>
  <c r="AC522" i="1"/>
  <c r="AC521" i="1"/>
  <c r="AC520" i="1"/>
  <c r="AC519" i="1"/>
  <c r="AC518" i="1"/>
  <c r="AC517" i="1"/>
  <c r="AC516" i="1"/>
  <c r="AC515" i="1"/>
  <c r="AC514" i="1"/>
  <c r="AC513" i="1"/>
  <c r="AC512" i="1"/>
  <c r="AC511" i="1"/>
  <c r="AC510" i="1"/>
  <c r="AC509" i="1"/>
  <c r="AC508" i="1"/>
  <c r="AC507" i="1"/>
  <c r="AC506" i="1"/>
  <c r="AC505" i="1"/>
  <c r="AC504" i="1"/>
  <c r="AC503" i="1"/>
  <c r="AC502" i="1"/>
  <c r="AC501" i="1"/>
  <c r="AC500" i="1"/>
  <c r="AC499" i="1"/>
  <c r="AC498" i="1"/>
  <c r="AC497" i="1"/>
  <c r="AC496" i="1"/>
  <c r="AC495" i="1"/>
  <c r="AC494" i="1"/>
  <c r="AC493" i="1"/>
  <c r="AC492" i="1"/>
  <c r="AC491" i="1"/>
  <c r="AC490" i="1"/>
  <c r="AC489" i="1"/>
  <c r="AC488" i="1"/>
  <c r="AC487" i="1"/>
  <c r="AC486" i="1"/>
  <c r="AC485" i="1"/>
  <c r="AC484" i="1"/>
  <c r="AC483" i="1"/>
  <c r="AC482" i="1"/>
  <c r="AC481" i="1"/>
  <c r="AC480" i="1"/>
  <c r="AC479" i="1"/>
  <c r="AC478" i="1"/>
  <c r="AC477" i="1"/>
  <c r="AC476" i="1"/>
  <c r="Y48" i="8" l="1"/>
  <c r="E14" i="10"/>
  <c r="E16" i="10" s="1"/>
  <c r="E17" i="10" s="1"/>
  <c r="X16" i="1"/>
  <c r="S16" i="1"/>
  <c r="W16" i="1"/>
  <c r="T16" i="1"/>
  <c r="Y16" i="1"/>
  <c r="Z196" i="1"/>
  <c r="Z199" i="1"/>
  <c r="Z204" i="1"/>
  <c r="Z205" i="1"/>
  <c r="Z206" i="1"/>
  <c r="AC202" i="1"/>
  <c r="Z466" i="1"/>
  <c r="AB469" i="1"/>
  <c r="AD414" i="1"/>
  <c r="AC414" i="1"/>
  <c r="AB414" i="1"/>
  <c r="AB413" i="1"/>
  <c r="AD413" i="1"/>
  <c r="AC413" i="1"/>
  <c r="N412" i="1"/>
  <c r="O412" i="1"/>
  <c r="P412" i="1"/>
  <c r="AB411" i="1"/>
  <c r="AB410" i="1"/>
  <c r="AB409" i="1"/>
  <c r="AB408" i="1"/>
  <c r="AB407" i="1"/>
  <c r="AB406" i="1"/>
  <c r="AB405" i="1"/>
  <c r="AB404" i="1"/>
  <c r="AB403" i="1"/>
  <c r="AB402" i="1"/>
  <c r="AB401" i="1"/>
  <c r="AB400" i="1"/>
  <c r="AB398" i="1"/>
  <c r="AB397" i="1"/>
  <c r="AB396" i="1"/>
  <c r="AB395" i="1"/>
  <c r="AB394" i="1"/>
  <c r="AB393" i="1"/>
  <c r="AB392" i="1"/>
  <c r="AB390" i="1"/>
  <c r="AB389" i="1"/>
  <c r="AB388" i="1"/>
  <c r="AB387" i="1"/>
  <c r="AD411" i="1"/>
  <c r="AD410" i="1"/>
  <c r="AD409" i="1"/>
  <c r="AD408" i="1"/>
  <c r="AD407" i="1"/>
  <c r="AD406" i="1"/>
  <c r="AD405" i="1"/>
  <c r="AD404" i="1"/>
  <c r="AD403" i="1"/>
  <c r="AD402" i="1"/>
  <c r="AD401" i="1"/>
  <c r="AD400" i="1"/>
  <c r="AD399" i="1"/>
  <c r="AD398" i="1"/>
  <c r="AD397" i="1"/>
  <c r="AD396" i="1"/>
  <c r="AD395" i="1"/>
  <c r="AD394" i="1"/>
  <c r="AD393" i="1"/>
  <c r="AD392" i="1"/>
  <c r="AD391" i="1"/>
  <c r="AD390" i="1"/>
  <c r="AD389" i="1"/>
  <c r="AD388" i="1"/>
  <c r="AD387" i="1"/>
  <c r="AC411" i="1"/>
  <c r="AC410" i="1"/>
  <c r="AC409" i="1"/>
  <c r="AC408" i="1"/>
  <c r="AC407" i="1"/>
  <c r="AC406" i="1"/>
  <c r="AC405" i="1"/>
  <c r="AC404" i="1"/>
  <c r="AC403" i="1"/>
  <c r="AC402" i="1"/>
  <c r="AC401" i="1"/>
  <c r="AC400" i="1"/>
  <c r="AC399" i="1"/>
  <c r="AC398" i="1"/>
  <c r="AC397" i="1"/>
  <c r="AC396" i="1"/>
  <c r="AC395" i="1"/>
  <c r="AC394" i="1"/>
  <c r="AC393" i="1"/>
  <c r="AC392" i="1"/>
  <c r="AC391" i="1"/>
  <c r="AC390" i="1"/>
  <c r="AC389" i="1"/>
  <c r="AC388" i="1"/>
  <c r="AC387" i="1"/>
  <c r="AB170" i="1"/>
  <c r="AB168" i="1"/>
  <c r="AB162" i="1"/>
  <c r="AB243" i="1"/>
  <c r="AB242" i="1"/>
  <c r="AB241" i="1"/>
  <c r="AB240" i="1"/>
  <c r="AD243" i="1"/>
  <c r="AD242" i="1"/>
  <c r="AD240" i="1"/>
  <c r="AC243" i="1"/>
  <c r="AC242" i="1"/>
  <c r="AC240" i="1"/>
  <c r="AB239" i="1"/>
  <c r="AB238" i="1"/>
  <c r="AB237" i="1"/>
  <c r="AB236" i="1"/>
  <c r="AB235" i="1"/>
  <c r="AB234" i="1"/>
  <c r="AB233" i="1"/>
  <c r="AB232" i="1"/>
  <c r="AB231" i="1"/>
  <c r="AB230" i="1"/>
  <c r="AB229" i="1"/>
  <c r="AB228" i="1"/>
  <c r="AB227" i="1"/>
  <c r="AB226" i="1"/>
  <c r="AB225" i="1"/>
  <c r="AB224" i="1"/>
  <c r="AB223" i="1"/>
  <c r="AB222" i="1"/>
  <c r="AB221" i="1"/>
  <c r="AB220" i="1"/>
  <c r="AB219" i="1"/>
  <c r="AB218" i="1"/>
  <c r="AB217" i="1"/>
  <c r="AB216" i="1"/>
  <c r="AB215" i="1"/>
  <c r="AB214" i="1"/>
  <c r="AB212" i="1"/>
  <c r="AB211" i="1"/>
  <c r="AB210" i="1"/>
  <c r="AB209" i="1"/>
  <c r="AB208" i="1"/>
  <c r="AB207" i="1"/>
  <c r="AB206" i="1"/>
  <c r="AB204" i="1"/>
  <c r="AB203" i="1"/>
  <c r="AB202" i="1"/>
  <c r="AB201" i="1"/>
  <c r="AB200" i="1"/>
  <c r="AB199" i="1"/>
  <c r="AB198" i="1"/>
  <c r="AB197" i="1"/>
  <c r="AB196" i="1"/>
  <c r="AB195" i="1"/>
  <c r="AB194" i="1"/>
  <c r="AB193" i="1"/>
  <c r="AB192" i="1"/>
  <c r="AB191" i="1"/>
  <c r="AB190" i="1"/>
  <c r="AB188" i="1"/>
  <c r="AB187" i="1"/>
  <c r="AB186" i="1"/>
  <c r="AB185" i="1"/>
  <c r="AB184" i="1"/>
  <c r="AB183" i="1"/>
  <c r="AB182" i="1"/>
  <c r="AD239" i="1"/>
  <c r="AD238" i="1"/>
  <c r="AD237" i="1"/>
  <c r="AD236" i="1"/>
  <c r="AD235" i="1"/>
  <c r="AD234" i="1"/>
  <c r="AD233" i="1"/>
  <c r="AD232" i="1"/>
  <c r="AD231" i="1"/>
  <c r="AD230" i="1"/>
  <c r="AD229" i="1"/>
  <c r="AD228" i="1"/>
  <c r="AD227" i="1"/>
  <c r="AD226" i="1"/>
  <c r="AD225" i="1"/>
  <c r="AD224" i="1"/>
  <c r="AD223" i="1"/>
  <c r="AD222" i="1"/>
  <c r="AD221" i="1"/>
  <c r="AD220" i="1"/>
  <c r="AD219" i="1"/>
  <c r="AD218" i="1"/>
  <c r="AD217" i="1"/>
  <c r="AD216" i="1"/>
  <c r="AD215" i="1"/>
  <c r="AD214" i="1"/>
  <c r="AD213" i="1"/>
  <c r="AD212" i="1"/>
  <c r="AD211" i="1"/>
  <c r="AD210" i="1"/>
  <c r="AD209" i="1"/>
  <c r="AD208" i="1"/>
  <c r="AD207" i="1"/>
  <c r="AD206" i="1"/>
  <c r="AD205" i="1"/>
  <c r="AD204" i="1"/>
  <c r="AD203" i="1"/>
  <c r="AD201" i="1"/>
  <c r="AD200" i="1"/>
  <c r="AD199" i="1"/>
  <c r="AD198" i="1"/>
  <c r="AD197" i="1"/>
  <c r="AD196" i="1"/>
  <c r="AD195" i="1"/>
  <c r="AD194" i="1"/>
  <c r="AD193" i="1"/>
  <c r="AD192" i="1"/>
  <c r="AD191" i="1"/>
  <c r="AD190" i="1"/>
  <c r="AD189" i="1"/>
  <c r="AD188" i="1"/>
  <c r="AD187" i="1"/>
  <c r="AD186" i="1"/>
  <c r="AD185" i="1"/>
  <c r="AD184" i="1"/>
  <c r="AD183" i="1"/>
  <c r="AD182" i="1"/>
  <c r="AC239" i="1"/>
  <c r="AC238" i="1"/>
  <c r="AC237" i="1"/>
  <c r="AC236" i="1"/>
  <c r="AC235" i="1"/>
  <c r="AC234" i="1"/>
  <c r="AC233" i="1"/>
  <c r="AC232" i="1"/>
  <c r="AC231" i="1"/>
  <c r="AC230" i="1"/>
  <c r="AC229" i="1"/>
  <c r="AC228" i="1"/>
  <c r="AC227" i="1"/>
  <c r="AC226" i="1"/>
  <c r="AC225" i="1"/>
  <c r="AC224" i="1"/>
  <c r="AC223" i="1"/>
  <c r="AC222" i="1"/>
  <c r="AC221" i="1"/>
  <c r="AC220" i="1"/>
  <c r="AC219" i="1"/>
  <c r="AC218" i="1"/>
  <c r="AC217" i="1"/>
  <c r="AC216" i="1"/>
  <c r="AC215" i="1"/>
  <c r="AC214" i="1"/>
  <c r="AC213" i="1"/>
  <c r="AC212" i="1"/>
  <c r="AC211" i="1"/>
  <c r="AC210" i="1"/>
  <c r="AC209" i="1"/>
  <c r="AC208" i="1"/>
  <c r="AC207" i="1"/>
  <c r="AC206" i="1"/>
  <c r="AC205" i="1"/>
  <c r="AC204" i="1"/>
  <c r="AC203" i="1"/>
  <c r="AC201" i="1"/>
  <c r="AC200" i="1"/>
  <c r="AC199" i="1"/>
  <c r="AC198" i="1"/>
  <c r="AC197" i="1"/>
  <c r="AC196" i="1"/>
  <c r="AC195" i="1"/>
  <c r="AC194" i="1"/>
  <c r="AC193" i="1"/>
  <c r="AC192" i="1"/>
  <c r="AC191" i="1"/>
  <c r="AC190" i="1"/>
  <c r="AC189" i="1"/>
  <c r="AC188" i="1"/>
  <c r="AC187" i="1"/>
  <c r="AC186" i="1"/>
  <c r="AC185" i="1"/>
  <c r="AC184" i="1"/>
  <c r="AC183" i="1"/>
  <c r="AC182" i="1"/>
  <c r="AB161" i="1"/>
  <c r="AB160" i="1"/>
  <c r="AB159" i="1"/>
  <c r="AB158" i="1"/>
  <c r="AB157" i="1"/>
  <c r="AB156" i="1"/>
  <c r="AB155" i="1"/>
  <c r="AB154" i="1"/>
  <c r="AB153" i="1"/>
  <c r="AB152" i="1"/>
  <c r="AB151" i="1"/>
  <c r="AB150" i="1"/>
  <c r="AB149" i="1"/>
  <c r="AB148" i="1"/>
  <c r="AB146" i="1"/>
  <c r="AB145" i="1"/>
  <c r="AB144" i="1"/>
  <c r="AB143" i="1"/>
  <c r="AB142" i="1"/>
  <c r="AB141" i="1"/>
  <c r="AB140" i="1"/>
  <c r="AB139" i="1"/>
  <c r="AB138" i="1"/>
  <c r="AD161" i="1"/>
  <c r="AD160" i="1"/>
  <c r="AD159" i="1"/>
  <c r="AD158" i="1"/>
  <c r="AD157" i="1"/>
  <c r="AD156" i="1"/>
  <c r="AD155" i="1"/>
  <c r="AD154" i="1"/>
  <c r="AD153" i="1"/>
  <c r="AD152" i="1"/>
  <c r="AD151" i="1"/>
  <c r="AD150" i="1"/>
  <c r="AD149" i="1"/>
  <c r="AD148" i="1"/>
  <c r="AD147" i="1"/>
  <c r="AD146" i="1"/>
  <c r="AD145" i="1"/>
  <c r="AD144" i="1"/>
  <c r="AD143" i="1"/>
  <c r="AD142" i="1"/>
  <c r="AD141" i="1"/>
  <c r="AD140" i="1"/>
  <c r="AD139" i="1"/>
  <c r="AD138" i="1"/>
  <c r="AC161" i="1"/>
  <c r="AC160" i="1"/>
  <c r="AC159" i="1"/>
  <c r="AC158" i="1"/>
  <c r="AC157" i="1"/>
  <c r="AC156" i="1"/>
  <c r="AC155" i="1"/>
  <c r="AC153" i="1"/>
  <c r="AC152" i="1"/>
  <c r="AC151" i="1"/>
  <c r="AC150" i="1"/>
  <c r="AC149" i="1"/>
  <c r="AC148" i="1"/>
  <c r="AC147" i="1"/>
  <c r="AC146" i="1"/>
  <c r="AC145" i="1"/>
  <c r="AC144" i="1"/>
  <c r="AC143" i="1"/>
  <c r="AC142" i="1"/>
  <c r="AC141" i="1"/>
  <c r="AC140" i="1"/>
  <c r="AC139" i="1"/>
  <c r="AC138" i="1"/>
  <c r="AB120" i="1"/>
  <c r="AB119" i="1"/>
  <c r="AB118" i="1"/>
  <c r="AD120" i="1"/>
  <c r="AD119" i="1"/>
  <c r="AD118" i="1"/>
  <c r="AC120" i="1"/>
  <c r="AC119" i="1"/>
  <c r="AC118" i="1"/>
  <c r="Q655" i="1"/>
  <c r="AE655" i="1" s="1"/>
  <c r="Q654" i="1"/>
  <c r="AE654" i="1" s="1"/>
  <c r="Q653" i="1"/>
  <c r="AE653" i="1" s="1"/>
  <c r="Q652" i="1"/>
  <c r="AE652" i="1" s="1"/>
  <c r="Q651" i="1"/>
  <c r="AE651" i="1" s="1"/>
  <c r="Q650" i="1"/>
  <c r="AE650" i="1" s="1"/>
  <c r="Q649" i="1"/>
  <c r="AE649" i="1" s="1"/>
  <c r="Q648" i="1"/>
  <c r="AE648" i="1" s="1"/>
  <c r="Q647" i="1"/>
  <c r="AE647" i="1" s="1"/>
  <c r="Q646" i="1"/>
  <c r="AE646" i="1" s="1"/>
  <c r="Q645" i="1"/>
  <c r="AE645" i="1" s="1"/>
  <c r="Q644" i="1"/>
  <c r="AE644" i="1" s="1"/>
  <c r="Q643" i="1"/>
  <c r="AE643" i="1" s="1"/>
  <c r="Q642" i="1"/>
  <c r="AE642" i="1" s="1"/>
  <c r="Q641" i="1"/>
  <c r="AE641" i="1" s="1"/>
  <c r="Q640" i="1"/>
  <c r="AE640" i="1" s="1"/>
  <c r="Q639" i="1"/>
  <c r="AE639" i="1" s="1"/>
  <c r="Q638" i="1"/>
  <c r="AE638" i="1" s="1"/>
  <c r="Q637" i="1"/>
  <c r="AE637" i="1" s="1"/>
  <c r="Q636" i="1"/>
  <c r="AE636" i="1" s="1"/>
  <c r="Q635" i="1"/>
  <c r="AE635" i="1" s="1"/>
  <c r="Q634" i="1"/>
  <c r="AE634" i="1" s="1"/>
  <c r="Q633" i="1"/>
  <c r="AE633" i="1" s="1"/>
  <c r="Q632" i="1"/>
  <c r="AE632" i="1" s="1"/>
  <c r="Q631" i="1"/>
  <c r="AE631" i="1" s="1"/>
  <c r="Q630" i="1"/>
  <c r="AE630" i="1" s="1"/>
  <c r="Q629" i="1"/>
  <c r="AE629" i="1" s="1"/>
  <c r="Q628" i="1"/>
  <c r="AE628" i="1" s="1"/>
  <c r="Q627" i="1"/>
  <c r="AE627" i="1" s="1"/>
  <c r="Q626" i="1"/>
  <c r="AE626" i="1" s="1"/>
  <c r="Q625" i="1"/>
  <c r="AE625" i="1" s="1"/>
  <c r="Q624" i="1"/>
  <c r="AE624" i="1" s="1"/>
  <c r="Q623" i="1"/>
  <c r="AE623" i="1" s="1"/>
  <c r="Q622" i="1"/>
  <c r="AE622" i="1" s="1"/>
  <c r="Q621" i="1"/>
  <c r="AE621" i="1" s="1"/>
  <c r="Q620" i="1"/>
  <c r="AE620" i="1" s="1"/>
  <c r="Q619" i="1"/>
  <c r="AE619" i="1" s="1"/>
  <c r="Q618" i="1"/>
  <c r="AE618" i="1" s="1"/>
  <c r="Q617" i="1"/>
  <c r="AE617" i="1" s="1"/>
  <c r="Q616" i="1"/>
  <c r="AE616" i="1" s="1"/>
  <c r="Q615" i="1"/>
  <c r="AE615" i="1" s="1"/>
  <c r="Q614" i="1"/>
  <c r="AE614" i="1" s="1"/>
  <c r="Q613" i="1"/>
  <c r="AE613" i="1" s="1"/>
  <c r="Q612" i="1"/>
  <c r="AE612" i="1" s="1"/>
  <c r="Q611" i="1"/>
  <c r="AE611" i="1" s="1"/>
  <c r="Q610" i="1"/>
  <c r="AE610" i="1" s="1"/>
  <c r="Q609" i="1"/>
  <c r="AE609" i="1" s="1"/>
  <c r="Q608" i="1"/>
  <c r="AE608" i="1" s="1"/>
  <c r="Q607" i="1"/>
  <c r="AE607" i="1" s="1"/>
  <c r="Q606" i="1"/>
  <c r="AE606" i="1" s="1"/>
  <c r="Q605" i="1"/>
  <c r="AE605" i="1" s="1"/>
  <c r="Q604" i="1"/>
  <c r="AE604" i="1" s="1"/>
  <c r="Q603" i="1"/>
  <c r="AE603" i="1" s="1"/>
  <c r="Q602" i="1"/>
  <c r="AE602" i="1" s="1"/>
  <c r="Q601" i="1"/>
  <c r="AE601" i="1" s="1"/>
  <c r="Q600" i="1"/>
  <c r="AE600" i="1" s="1"/>
  <c r="Q599" i="1"/>
  <c r="AE599" i="1" s="1"/>
  <c r="Q598" i="1"/>
  <c r="AE598" i="1" s="1"/>
  <c r="Q597" i="1"/>
  <c r="AE597" i="1" s="1"/>
  <c r="Q596" i="1"/>
  <c r="AE596" i="1" s="1"/>
  <c r="Q595" i="1"/>
  <c r="AE595" i="1" s="1"/>
  <c r="Q594" i="1"/>
  <c r="AE594" i="1" s="1"/>
  <c r="Q593" i="1"/>
  <c r="AE593" i="1" s="1"/>
  <c r="Q592" i="1"/>
  <c r="AE592" i="1" s="1"/>
  <c r="Q591" i="1"/>
  <c r="AE591" i="1" s="1"/>
  <c r="Q590" i="1"/>
  <c r="AE590" i="1" s="1"/>
  <c r="Q589" i="1"/>
  <c r="AE589" i="1" s="1"/>
  <c r="Q588" i="1"/>
  <c r="AE588" i="1" s="1"/>
  <c r="Q587" i="1"/>
  <c r="AE587" i="1" s="1"/>
  <c r="Q586" i="1"/>
  <c r="AE586" i="1" s="1"/>
  <c r="Q585" i="1"/>
  <c r="AE585" i="1" s="1"/>
  <c r="Q584" i="1"/>
  <c r="AE584" i="1" s="1"/>
  <c r="Q583" i="1"/>
  <c r="AE583" i="1" s="1"/>
  <c r="Q582" i="1"/>
  <c r="AE582" i="1" s="1"/>
  <c r="Q581" i="1"/>
  <c r="AE581" i="1" s="1"/>
  <c r="Q580" i="1"/>
  <c r="AE580" i="1" s="1"/>
  <c r="Q579" i="1"/>
  <c r="AE579" i="1" s="1"/>
  <c r="Q578" i="1"/>
  <c r="AE578" i="1" s="1"/>
  <c r="Q577" i="1"/>
  <c r="AE577" i="1" s="1"/>
  <c r="Q576" i="1"/>
  <c r="AE576" i="1" s="1"/>
  <c r="Q575" i="1"/>
  <c r="AE575" i="1" s="1"/>
  <c r="Q574" i="1"/>
  <c r="AE574" i="1" s="1"/>
  <c r="Q573" i="1"/>
  <c r="AE573" i="1" s="1"/>
  <c r="Q572" i="1"/>
  <c r="AE572" i="1" s="1"/>
  <c r="Q571" i="1"/>
  <c r="AE571" i="1" s="1"/>
  <c r="Q570" i="1"/>
  <c r="AE570" i="1" s="1"/>
  <c r="Q569" i="1"/>
  <c r="AE569" i="1" s="1"/>
  <c r="Q568" i="1"/>
  <c r="AE568" i="1" s="1"/>
  <c r="Q567" i="1"/>
  <c r="AE567" i="1" s="1"/>
  <c r="Q566" i="1"/>
  <c r="AE566" i="1" s="1"/>
  <c r="Q565" i="1"/>
  <c r="AE565" i="1" s="1"/>
  <c r="Q564" i="1"/>
  <c r="AE564" i="1" s="1"/>
  <c r="Q563" i="1"/>
  <c r="AE563" i="1" s="1"/>
  <c r="Q562" i="1"/>
  <c r="AE562" i="1" s="1"/>
  <c r="Q561" i="1"/>
  <c r="AE561" i="1" s="1"/>
  <c r="Q560" i="1"/>
  <c r="AE560" i="1" s="1"/>
  <c r="Q559" i="1"/>
  <c r="AE559" i="1" s="1"/>
  <c r="Q558" i="1"/>
  <c r="AE558" i="1" s="1"/>
  <c r="Q557" i="1"/>
  <c r="AE557" i="1" s="1"/>
  <c r="Q556" i="1"/>
  <c r="AE556" i="1" s="1"/>
  <c r="Q555" i="1"/>
  <c r="AE555" i="1" s="1"/>
  <c r="Q554" i="1"/>
  <c r="AE554" i="1" s="1"/>
  <c r="Q553" i="1"/>
  <c r="AE553" i="1" s="1"/>
  <c r="Q552" i="1"/>
  <c r="AE552" i="1" s="1"/>
  <c r="Q551" i="1"/>
  <c r="AE551" i="1" s="1"/>
  <c r="Q550" i="1"/>
  <c r="AE550" i="1" s="1"/>
  <c r="Q549" i="1"/>
  <c r="AE549" i="1" s="1"/>
  <c r="Q548" i="1"/>
  <c r="AE548" i="1" s="1"/>
  <c r="Q547" i="1"/>
  <c r="AE547" i="1" s="1"/>
  <c r="Q546" i="1"/>
  <c r="AE546" i="1" s="1"/>
  <c r="Q545" i="1"/>
  <c r="AE545" i="1" s="1"/>
  <c r="Q544" i="1"/>
  <c r="AE544" i="1" s="1"/>
  <c r="Q543" i="1"/>
  <c r="AE543" i="1" s="1"/>
  <c r="Q542" i="1"/>
  <c r="AE542" i="1" s="1"/>
  <c r="Q541" i="1"/>
  <c r="AE541" i="1" s="1"/>
  <c r="Q540" i="1"/>
  <c r="AE540" i="1" s="1"/>
  <c r="Q539" i="1"/>
  <c r="AE539" i="1" s="1"/>
  <c r="Q538" i="1"/>
  <c r="AE538" i="1" s="1"/>
  <c r="Q537" i="1"/>
  <c r="AE537" i="1" s="1"/>
  <c r="Q536" i="1"/>
  <c r="AE536" i="1" s="1"/>
  <c r="Q535" i="1"/>
  <c r="AE535" i="1" s="1"/>
  <c r="Q534" i="1"/>
  <c r="AE534" i="1" s="1"/>
  <c r="Q533" i="1"/>
  <c r="AE533" i="1" s="1"/>
  <c r="Q532" i="1"/>
  <c r="AE532" i="1" s="1"/>
  <c r="Q531" i="1"/>
  <c r="AE531" i="1" s="1"/>
  <c r="Q530" i="1"/>
  <c r="AE530" i="1" s="1"/>
  <c r="Q529" i="1"/>
  <c r="AE529" i="1" s="1"/>
  <c r="Q528" i="1"/>
  <c r="AE528" i="1" s="1"/>
  <c r="Q527" i="1"/>
  <c r="AE527" i="1" s="1"/>
  <c r="Q526" i="1"/>
  <c r="AE526" i="1" s="1"/>
  <c r="Q525" i="1"/>
  <c r="AE525" i="1" s="1"/>
  <c r="Q524" i="1"/>
  <c r="AE524" i="1" s="1"/>
  <c r="Q523" i="1"/>
  <c r="AE523" i="1" s="1"/>
  <c r="Q522" i="1"/>
  <c r="AE522" i="1" s="1"/>
  <c r="Q521" i="1"/>
  <c r="AE521" i="1" s="1"/>
  <c r="Q520" i="1"/>
  <c r="AE520" i="1" s="1"/>
  <c r="Q519" i="1"/>
  <c r="AE519" i="1" s="1"/>
  <c r="Q518" i="1"/>
  <c r="AE518" i="1" s="1"/>
  <c r="Q517" i="1"/>
  <c r="AE517" i="1" s="1"/>
  <c r="Q516" i="1"/>
  <c r="AE516" i="1" s="1"/>
  <c r="Q515" i="1"/>
  <c r="AE515" i="1" s="1"/>
  <c r="Q514" i="1"/>
  <c r="AE514" i="1" s="1"/>
  <c r="Q513" i="1"/>
  <c r="AE513" i="1" s="1"/>
  <c r="Q512" i="1"/>
  <c r="AE512" i="1" s="1"/>
  <c r="Q511" i="1"/>
  <c r="AE511" i="1" s="1"/>
  <c r="Q510" i="1"/>
  <c r="AE510" i="1" s="1"/>
  <c r="Q509" i="1"/>
  <c r="AE509" i="1" s="1"/>
  <c r="Q508" i="1"/>
  <c r="AE508" i="1" s="1"/>
  <c r="Q507" i="1"/>
  <c r="AE507" i="1" s="1"/>
  <c r="Q506" i="1"/>
  <c r="AE506" i="1" s="1"/>
  <c r="Q505" i="1"/>
  <c r="AE505" i="1" s="1"/>
  <c r="Q504" i="1"/>
  <c r="AE504" i="1" s="1"/>
  <c r="Q503" i="1"/>
  <c r="AE503" i="1" s="1"/>
  <c r="Q502" i="1"/>
  <c r="AE502" i="1" s="1"/>
  <c r="Q501" i="1"/>
  <c r="AE501" i="1" s="1"/>
  <c r="Q500" i="1"/>
  <c r="AE500" i="1" s="1"/>
  <c r="Q499" i="1"/>
  <c r="AE499" i="1" s="1"/>
  <c r="Q498" i="1"/>
  <c r="AE498" i="1" s="1"/>
  <c r="Q497" i="1"/>
  <c r="AE497" i="1" s="1"/>
  <c r="Q496" i="1"/>
  <c r="AE496" i="1" s="1"/>
  <c r="Q495" i="1"/>
  <c r="AE495" i="1" s="1"/>
  <c r="Q494" i="1"/>
  <c r="AE494" i="1" s="1"/>
  <c r="Q493" i="1"/>
  <c r="AE493" i="1" s="1"/>
  <c r="Q492" i="1"/>
  <c r="AE492" i="1" s="1"/>
  <c r="Q491" i="1"/>
  <c r="AE491" i="1" s="1"/>
  <c r="Q490" i="1"/>
  <c r="AE490" i="1" s="1"/>
  <c r="Q489" i="1"/>
  <c r="AE489" i="1" s="1"/>
  <c r="Q488" i="1"/>
  <c r="AE488" i="1" s="1"/>
  <c r="Q487" i="1"/>
  <c r="AE487" i="1" s="1"/>
  <c r="Q486" i="1"/>
  <c r="AE486" i="1" s="1"/>
  <c r="Q485" i="1"/>
  <c r="AE485" i="1" s="1"/>
  <c r="Q484" i="1"/>
  <c r="AE484" i="1" s="1"/>
  <c r="Q483" i="1"/>
  <c r="AE483" i="1" s="1"/>
  <c r="Q482" i="1"/>
  <c r="AE482" i="1" s="1"/>
  <c r="Q481" i="1"/>
  <c r="AE481" i="1" s="1"/>
  <c r="Q480" i="1"/>
  <c r="AE480" i="1" s="1"/>
  <c r="Q479" i="1"/>
  <c r="AE479" i="1" s="1"/>
  <c r="Q478" i="1"/>
  <c r="AE478" i="1" s="1"/>
  <c r="Q477" i="1"/>
  <c r="AE477" i="1" s="1"/>
  <c r="Q476" i="1"/>
  <c r="AE476" i="1" s="1"/>
  <c r="Q475" i="1"/>
  <c r="AE475" i="1" s="1"/>
  <c r="Q474" i="1"/>
  <c r="AE474" i="1" s="1"/>
  <c r="Q473" i="1"/>
  <c r="AE473" i="1" s="1"/>
  <c r="Q472" i="1"/>
  <c r="AE472" i="1" s="1"/>
  <c r="Q471" i="1"/>
  <c r="AE471" i="1" s="1"/>
  <c r="Q470" i="1"/>
  <c r="AE470" i="1" s="1"/>
  <c r="Q469" i="1"/>
  <c r="AE469" i="1" s="1"/>
  <c r="Q468" i="1"/>
  <c r="AE468" i="1" s="1"/>
  <c r="Q467" i="1"/>
  <c r="AE467" i="1" s="1"/>
  <c r="Q466" i="1"/>
  <c r="Q465" i="1"/>
  <c r="AE465" i="1" s="1"/>
  <c r="Q464" i="1"/>
  <c r="AE464" i="1" s="1"/>
  <c r="Q463" i="1"/>
  <c r="AE463" i="1" s="1"/>
  <c r="Q462" i="1"/>
  <c r="AE462" i="1" s="1"/>
  <c r="Q461" i="1"/>
  <c r="AE461" i="1" s="1"/>
  <c r="Q460" i="1"/>
  <c r="AE460" i="1" s="1"/>
  <c r="Q459" i="1"/>
  <c r="AE459" i="1" s="1"/>
  <c r="Q458" i="1"/>
  <c r="AE458" i="1" s="1"/>
  <c r="Q457" i="1"/>
  <c r="AE457" i="1" s="1"/>
  <c r="Q456" i="1"/>
  <c r="AE456" i="1" s="1"/>
  <c r="Q455" i="1"/>
  <c r="AE455" i="1" s="1"/>
  <c r="Q454" i="1"/>
  <c r="Q453" i="1"/>
  <c r="Q452" i="1"/>
  <c r="Q451" i="1"/>
  <c r="Q450" i="1"/>
  <c r="Q449" i="1"/>
  <c r="Q448" i="1"/>
  <c r="AE448" i="1" s="1"/>
  <c r="Q447" i="1"/>
  <c r="AE447" i="1" s="1"/>
  <c r="Q446" i="1"/>
  <c r="AE446" i="1" s="1"/>
  <c r="Q445" i="1"/>
  <c r="AE445" i="1" s="1"/>
  <c r="Q444" i="1"/>
  <c r="AE444" i="1" s="1"/>
  <c r="Q443" i="1"/>
  <c r="AE443" i="1" s="1"/>
  <c r="Q442" i="1"/>
  <c r="AE442" i="1" s="1"/>
  <c r="Q441" i="1"/>
  <c r="AE441" i="1" s="1"/>
  <c r="Q440" i="1"/>
  <c r="AE440" i="1" s="1"/>
  <c r="Q439" i="1"/>
  <c r="AE439" i="1" s="1"/>
  <c r="Q438" i="1"/>
  <c r="AE438" i="1" s="1"/>
  <c r="Q437" i="1"/>
  <c r="AE437" i="1" s="1"/>
  <c r="Q436" i="1"/>
  <c r="AE436" i="1" s="1"/>
  <c r="Q435" i="1"/>
  <c r="AE435" i="1" s="1"/>
  <c r="Q434" i="1"/>
  <c r="AE434" i="1" s="1"/>
  <c r="Q433" i="1"/>
  <c r="AE433" i="1" s="1"/>
  <c r="Q432" i="1"/>
  <c r="AE432" i="1" s="1"/>
  <c r="Q431" i="1"/>
  <c r="AE431" i="1" s="1"/>
  <c r="Q430" i="1"/>
  <c r="AE430" i="1" s="1"/>
  <c r="Q429" i="1"/>
  <c r="AE429" i="1" s="1"/>
  <c r="Q428" i="1"/>
  <c r="AE428" i="1" s="1"/>
  <c r="Q427" i="1"/>
  <c r="AE427" i="1" s="1"/>
  <c r="Q426" i="1"/>
  <c r="AE426" i="1" s="1"/>
  <c r="Q425" i="1"/>
  <c r="AE425" i="1" s="1"/>
  <c r="Q424" i="1"/>
  <c r="AE424" i="1" s="1"/>
  <c r="Q423" i="1"/>
  <c r="AE423" i="1" s="1"/>
  <c r="Q422" i="1"/>
  <c r="AE422" i="1" s="1"/>
  <c r="Q421" i="1"/>
  <c r="AE421" i="1" s="1"/>
  <c r="Q420" i="1"/>
  <c r="AE420" i="1" s="1"/>
  <c r="Q419" i="1"/>
  <c r="AE419" i="1" s="1"/>
  <c r="Q418" i="1"/>
  <c r="AE418" i="1" s="1"/>
  <c r="Q417" i="1"/>
  <c r="AE417" i="1" s="1"/>
  <c r="Q416" i="1"/>
  <c r="AE416" i="1" s="1"/>
  <c r="Q415" i="1"/>
  <c r="AE415" i="1" s="1"/>
  <c r="Q386" i="1"/>
  <c r="AE386" i="1" s="1"/>
  <c r="Q385" i="1"/>
  <c r="AE385" i="1" s="1"/>
  <c r="Q384" i="1"/>
  <c r="AE384" i="1" s="1"/>
  <c r="Q383" i="1"/>
  <c r="AE383" i="1" s="1"/>
  <c r="Q382" i="1"/>
  <c r="AE382" i="1" s="1"/>
  <c r="Q381" i="1"/>
  <c r="AE381" i="1" s="1"/>
  <c r="Q380" i="1"/>
  <c r="AE380" i="1" s="1"/>
  <c r="Q379" i="1"/>
  <c r="AE379" i="1" s="1"/>
  <c r="Q378" i="1"/>
  <c r="AE378" i="1" s="1"/>
  <c r="Q377" i="1"/>
  <c r="AE377" i="1" s="1"/>
  <c r="Q376" i="1"/>
  <c r="AE376" i="1" s="1"/>
  <c r="Q375" i="1"/>
  <c r="AE375" i="1" s="1"/>
  <c r="Q374" i="1"/>
  <c r="AE374" i="1" s="1"/>
  <c r="Q373" i="1"/>
  <c r="AE373" i="1" s="1"/>
  <c r="Q372" i="1"/>
  <c r="AE372" i="1" s="1"/>
  <c r="Q371" i="1"/>
  <c r="AE371" i="1" s="1"/>
  <c r="Q370" i="1"/>
  <c r="AE370" i="1" s="1"/>
  <c r="Q369" i="1"/>
  <c r="AE369" i="1" s="1"/>
  <c r="Q368" i="1"/>
  <c r="AE368" i="1" s="1"/>
  <c r="Q367" i="1"/>
  <c r="AE367" i="1" s="1"/>
  <c r="Q366" i="1"/>
  <c r="AE366" i="1" s="1"/>
  <c r="Q365" i="1"/>
  <c r="AE365" i="1" s="1"/>
  <c r="Q364" i="1"/>
  <c r="AE364" i="1" s="1"/>
  <c r="Q363" i="1"/>
  <c r="AE363" i="1" s="1"/>
  <c r="Q362" i="1"/>
  <c r="AE362" i="1" s="1"/>
  <c r="Q361" i="1"/>
  <c r="AE361" i="1" s="1"/>
  <c r="Q360" i="1"/>
  <c r="AE360" i="1" s="1"/>
  <c r="Q359" i="1"/>
  <c r="AE359" i="1" s="1"/>
  <c r="Q358" i="1"/>
  <c r="AE358" i="1" s="1"/>
  <c r="Q357" i="1"/>
  <c r="AE357" i="1" s="1"/>
  <c r="Q356" i="1"/>
  <c r="AE356" i="1" s="1"/>
  <c r="Q355" i="1"/>
  <c r="AE355" i="1" s="1"/>
  <c r="Q354" i="1"/>
  <c r="AE354" i="1" s="1"/>
  <c r="Q353" i="1"/>
  <c r="AE353" i="1" s="1"/>
  <c r="Q352" i="1"/>
  <c r="AE352" i="1" s="1"/>
  <c r="Q351" i="1"/>
  <c r="AE351" i="1" s="1"/>
  <c r="Q350" i="1"/>
  <c r="AE350" i="1" s="1"/>
  <c r="Q349" i="1"/>
  <c r="AE349" i="1" s="1"/>
  <c r="Q348" i="1"/>
  <c r="AE348" i="1" s="1"/>
  <c r="Q347" i="1"/>
  <c r="AE347" i="1" s="1"/>
  <c r="Q346" i="1"/>
  <c r="AE346" i="1" s="1"/>
  <c r="Q345" i="1"/>
  <c r="AE345" i="1" s="1"/>
  <c r="Q344" i="1"/>
  <c r="AE344" i="1" s="1"/>
  <c r="Q343" i="1"/>
  <c r="AE343" i="1" s="1"/>
  <c r="Q342" i="1"/>
  <c r="AE342" i="1" s="1"/>
  <c r="Q341" i="1"/>
  <c r="AE341" i="1" s="1"/>
  <c r="Q340" i="1"/>
  <c r="AE340" i="1" s="1"/>
  <c r="Q339" i="1"/>
  <c r="AE339" i="1" s="1"/>
  <c r="Q338" i="1"/>
  <c r="AE338" i="1" s="1"/>
  <c r="Q337" i="1"/>
  <c r="AE337" i="1" s="1"/>
  <c r="Q336" i="1"/>
  <c r="AE336" i="1" s="1"/>
  <c r="Q335" i="1"/>
  <c r="AE335" i="1" s="1"/>
  <c r="Q334" i="1"/>
  <c r="AE334" i="1" s="1"/>
  <c r="Q333" i="1"/>
  <c r="AE333" i="1" s="1"/>
  <c r="Q332" i="1"/>
  <c r="AE332" i="1" s="1"/>
  <c r="Q331" i="1"/>
  <c r="AE331" i="1" s="1"/>
  <c r="Q330" i="1"/>
  <c r="AE330" i="1" s="1"/>
  <c r="Q329" i="1"/>
  <c r="AE329" i="1" s="1"/>
  <c r="Q328" i="1"/>
  <c r="AE328" i="1" s="1"/>
  <c r="Q327" i="1"/>
  <c r="AE327" i="1" s="1"/>
  <c r="Q326" i="1"/>
  <c r="AE326" i="1" s="1"/>
  <c r="Q325" i="1"/>
  <c r="AE325" i="1" s="1"/>
  <c r="Q324" i="1"/>
  <c r="AE324" i="1" s="1"/>
  <c r="Q323" i="1"/>
  <c r="AE323" i="1" s="1"/>
  <c r="Q322" i="1"/>
  <c r="AE322" i="1" s="1"/>
  <c r="Q321" i="1"/>
  <c r="AE321" i="1" s="1"/>
  <c r="Q320" i="1"/>
  <c r="AE320" i="1" s="1"/>
  <c r="Q319" i="1"/>
  <c r="AE319" i="1" s="1"/>
  <c r="Q318" i="1"/>
  <c r="AE318" i="1" s="1"/>
  <c r="Q317" i="1"/>
  <c r="AE317" i="1" s="1"/>
  <c r="Q316" i="1"/>
  <c r="AE316" i="1" s="1"/>
  <c r="Q315" i="1"/>
  <c r="AE315" i="1" s="1"/>
  <c r="Q314" i="1"/>
  <c r="AE314" i="1" s="1"/>
  <c r="Q313" i="1"/>
  <c r="AE313" i="1" s="1"/>
  <c r="Q312" i="1"/>
  <c r="AE312" i="1" s="1"/>
  <c r="Q311" i="1"/>
  <c r="AE311" i="1" s="1"/>
  <c r="Q310" i="1"/>
  <c r="AE310" i="1" s="1"/>
  <c r="Q309" i="1"/>
  <c r="AE309" i="1" s="1"/>
  <c r="Q308" i="1"/>
  <c r="AE308" i="1" s="1"/>
  <c r="Q307" i="1"/>
  <c r="AE307" i="1" s="1"/>
  <c r="Q306" i="1"/>
  <c r="AE306" i="1" s="1"/>
  <c r="Q305" i="1"/>
  <c r="AE305" i="1" s="1"/>
  <c r="Q304" i="1"/>
  <c r="AE304" i="1" s="1"/>
  <c r="Q303" i="1"/>
  <c r="AE303" i="1" s="1"/>
  <c r="Q302" i="1"/>
  <c r="AE302" i="1" s="1"/>
  <c r="Q301" i="1"/>
  <c r="AE301" i="1" s="1"/>
  <c r="Q300" i="1"/>
  <c r="AE300" i="1" s="1"/>
  <c r="Q299" i="1"/>
  <c r="AE299" i="1" s="1"/>
  <c r="Q298" i="1"/>
  <c r="AE298" i="1" s="1"/>
  <c r="Q297" i="1"/>
  <c r="AE297" i="1" s="1"/>
  <c r="Q296" i="1"/>
  <c r="AE296" i="1" s="1"/>
  <c r="Q295" i="1"/>
  <c r="AE295" i="1" s="1"/>
  <c r="Q294" i="1"/>
  <c r="AE294" i="1" s="1"/>
  <c r="Q293" i="1"/>
  <c r="AE293" i="1" s="1"/>
  <c r="Q292" i="1"/>
  <c r="AE292" i="1" s="1"/>
  <c r="Q291" i="1"/>
  <c r="AE291" i="1" s="1"/>
  <c r="Q290" i="1"/>
  <c r="AE290" i="1" s="1"/>
  <c r="Q289" i="1"/>
  <c r="AE289" i="1" s="1"/>
  <c r="Q288" i="1"/>
  <c r="AE288" i="1" s="1"/>
  <c r="Q287" i="1"/>
  <c r="AE287" i="1" s="1"/>
  <c r="Q286" i="1"/>
  <c r="AE286" i="1" s="1"/>
  <c r="Q285" i="1"/>
  <c r="AE285" i="1" s="1"/>
  <c r="Q284" i="1"/>
  <c r="AE284" i="1" s="1"/>
  <c r="Q283" i="1"/>
  <c r="AE283" i="1" s="1"/>
  <c r="Q282" i="1"/>
  <c r="AE282" i="1" s="1"/>
  <c r="Q281" i="1"/>
  <c r="AE281" i="1" s="1"/>
  <c r="Q280" i="1"/>
  <c r="AE280" i="1" s="1"/>
  <c r="Q279" i="1"/>
  <c r="AE279" i="1" s="1"/>
  <c r="Q278" i="1"/>
  <c r="AE278" i="1" s="1"/>
  <c r="Q277" i="1"/>
  <c r="AE277" i="1" s="1"/>
  <c r="Q276" i="1"/>
  <c r="AE276" i="1" s="1"/>
  <c r="Q275" i="1"/>
  <c r="AE275" i="1" s="1"/>
  <c r="Q274" i="1"/>
  <c r="AE274" i="1" s="1"/>
  <c r="Q273" i="1"/>
  <c r="AE273" i="1" s="1"/>
  <c r="Q272" i="1"/>
  <c r="AE272" i="1" s="1"/>
  <c r="Q271" i="1"/>
  <c r="AE271" i="1" s="1"/>
  <c r="Q270" i="1"/>
  <c r="AE270" i="1" s="1"/>
  <c r="Q269" i="1"/>
  <c r="AE269" i="1" s="1"/>
  <c r="Q268" i="1"/>
  <c r="AE268" i="1" s="1"/>
  <c r="Q267" i="1"/>
  <c r="AE267" i="1" s="1"/>
  <c r="Q266" i="1"/>
  <c r="AE266" i="1" s="1"/>
  <c r="Q265" i="1"/>
  <c r="AE265" i="1" s="1"/>
  <c r="Q264" i="1"/>
  <c r="AE264" i="1" s="1"/>
  <c r="Q263" i="1"/>
  <c r="AE263" i="1" s="1"/>
  <c r="Q262" i="1"/>
  <c r="AE262" i="1" s="1"/>
  <c r="Q261" i="1"/>
  <c r="AE261" i="1" s="1"/>
  <c r="Q260" i="1"/>
  <c r="AE260" i="1" s="1"/>
  <c r="Q259" i="1"/>
  <c r="AE259" i="1" s="1"/>
  <c r="Q258" i="1"/>
  <c r="AE258" i="1" s="1"/>
  <c r="Q257" i="1"/>
  <c r="AE257" i="1" s="1"/>
  <c r="Q256" i="1"/>
  <c r="AE256" i="1" s="1"/>
  <c r="Q255" i="1"/>
  <c r="AE255" i="1" s="1"/>
  <c r="Q254" i="1"/>
  <c r="AE254" i="1" s="1"/>
  <c r="Q253" i="1"/>
  <c r="AE253" i="1" s="1"/>
  <c r="Q252" i="1"/>
  <c r="AE252" i="1" s="1"/>
  <c r="Q251" i="1"/>
  <c r="AE251" i="1" s="1"/>
  <c r="Q250" i="1"/>
  <c r="AE250" i="1" s="1"/>
  <c r="Q249" i="1"/>
  <c r="AE249" i="1" s="1"/>
  <c r="Q248" i="1"/>
  <c r="AE248" i="1" s="1"/>
  <c r="Q247" i="1"/>
  <c r="AE247" i="1" s="1"/>
  <c r="Q246" i="1"/>
  <c r="AE246" i="1" s="1"/>
  <c r="Q245" i="1"/>
  <c r="AE245" i="1" s="1"/>
  <c r="Q244" i="1"/>
  <c r="AE244" i="1" s="1"/>
  <c r="Q181" i="1"/>
  <c r="AE181" i="1" s="1"/>
  <c r="Q180" i="1"/>
  <c r="AE180" i="1" s="1"/>
  <c r="Q179" i="1"/>
  <c r="AE179" i="1" s="1"/>
  <c r="Q178" i="1"/>
  <c r="AE178" i="1" s="1"/>
  <c r="Q177" i="1"/>
  <c r="AE177" i="1" s="1"/>
  <c r="Q176" i="1"/>
  <c r="AE176" i="1" s="1"/>
  <c r="Q175" i="1"/>
  <c r="AE175" i="1" s="1"/>
  <c r="Q174" i="1"/>
  <c r="AE174" i="1" s="1"/>
  <c r="Q173" i="1"/>
  <c r="AE173" i="1" s="1"/>
  <c r="Q170" i="1"/>
  <c r="AE170" i="1" s="1"/>
  <c r="Q137" i="1"/>
  <c r="AE137" i="1" s="1"/>
  <c r="Q136" i="1"/>
  <c r="AE136" i="1" s="1"/>
  <c r="Q135" i="1"/>
  <c r="AE135" i="1" s="1"/>
  <c r="Q134" i="1"/>
  <c r="AE134" i="1" s="1"/>
  <c r="Q133" i="1"/>
  <c r="AE133" i="1" s="1"/>
  <c r="Q132" i="1"/>
  <c r="AE132" i="1" s="1"/>
  <c r="Q131" i="1"/>
  <c r="AE131" i="1" s="1"/>
  <c r="Q130" i="1"/>
  <c r="AE130" i="1" s="1"/>
  <c r="Q129" i="1"/>
  <c r="AE129" i="1" s="1"/>
  <c r="Q128" i="1"/>
  <c r="AE128" i="1" s="1"/>
  <c r="Q127" i="1"/>
  <c r="AE127" i="1" s="1"/>
  <c r="Q126" i="1"/>
  <c r="AE126" i="1" s="1"/>
  <c r="Q125" i="1"/>
  <c r="AE125" i="1" s="1"/>
  <c r="Q124" i="1"/>
  <c r="AE124" i="1" s="1"/>
  <c r="Q123" i="1"/>
  <c r="AE123" i="1" s="1"/>
  <c r="Q122" i="1"/>
  <c r="AE122" i="1" s="1"/>
  <c r="Q121" i="1"/>
  <c r="AE121" i="1" s="1"/>
  <c r="Q116" i="1"/>
  <c r="AE116" i="1" s="1"/>
  <c r="Q115" i="1"/>
  <c r="AE115" i="1" s="1"/>
  <c r="Q114" i="1"/>
  <c r="AE114" i="1" s="1"/>
  <c r="Q113" i="1"/>
  <c r="AE113" i="1" s="1"/>
  <c r="Q112" i="1"/>
  <c r="AE112" i="1" s="1"/>
  <c r="Q111" i="1"/>
  <c r="AE111" i="1" s="1"/>
  <c r="Q110" i="1"/>
  <c r="AE110" i="1" s="1"/>
  <c r="Q109" i="1"/>
  <c r="AE109" i="1" s="1"/>
  <c r="Q108" i="1"/>
  <c r="AE108" i="1" s="1"/>
  <c r="Q107" i="1"/>
  <c r="AE107" i="1" s="1"/>
  <c r="Q106" i="1"/>
  <c r="AE106" i="1" s="1"/>
  <c r="Q105" i="1"/>
  <c r="AE105" i="1" s="1"/>
  <c r="Q104" i="1"/>
  <c r="AE104" i="1" s="1"/>
  <c r="Q103" i="1"/>
  <c r="AE103" i="1" s="1"/>
  <c r="Q102" i="1"/>
  <c r="AE102" i="1" s="1"/>
  <c r="Q101" i="1"/>
  <c r="AE101" i="1" s="1"/>
  <c r="Q100" i="1"/>
  <c r="AE100" i="1" s="1"/>
  <c r="Q99" i="1"/>
  <c r="AE99" i="1" s="1"/>
  <c r="Q98" i="1"/>
  <c r="AE98" i="1" s="1"/>
  <c r="Q97" i="1"/>
  <c r="AE97" i="1" s="1"/>
  <c r="Q96" i="1"/>
  <c r="AE96" i="1" s="1"/>
  <c r="Q95" i="1"/>
  <c r="AE95" i="1" s="1"/>
  <c r="Q94" i="1"/>
  <c r="AE94" i="1" s="1"/>
  <c r="Q93" i="1"/>
  <c r="AE93" i="1" s="1"/>
  <c r="Q92" i="1"/>
  <c r="AE92" i="1" s="1"/>
  <c r="Q91" i="1"/>
  <c r="AE91" i="1" s="1"/>
  <c r="Q90" i="1"/>
  <c r="AE90" i="1" s="1"/>
  <c r="Q89" i="1"/>
  <c r="AE89" i="1" s="1"/>
  <c r="Q88" i="1"/>
  <c r="AE88" i="1" s="1"/>
  <c r="Q87" i="1"/>
  <c r="AE87" i="1" s="1"/>
  <c r="Q86" i="1"/>
  <c r="AE86" i="1" s="1"/>
  <c r="Q85" i="1"/>
  <c r="AE85" i="1" s="1"/>
  <c r="Q84" i="1"/>
  <c r="AE84" i="1" s="1"/>
  <c r="Q83" i="1"/>
  <c r="AE83" i="1" s="1"/>
  <c r="Q82" i="1"/>
  <c r="AE82" i="1" s="1"/>
  <c r="Q81" i="1"/>
  <c r="AE81" i="1" s="1"/>
  <c r="Q80" i="1"/>
  <c r="AE80" i="1" s="1"/>
  <c r="Q79" i="1"/>
  <c r="AE79" i="1" s="1"/>
  <c r="Q78" i="1"/>
  <c r="AE78" i="1" s="1"/>
  <c r="Q77" i="1"/>
  <c r="AE77" i="1" s="1"/>
  <c r="Q76" i="1"/>
  <c r="AE76" i="1" s="1"/>
  <c r="Q75" i="1"/>
  <c r="AE75" i="1" s="1"/>
  <c r="Q74" i="1"/>
  <c r="AE74" i="1" s="1"/>
  <c r="Q73" i="1"/>
  <c r="AE73" i="1" s="1"/>
  <c r="Q72" i="1"/>
  <c r="AE72" i="1" s="1"/>
  <c r="Q71" i="1"/>
  <c r="AE71" i="1" s="1"/>
  <c r="Q70" i="1"/>
  <c r="AE70" i="1" s="1"/>
  <c r="Q69" i="1"/>
  <c r="AE69" i="1" s="1"/>
  <c r="Q68" i="1"/>
  <c r="AE68" i="1" s="1"/>
  <c r="Q67" i="1"/>
  <c r="AE67" i="1" s="1"/>
  <c r="Q66" i="1"/>
  <c r="AE66" i="1" s="1"/>
  <c r="Q65" i="1"/>
  <c r="AE65" i="1" s="1"/>
  <c r="Q64" i="1"/>
  <c r="AE64" i="1" s="1"/>
  <c r="Q63" i="1"/>
  <c r="AE63" i="1" s="1"/>
  <c r="Q62" i="1"/>
  <c r="AE62" i="1" s="1"/>
  <c r="Q61" i="1"/>
  <c r="AE61" i="1" s="1"/>
  <c r="Q60" i="1"/>
  <c r="AE60" i="1" s="1"/>
  <c r="Q59" i="1"/>
  <c r="AE59" i="1" s="1"/>
  <c r="Q58" i="1"/>
  <c r="AE58" i="1" s="1"/>
  <c r="Q57" i="1"/>
  <c r="AE57" i="1" s="1"/>
  <c r="Q56" i="1"/>
  <c r="AE56" i="1" s="1"/>
  <c r="Q55" i="1"/>
  <c r="AE55" i="1" s="1"/>
  <c r="Q54" i="1"/>
  <c r="AE54" i="1" s="1"/>
  <c r="Q53" i="1"/>
  <c r="AE53" i="1" s="1"/>
  <c r="Q52" i="1"/>
  <c r="AE52" i="1" s="1"/>
  <c r="Q51" i="1"/>
  <c r="AE51" i="1" s="1"/>
  <c r="Q50" i="1"/>
  <c r="AE50" i="1" s="1"/>
  <c r="Q49" i="1"/>
  <c r="AE49" i="1" s="1"/>
  <c r="Q48" i="1"/>
  <c r="AE48" i="1" s="1"/>
  <c r="Q47" i="1"/>
  <c r="AE47" i="1" s="1"/>
  <c r="Q46" i="1"/>
  <c r="AE46" i="1" s="1"/>
  <c r="Q45" i="1"/>
  <c r="AE45" i="1" s="1"/>
  <c r="Q44" i="1"/>
  <c r="AE44" i="1" s="1"/>
  <c r="Q43" i="1"/>
  <c r="AE43" i="1" s="1"/>
  <c r="Q42" i="1"/>
  <c r="AE42" i="1" s="1"/>
  <c r="Q41" i="1"/>
  <c r="AE41" i="1" s="1"/>
  <c r="Q40" i="1"/>
  <c r="AE40" i="1" s="1"/>
  <c r="Q39" i="1"/>
  <c r="AE39" i="1" s="1"/>
  <c r="Q38" i="1"/>
  <c r="AE38" i="1" s="1"/>
  <c r="Q37" i="1"/>
  <c r="AE37" i="1" s="1"/>
  <c r="Q36" i="1"/>
  <c r="AE36" i="1" s="1"/>
  <c r="Q35" i="1"/>
  <c r="AE35" i="1" s="1"/>
  <c r="Q34" i="1"/>
  <c r="AE34" i="1" s="1"/>
  <c r="Q33" i="1"/>
  <c r="AE33" i="1" s="1"/>
  <c r="Q32" i="1"/>
  <c r="AE32" i="1" s="1"/>
  <c r="Q31" i="1"/>
  <c r="AE31" i="1" s="1"/>
  <c r="Q30" i="1"/>
  <c r="AE30" i="1" s="1"/>
  <c r="Q29" i="1"/>
  <c r="AE29" i="1" s="1"/>
  <c r="Q28" i="1"/>
  <c r="AE28" i="1" s="1"/>
  <c r="Q27" i="1"/>
  <c r="AE27" i="1" s="1"/>
  <c r="Q26" i="1"/>
  <c r="AE26" i="1" s="1"/>
  <c r="Q25" i="1"/>
  <c r="AE25" i="1" s="1"/>
  <c r="Q24" i="1"/>
  <c r="AE24" i="1" s="1"/>
  <c r="Q23" i="1"/>
  <c r="AE23" i="1" s="1"/>
  <c r="Q22" i="1"/>
  <c r="AE22" i="1" s="1"/>
  <c r="Q21" i="1"/>
  <c r="AE21" i="1" s="1"/>
  <c r="Q20" i="1"/>
  <c r="AE20" i="1" s="1"/>
  <c r="Q19" i="1"/>
  <c r="C655" i="1"/>
  <c r="C654" i="1"/>
  <c r="C653" i="1"/>
  <c r="C652" i="1"/>
  <c r="C651" i="1"/>
  <c r="C650" i="1"/>
  <c r="C649" i="1"/>
  <c r="C648" i="1"/>
  <c r="C647" i="1"/>
  <c r="C646" i="1"/>
  <c r="C645" i="1"/>
  <c r="C644" i="1"/>
  <c r="C643" i="1"/>
  <c r="C642" i="1"/>
  <c r="C641" i="1"/>
  <c r="C640" i="1"/>
  <c r="C639" i="1"/>
  <c r="C638" i="1"/>
  <c r="C637" i="1"/>
  <c r="C636" i="1"/>
  <c r="C635" i="1"/>
  <c r="C634" i="1"/>
  <c r="C633" i="1"/>
  <c r="C632" i="1"/>
  <c r="C631" i="1"/>
  <c r="C630" i="1"/>
  <c r="C629" i="1"/>
  <c r="C628" i="1"/>
  <c r="C627" i="1"/>
  <c r="C626" i="1"/>
  <c r="C625" i="1"/>
  <c r="C624" i="1"/>
  <c r="C623" i="1"/>
  <c r="C622" i="1"/>
  <c r="C621" i="1"/>
  <c r="C620" i="1"/>
  <c r="C619" i="1"/>
  <c r="C618" i="1"/>
  <c r="C617" i="1"/>
  <c r="C616" i="1"/>
  <c r="C615" i="1"/>
  <c r="C614" i="1"/>
  <c r="C613" i="1"/>
  <c r="C612" i="1"/>
  <c r="C611" i="1"/>
  <c r="C610" i="1"/>
  <c r="C609" i="1"/>
  <c r="C608" i="1"/>
  <c r="C607" i="1"/>
  <c r="C606" i="1"/>
  <c r="C605" i="1"/>
  <c r="C604" i="1"/>
  <c r="C603" i="1"/>
  <c r="C602" i="1"/>
  <c r="C601" i="1"/>
  <c r="C600" i="1"/>
  <c r="C599" i="1"/>
  <c r="C598" i="1"/>
  <c r="C597" i="1"/>
  <c r="C596" i="1"/>
  <c r="C595" i="1"/>
  <c r="C594" i="1"/>
  <c r="C593" i="1"/>
  <c r="C592" i="1"/>
  <c r="C591" i="1"/>
  <c r="C590" i="1"/>
  <c r="C589" i="1"/>
  <c r="C588" i="1"/>
  <c r="C587" i="1"/>
  <c r="C586" i="1"/>
  <c r="C585" i="1"/>
  <c r="C584" i="1"/>
  <c r="C583" i="1"/>
  <c r="C582" i="1"/>
  <c r="C581" i="1"/>
  <c r="C580" i="1"/>
  <c r="C579" i="1"/>
  <c r="C578" i="1"/>
  <c r="C577" i="1"/>
  <c r="C576" i="1"/>
  <c r="C575" i="1"/>
  <c r="C574" i="1"/>
  <c r="C573" i="1"/>
  <c r="C572" i="1"/>
  <c r="C571" i="1"/>
  <c r="C570" i="1"/>
  <c r="C569" i="1"/>
  <c r="C568" i="1"/>
  <c r="C567" i="1"/>
  <c r="C566" i="1"/>
  <c r="C565" i="1"/>
  <c r="C564" i="1"/>
  <c r="C563" i="1"/>
  <c r="C562" i="1"/>
  <c r="C561" i="1"/>
  <c r="C560" i="1"/>
  <c r="C559" i="1"/>
  <c r="C558" i="1"/>
  <c r="C557" i="1"/>
  <c r="C556" i="1"/>
  <c r="C555" i="1"/>
  <c r="C554" i="1"/>
  <c r="C553" i="1"/>
  <c r="C552" i="1"/>
  <c r="C551" i="1"/>
  <c r="C550" i="1"/>
  <c r="C549" i="1"/>
  <c r="C548" i="1"/>
  <c r="C547" i="1"/>
  <c r="C546" i="1"/>
  <c r="C545" i="1"/>
  <c r="C544" i="1"/>
  <c r="C543" i="1"/>
  <c r="C542" i="1"/>
  <c r="C541" i="1"/>
  <c r="C540" i="1"/>
  <c r="C539" i="1"/>
  <c r="C538" i="1"/>
  <c r="C537" i="1"/>
  <c r="C536" i="1"/>
  <c r="C535" i="1"/>
  <c r="C534" i="1"/>
  <c r="C533" i="1"/>
  <c r="C532" i="1"/>
  <c r="C531" i="1"/>
  <c r="C530" i="1"/>
  <c r="C529" i="1"/>
  <c r="C528" i="1"/>
  <c r="C527" i="1"/>
  <c r="C526" i="1"/>
  <c r="C525" i="1"/>
  <c r="C524" i="1"/>
  <c r="C523" i="1"/>
  <c r="C522" i="1"/>
  <c r="C521" i="1"/>
  <c r="C520" i="1"/>
  <c r="C519" i="1"/>
  <c r="C518" i="1"/>
  <c r="C517" i="1"/>
  <c r="C516" i="1"/>
  <c r="C515" i="1"/>
  <c r="C514" i="1"/>
  <c r="C513" i="1"/>
  <c r="C512" i="1"/>
  <c r="C511" i="1"/>
  <c r="C510" i="1"/>
  <c r="C509" i="1"/>
  <c r="C508" i="1"/>
  <c r="C507" i="1"/>
  <c r="C506" i="1"/>
  <c r="C505" i="1"/>
  <c r="C504" i="1"/>
  <c r="C503" i="1"/>
  <c r="C502" i="1"/>
  <c r="C501" i="1"/>
  <c r="C500" i="1"/>
  <c r="C499" i="1"/>
  <c r="C498" i="1"/>
  <c r="C497" i="1"/>
  <c r="C496" i="1"/>
  <c r="C495" i="1"/>
  <c r="C494" i="1"/>
  <c r="C493" i="1"/>
  <c r="C492" i="1"/>
  <c r="C491" i="1"/>
  <c r="C490" i="1"/>
  <c r="C489" i="1"/>
  <c r="C488" i="1"/>
  <c r="C487" i="1"/>
  <c r="C486" i="1"/>
  <c r="C485" i="1"/>
  <c r="C484" i="1"/>
  <c r="C483" i="1"/>
  <c r="C482" i="1"/>
  <c r="C481" i="1"/>
  <c r="C480" i="1"/>
  <c r="C479" i="1"/>
  <c r="C478" i="1"/>
  <c r="C477" i="1"/>
  <c r="C476" i="1"/>
  <c r="C475" i="1"/>
  <c r="C474" i="1"/>
  <c r="C473" i="1"/>
  <c r="C472" i="1"/>
  <c r="C471" i="1"/>
  <c r="C470" i="1"/>
  <c r="C469" i="1"/>
  <c r="C468" i="1"/>
  <c r="C467" i="1"/>
  <c r="C466" i="1"/>
  <c r="C465" i="1"/>
  <c r="C464" i="1"/>
  <c r="C463" i="1"/>
  <c r="C462" i="1"/>
  <c r="C461" i="1"/>
  <c r="C460" i="1"/>
  <c r="C459" i="1"/>
  <c r="C458" i="1"/>
  <c r="C457" i="1"/>
  <c r="C456"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08" i="1"/>
  <c r="C407" i="1"/>
  <c r="C406" i="1"/>
  <c r="C405" i="1"/>
  <c r="C404" i="1"/>
  <c r="C403" i="1"/>
  <c r="C402" i="1"/>
  <c r="C401" i="1"/>
  <c r="C400" i="1"/>
  <c r="C399" i="1"/>
  <c r="C398" i="1"/>
  <c r="C397" i="1"/>
  <c r="C396" i="1"/>
  <c r="C395" i="1"/>
  <c r="C394" i="1"/>
  <c r="C393" i="1"/>
  <c r="C392" i="1"/>
  <c r="C391" i="1"/>
  <c r="C390" i="1"/>
  <c r="C389" i="1"/>
  <c r="C388" i="1"/>
  <c r="C387" i="1"/>
  <c r="C386" i="1"/>
  <c r="C385" i="1"/>
  <c r="C384" i="1"/>
  <c r="C383" i="1"/>
  <c r="C382" i="1"/>
  <c r="C381" i="1"/>
  <c r="C380" i="1"/>
  <c r="C379" i="1"/>
  <c r="C378" i="1"/>
  <c r="C377" i="1"/>
  <c r="C376" i="1"/>
  <c r="C375" i="1"/>
  <c r="C374" i="1"/>
  <c r="C373" i="1"/>
  <c r="C372" i="1"/>
  <c r="C371" i="1"/>
  <c r="C370" i="1"/>
  <c r="C369" i="1"/>
  <c r="C368" i="1"/>
  <c r="C367" i="1"/>
  <c r="C366" i="1"/>
  <c r="C365" i="1"/>
  <c r="C364" i="1"/>
  <c r="C363" i="1"/>
  <c r="C362" i="1"/>
  <c r="C361" i="1"/>
  <c r="C360" i="1"/>
  <c r="C359" i="1"/>
  <c r="C358" i="1"/>
  <c r="C357" i="1"/>
  <c r="C356" i="1"/>
  <c r="C355" i="1"/>
  <c r="C354" i="1"/>
  <c r="C353" i="1"/>
  <c r="C352" i="1"/>
  <c r="C351" i="1"/>
  <c r="C350" i="1"/>
  <c r="C349" i="1"/>
  <c r="C348" i="1"/>
  <c r="C347" i="1"/>
  <c r="C346" i="1"/>
  <c r="C345" i="1"/>
  <c r="C344" i="1"/>
  <c r="C343" i="1"/>
  <c r="C342" i="1"/>
  <c r="C341" i="1"/>
  <c r="C340" i="1"/>
  <c r="C339" i="1"/>
  <c r="C338" i="1"/>
  <c r="C337" i="1"/>
  <c r="C336" i="1"/>
  <c r="C335" i="1"/>
  <c r="C334" i="1"/>
  <c r="C333" i="1"/>
  <c r="C332" i="1"/>
  <c r="C331" i="1"/>
  <c r="C330" i="1"/>
  <c r="C329" i="1"/>
  <c r="C328" i="1"/>
  <c r="C327" i="1"/>
  <c r="C326" i="1"/>
  <c r="C325" i="1"/>
  <c r="C324" i="1"/>
  <c r="C323" i="1"/>
  <c r="C322" i="1"/>
  <c r="C321" i="1"/>
  <c r="C320" i="1"/>
  <c r="C319" i="1"/>
  <c r="C318" i="1"/>
  <c r="C317" i="1"/>
  <c r="C316" i="1"/>
  <c r="C315" i="1"/>
  <c r="C314" i="1"/>
  <c r="C313" i="1"/>
  <c r="C312" i="1"/>
  <c r="C311" i="1"/>
  <c r="C310" i="1"/>
  <c r="C309" i="1"/>
  <c r="C308" i="1"/>
  <c r="C307" i="1"/>
  <c r="C306" i="1"/>
  <c r="C305" i="1"/>
  <c r="C304" i="1"/>
  <c r="C303" i="1"/>
  <c r="C302" i="1"/>
  <c r="C301" i="1"/>
  <c r="C300" i="1"/>
  <c r="C299" i="1"/>
  <c r="C298" i="1"/>
  <c r="C297" i="1"/>
  <c r="C296" i="1"/>
  <c r="C295" i="1"/>
  <c r="C294" i="1"/>
  <c r="C293" i="1"/>
  <c r="C292" i="1"/>
  <c r="C291" i="1"/>
  <c r="C290" i="1"/>
  <c r="C289" i="1"/>
  <c r="C288" i="1"/>
  <c r="C287" i="1"/>
  <c r="C286" i="1"/>
  <c r="C285" i="1"/>
  <c r="C284" i="1"/>
  <c r="C283" i="1"/>
  <c r="C282" i="1"/>
  <c r="C281" i="1"/>
  <c r="C280" i="1"/>
  <c r="C279" i="1"/>
  <c r="C278" i="1"/>
  <c r="C277" i="1"/>
  <c r="C276" i="1"/>
  <c r="C275" i="1"/>
  <c r="C274" i="1"/>
  <c r="C273" i="1"/>
  <c r="C272" i="1"/>
  <c r="C271" i="1"/>
  <c r="C270" i="1"/>
  <c r="C269" i="1"/>
  <c r="C268" i="1"/>
  <c r="C267" i="1"/>
  <c r="C266" i="1"/>
  <c r="C265" i="1"/>
  <c r="C264" i="1"/>
  <c r="C263" i="1"/>
  <c r="C262" i="1"/>
  <c r="C261" i="1"/>
  <c r="C260" i="1"/>
  <c r="C259" i="1"/>
  <c r="C258" i="1"/>
  <c r="C257" i="1"/>
  <c r="C256" i="1"/>
  <c r="C255" i="1"/>
  <c r="C254" i="1"/>
  <c r="C253" i="1"/>
  <c r="C252" i="1"/>
  <c r="C251" i="1"/>
  <c r="C250" i="1"/>
  <c r="C249" i="1"/>
  <c r="C248" i="1"/>
  <c r="C247" i="1"/>
  <c r="C246" i="1"/>
  <c r="C245" i="1"/>
  <c r="C244" i="1"/>
  <c r="C181" i="1"/>
  <c r="C243" i="1"/>
  <c r="C242" i="1"/>
  <c r="C241" i="1"/>
  <c r="C240" i="1"/>
  <c r="C239" i="1"/>
  <c r="C238" i="1"/>
  <c r="C237" i="1"/>
  <c r="C236" i="1"/>
  <c r="C235" i="1"/>
  <c r="C234" i="1"/>
  <c r="C233" i="1"/>
  <c r="C232" i="1"/>
  <c r="C231" i="1"/>
  <c r="C230" i="1"/>
  <c r="C229" i="1"/>
  <c r="C228" i="1"/>
  <c r="C227" i="1"/>
  <c r="C226" i="1"/>
  <c r="C225" i="1"/>
  <c r="C224" i="1"/>
  <c r="C223" i="1"/>
  <c r="C222" i="1"/>
  <c r="C221" i="1"/>
  <c r="C220" i="1"/>
  <c r="C219" i="1"/>
  <c r="C218" i="1"/>
  <c r="C217" i="1"/>
  <c r="C216" i="1"/>
  <c r="C215" i="1"/>
  <c r="C214" i="1"/>
  <c r="C213" i="1"/>
  <c r="C212" i="1"/>
  <c r="C211" i="1"/>
  <c r="C210" i="1"/>
  <c r="C209" i="1"/>
  <c r="C208" i="1"/>
  <c r="C207" i="1"/>
  <c r="C206" i="1"/>
  <c r="C205" i="1"/>
  <c r="C204" i="1"/>
  <c r="C203" i="1"/>
  <c r="C202" i="1"/>
  <c r="C201" i="1"/>
  <c r="C200" i="1"/>
  <c r="C199" i="1"/>
  <c r="C198" i="1"/>
  <c r="C197" i="1"/>
  <c r="C196" i="1"/>
  <c r="C195" i="1"/>
  <c r="C194" i="1"/>
  <c r="C193" i="1"/>
  <c r="C192" i="1"/>
  <c r="C191" i="1"/>
  <c r="C190" i="1"/>
  <c r="C189" i="1"/>
  <c r="C188" i="1"/>
  <c r="C187" i="1"/>
  <c r="C186" i="1"/>
  <c r="C185" i="1"/>
  <c r="C184" i="1"/>
  <c r="C183" i="1"/>
  <c r="C182" i="1"/>
  <c r="C180" i="1"/>
  <c r="C179" i="1"/>
  <c r="C178" i="1"/>
  <c r="C177" i="1"/>
  <c r="C176" i="1"/>
  <c r="C175" i="1"/>
  <c r="C174" i="1"/>
  <c r="C173" i="1"/>
  <c r="C172" i="1"/>
  <c r="C171" i="1"/>
  <c r="C170" i="1"/>
  <c r="C169" i="1"/>
  <c r="C168" i="1"/>
  <c r="C167" i="1"/>
  <c r="C166" i="1"/>
  <c r="C165" i="1"/>
  <c r="C164" i="1"/>
  <c r="C163" i="1"/>
  <c r="C162" i="1"/>
  <c r="C161" i="1"/>
  <c r="C160"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2" i="1"/>
  <c r="C101" i="1"/>
  <c r="C100" i="1"/>
  <c r="C99" i="1"/>
  <c r="C98" i="1"/>
  <c r="C97" i="1"/>
  <c r="C96" i="1"/>
  <c r="C95" i="1"/>
  <c r="C94" i="1"/>
  <c r="C93" i="1"/>
  <c r="C92" i="1"/>
  <c r="C91" i="1"/>
  <c r="C90" i="1"/>
  <c r="C89" i="1"/>
  <c r="C88" i="1"/>
  <c r="C87" i="1"/>
  <c r="C86" i="1"/>
  <c r="C85" i="1"/>
  <c r="C84" i="1"/>
  <c r="C83" i="1"/>
  <c r="C82" i="1"/>
  <c r="C81" i="1"/>
  <c r="C80" i="1"/>
  <c r="C79" i="1"/>
  <c r="C78" i="1"/>
  <c r="C77" i="1"/>
  <c r="C76" i="1"/>
  <c r="C75" i="1"/>
  <c r="C74" i="1"/>
  <c r="C73" i="1"/>
  <c r="C72" i="1"/>
  <c r="C71" i="1"/>
  <c r="C70" i="1"/>
  <c r="C69" i="1"/>
  <c r="C68" i="1"/>
  <c r="C67" i="1"/>
  <c r="C66" i="1"/>
  <c r="C65" i="1"/>
  <c r="C64" i="1"/>
  <c r="C63" i="1"/>
  <c r="C62" i="1"/>
  <c r="C61" i="1"/>
  <c r="C60" i="1"/>
  <c r="C59" i="1"/>
  <c r="C58" i="1"/>
  <c r="C57" i="1"/>
  <c r="C56" i="1"/>
  <c r="C55" i="1"/>
  <c r="C54" i="1"/>
  <c r="C53" i="1"/>
  <c r="C52" i="1"/>
  <c r="C51" i="1"/>
  <c r="C50" i="1"/>
  <c r="C49" i="1"/>
  <c r="C48" i="1"/>
  <c r="C47" i="1"/>
  <c r="C46" i="1"/>
  <c r="C45" i="1"/>
  <c r="C44" i="1"/>
  <c r="C43" i="1"/>
  <c r="C42" i="1"/>
  <c r="C41" i="1"/>
  <c r="C40" i="1"/>
  <c r="C39" i="1"/>
  <c r="C38" i="1"/>
  <c r="C37" i="1"/>
  <c r="C36" i="1"/>
  <c r="C35" i="1"/>
  <c r="C34" i="1"/>
  <c r="C33" i="1"/>
  <c r="C32" i="1"/>
  <c r="C31" i="1"/>
  <c r="C30" i="1"/>
  <c r="C29" i="1"/>
  <c r="C28" i="1"/>
  <c r="C27" i="1"/>
  <c r="C26" i="1"/>
  <c r="C25" i="1"/>
  <c r="C24" i="1"/>
  <c r="C23" i="1"/>
  <c r="C22" i="1"/>
  <c r="C21" i="1"/>
  <c r="C20" i="1"/>
  <c r="C19" i="1"/>
  <c r="AD412" i="1" l="1"/>
  <c r="P16" i="1"/>
  <c r="AC412" i="1"/>
  <c r="O16" i="1"/>
  <c r="AB412" i="1"/>
  <c r="N16" i="1"/>
  <c r="AC241" i="1"/>
  <c r="AD202" i="1"/>
  <c r="Z202" i="1"/>
  <c r="Z207" i="1"/>
  <c r="Z241" i="1"/>
  <c r="Z240" i="1"/>
  <c r="AE466" i="1"/>
  <c r="R454" i="1"/>
  <c r="R453" i="1"/>
  <c r="R449" i="1"/>
  <c r="R450" i="1"/>
  <c r="R451" i="1"/>
  <c r="R452" i="1"/>
  <c r="AE19" i="1"/>
  <c r="AC117" i="1"/>
  <c r="AB117" i="1"/>
  <c r="AD117" i="1"/>
  <c r="Q162" i="1"/>
  <c r="AE162" i="1" s="1"/>
  <c r="Q161" i="1"/>
  <c r="AE161" i="1" s="1"/>
  <c r="Q165" i="1"/>
  <c r="AE165" i="1" s="1"/>
  <c r="AB165" i="1"/>
  <c r="Q166" i="1"/>
  <c r="AE166" i="1" s="1"/>
  <c r="AB166" i="1"/>
  <c r="Q154" i="1"/>
  <c r="AE154" i="1" s="1"/>
  <c r="AC154" i="1"/>
  <c r="Q167" i="1"/>
  <c r="AE167" i="1" s="1"/>
  <c r="AB167" i="1"/>
  <c r="Q168" i="1"/>
  <c r="AE168" i="1" s="1"/>
  <c r="Q147" i="1"/>
  <c r="AE147" i="1" s="1"/>
  <c r="AB147" i="1"/>
  <c r="Q169" i="1"/>
  <c r="AE169" i="1" s="1"/>
  <c r="AB169" i="1"/>
  <c r="Q189" i="1"/>
  <c r="AE189" i="1" s="1"/>
  <c r="AB189" i="1"/>
  <c r="Q205" i="1"/>
  <c r="AE205" i="1" s="1"/>
  <c r="AB205" i="1"/>
  <c r="Q213" i="1"/>
  <c r="AE213" i="1" s="1"/>
  <c r="AB213" i="1"/>
  <c r="Q241" i="1"/>
  <c r="AD241" i="1"/>
  <c r="Q163" i="1"/>
  <c r="AE163" i="1" s="1"/>
  <c r="AB163" i="1"/>
  <c r="Q171" i="1"/>
  <c r="AE171" i="1" s="1"/>
  <c r="AB171" i="1"/>
  <c r="Q391" i="1"/>
  <c r="AE391" i="1" s="1"/>
  <c r="AB391" i="1"/>
  <c r="Q399" i="1"/>
  <c r="AE399" i="1" s="1"/>
  <c r="AB399" i="1"/>
  <c r="Q164" i="1"/>
  <c r="AE164" i="1" s="1"/>
  <c r="AB164" i="1"/>
  <c r="Q172" i="1"/>
  <c r="AE172" i="1" s="1"/>
  <c r="AB172" i="1"/>
  <c r="Q414" i="1"/>
  <c r="AE414" i="1" s="1"/>
  <c r="Q215" i="1"/>
  <c r="AE215" i="1" s="1"/>
  <c r="Q159" i="1"/>
  <c r="AE159" i="1" s="1"/>
  <c r="Q392" i="1"/>
  <c r="AE392" i="1" s="1"/>
  <c r="Q145" i="1"/>
  <c r="AE145" i="1" s="1"/>
  <c r="Q153" i="1"/>
  <c r="AE153" i="1" s="1"/>
  <c r="Q413" i="1"/>
  <c r="AE413" i="1" s="1"/>
  <c r="Q409" i="1"/>
  <c r="AE409" i="1" s="1"/>
  <c r="Q393" i="1"/>
  <c r="AE393" i="1" s="1"/>
  <c r="Q401" i="1"/>
  <c r="AE401" i="1" s="1"/>
  <c r="Q387" i="1"/>
  <c r="AE387" i="1" s="1"/>
  <c r="Q395" i="1"/>
  <c r="AE395" i="1" s="1"/>
  <c r="Q403" i="1"/>
  <c r="AE403" i="1" s="1"/>
  <c r="Q149" i="1"/>
  <c r="AE149" i="1" s="1"/>
  <c r="Q400" i="1"/>
  <c r="AE400" i="1" s="1"/>
  <c r="Q408" i="1"/>
  <c r="AE408" i="1" s="1"/>
  <c r="Q407" i="1"/>
  <c r="AE407" i="1" s="1"/>
  <c r="Q237" i="1"/>
  <c r="AE237" i="1" s="1"/>
  <c r="Q157" i="1"/>
  <c r="AE157" i="1" s="1"/>
  <c r="Q412" i="1"/>
  <c r="AE412" i="1" s="1"/>
  <c r="Q141" i="1"/>
  <c r="AE141" i="1" s="1"/>
  <c r="Q411" i="1"/>
  <c r="AE411" i="1" s="1"/>
  <c r="Q389" i="1"/>
  <c r="AE389" i="1" s="1"/>
  <c r="Q397" i="1"/>
  <c r="AE397" i="1" s="1"/>
  <c r="Q405" i="1"/>
  <c r="AE405" i="1" s="1"/>
  <c r="Q142" i="1"/>
  <c r="AE142" i="1" s="1"/>
  <c r="Q150" i="1"/>
  <c r="AE150" i="1" s="1"/>
  <c r="Q158" i="1"/>
  <c r="AE158" i="1" s="1"/>
  <c r="Q390" i="1"/>
  <c r="AE390" i="1" s="1"/>
  <c r="Q398" i="1"/>
  <c r="AE398" i="1" s="1"/>
  <c r="Q406" i="1"/>
  <c r="AE406" i="1" s="1"/>
  <c r="Q120" i="1"/>
  <c r="AE120" i="1" s="1"/>
  <c r="Q197" i="1"/>
  <c r="AE197" i="1" s="1"/>
  <c r="Q221" i="1"/>
  <c r="AE221" i="1" s="1"/>
  <c r="Q229" i="1"/>
  <c r="AE229" i="1" s="1"/>
  <c r="Q410" i="1"/>
  <c r="AE410" i="1" s="1"/>
  <c r="Q148" i="1"/>
  <c r="AE148" i="1" s="1"/>
  <c r="Q394" i="1"/>
  <c r="AE394" i="1" s="1"/>
  <c r="Q402" i="1"/>
  <c r="AE402" i="1" s="1"/>
  <c r="Q388" i="1"/>
  <c r="AE388" i="1" s="1"/>
  <c r="Q396" i="1"/>
  <c r="AE396" i="1" s="1"/>
  <c r="Q404" i="1"/>
  <c r="AE404" i="1" s="1"/>
  <c r="Q187" i="1"/>
  <c r="AE187" i="1" s="1"/>
  <c r="Q203" i="1"/>
  <c r="AE203" i="1" s="1"/>
  <c r="Q219" i="1"/>
  <c r="AE219" i="1" s="1"/>
  <c r="Q227" i="1"/>
  <c r="AE227" i="1" s="1"/>
  <c r="Q117" i="1"/>
  <c r="AE117" i="1" s="1"/>
  <c r="Q190" i="1"/>
  <c r="AE190" i="1" s="1"/>
  <c r="Q198" i="1"/>
  <c r="AE198" i="1" s="1"/>
  <c r="Q206" i="1"/>
  <c r="AE206" i="1" s="1"/>
  <c r="Q214" i="1"/>
  <c r="AE214" i="1" s="1"/>
  <c r="Q222" i="1"/>
  <c r="AE222" i="1" s="1"/>
  <c r="Q230" i="1"/>
  <c r="AE230" i="1" s="1"/>
  <c r="Q238" i="1"/>
  <c r="AE238" i="1" s="1"/>
  <c r="Q119" i="1"/>
  <c r="AE119" i="1" s="1"/>
  <c r="Q188" i="1"/>
  <c r="AE188" i="1" s="1"/>
  <c r="Q196" i="1"/>
  <c r="AE196" i="1" s="1"/>
  <c r="Q204" i="1"/>
  <c r="AE204" i="1" s="1"/>
  <c r="Q212" i="1"/>
  <c r="AE212" i="1" s="1"/>
  <c r="Q220" i="1"/>
  <c r="AE220" i="1" s="1"/>
  <c r="Q228" i="1"/>
  <c r="AE228" i="1" s="1"/>
  <c r="Q236" i="1"/>
  <c r="AE236" i="1" s="1"/>
  <c r="Q232" i="1"/>
  <c r="AE232" i="1" s="1"/>
  <c r="Q242" i="1"/>
  <c r="AE242" i="1" s="1"/>
  <c r="Q243" i="1"/>
  <c r="AE243" i="1" s="1"/>
  <c r="Q143" i="1"/>
  <c r="AE143" i="1" s="1"/>
  <c r="Q151" i="1"/>
  <c r="AE151" i="1" s="1"/>
  <c r="Q235" i="1"/>
  <c r="AE235" i="1" s="1"/>
  <c r="Q183" i="1"/>
  <c r="AE183" i="1" s="1"/>
  <c r="Q191" i="1"/>
  <c r="AE191" i="1" s="1"/>
  <c r="Q199" i="1"/>
  <c r="AE199" i="1" s="1"/>
  <c r="Q207" i="1"/>
  <c r="Q223" i="1"/>
  <c r="AE223" i="1" s="1"/>
  <c r="Q231" i="1"/>
  <c r="AE231" i="1" s="1"/>
  <c r="Q239" i="1"/>
  <c r="AE239" i="1" s="1"/>
  <c r="Q240" i="1"/>
  <c r="Q144" i="1"/>
  <c r="AE144" i="1" s="1"/>
  <c r="Q152" i="1"/>
  <c r="AE152" i="1" s="1"/>
  <c r="Q160" i="1"/>
  <c r="AE160" i="1" s="1"/>
  <c r="Q193" i="1"/>
  <c r="AE193" i="1" s="1"/>
  <c r="Q233" i="1"/>
  <c r="AE233" i="1" s="1"/>
  <c r="Q138" i="1"/>
  <c r="AE138" i="1" s="1"/>
  <c r="Q139" i="1"/>
  <c r="AE139" i="1" s="1"/>
  <c r="Q155" i="1"/>
  <c r="AE155" i="1" s="1"/>
  <c r="Q195" i="1"/>
  <c r="AE195" i="1" s="1"/>
  <c r="Q211" i="1"/>
  <c r="AE211" i="1" s="1"/>
  <c r="Q140" i="1"/>
  <c r="AE140" i="1" s="1"/>
  <c r="Q156" i="1"/>
  <c r="AE156" i="1" s="1"/>
  <c r="Q186" i="1"/>
  <c r="AE186" i="1" s="1"/>
  <c r="Q194" i="1"/>
  <c r="AE194" i="1" s="1"/>
  <c r="Q202" i="1"/>
  <c r="Q210" i="1"/>
  <c r="AE210" i="1" s="1"/>
  <c r="Q218" i="1"/>
  <c r="AE218" i="1" s="1"/>
  <c r="Q226" i="1"/>
  <c r="AE226" i="1" s="1"/>
  <c r="Q234" i="1"/>
  <c r="AE234" i="1" s="1"/>
  <c r="Q184" i="1"/>
  <c r="AE184" i="1" s="1"/>
  <c r="Q192" i="1"/>
  <c r="AE192" i="1" s="1"/>
  <c r="Q200" i="1"/>
  <c r="AE200" i="1" s="1"/>
  <c r="Q208" i="1"/>
  <c r="AE208" i="1" s="1"/>
  <c r="Q216" i="1"/>
  <c r="AE216" i="1" s="1"/>
  <c r="Q224" i="1"/>
  <c r="AE224" i="1" s="1"/>
  <c r="Q185" i="1"/>
  <c r="AE185" i="1" s="1"/>
  <c r="Q201" i="1"/>
  <c r="AE201" i="1" s="1"/>
  <c r="Q209" i="1"/>
  <c r="AE209" i="1" s="1"/>
  <c r="Q217" i="1"/>
  <c r="AE217" i="1" s="1"/>
  <c r="Q225" i="1"/>
  <c r="AE225" i="1" s="1"/>
  <c r="Q182" i="1"/>
  <c r="AE182" i="1" s="1"/>
  <c r="Q146" i="1"/>
  <c r="AE146" i="1" s="1"/>
  <c r="Q118" i="1"/>
  <c r="AE118" i="1" s="1"/>
  <c r="AE202" i="1" l="1"/>
  <c r="AD16" i="1"/>
  <c r="AC16" i="1"/>
  <c r="R16" i="1"/>
  <c r="Z16" i="1"/>
  <c r="Q16" i="1"/>
  <c r="AE241" i="1"/>
  <c r="AE240" i="1"/>
  <c r="AE207" i="1"/>
  <c r="AB450" i="1"/>
  <c r="U450" i="1"/>
  <c r="AE450" i="1" s="1"/>
  <c r="AB449" i="1"/>
  <c r="U449" i="1"/>
  <c r="U452" i="1"/>
  <c r="AE452" i="1" s="1"/>
  <c r="AB452" i="1"/>
  <c r="AB453" i="1"/>
  <c r="U453" i="1"/>
  <c r="AE453" i="1" s="1"/>
  <c r="U451" i="1"/>
  <c r="AE451" i="1" s="1"/>
  <c r="AB451" i="1"/>
  <c r="AB454" i="1"/>
  <c r="U454" i="1"/>
  <c r="AE454" i="1" s="1"/>
  <c r="AB16" i="1" l="1"/>
  <c r="U16" i="1"/>
  <c r="AE449" i="1"/>
  <c r="AE16" i="1" s="1"/>
</calcChain>
</file>

<file path=xl/sharedStrings.xml><?xml version="1.0" encoding="utf-8"?>
<sst xmlns="http://schemas.openxmlformats.org/spreadsheetml/2006/main" count="27107" uniqueCount="441">
  <si>
    <t>Attachment</t>
  </si>
  <si>
    <t>Vendor No.</t>
  </si>
  <si>
    <t>Vendor Name</t>
  </si>
  <si>
    <t>Amount</t>
  </si>
  <si>
    <t>Date</t>
  </si>
  <si>
    <t>CE01</t>
  </si>
  <si>
    <t>Co. Code</t>
  </si>
  <si>
    <t>Cost Collector</t>
  </si>
  <si>
    <t>Cost Element Key &amp; Description</t>
  </si>
  <si>
    <t>Cost Owner With Text</t>
  </si>
  <si>
    <t>SC00</t>
  </si>
  <si>
    <t>620128 - SPONSORSHIPS</t>
  </si>
  <si>
    <t>421001</t>
  </si>
  <si>
    <t>426112 - DONATIONS-PAYMENTS</t>
  </si>
  <si>
    <t>421001 - Northern Region Admin</t>
  </si>
  <si>
    <t>#1 MEDIA</t>
  </si>
  <si>
    <t>140026185</t>
  </si>
  <si>
    <t>570052 - Lease/Rental-Miscellaneous&gt;12 Months</t>
  </si>
  <si>
    <t>620010 - Advertising -General incl.Goodwill,Image</t>
  </si>
  <si>
    <t>504003</t>
  </si>
  <si>
    <t>620124 - OUTDOOR BILLBOARD-CREATIVE</t>
  </si>
  <si>
    <t xml:space="preserve">504003 - Advertising </t>
  </si>
  <si>
    <t>506002</t>
  </si>
  <si>
    <t>550100 - Outside Services/Contractors-Profess Non</t>
  </si>
  <si>
    <t>506002 - Governmental Affairs - OH</t>
  </si>
  <si>
    <t>509021</t>
  </si>
  <si>
    <t>570010 - Lease/Rentals-Other</t>
  </si>
  <si>
    <t>509021 - Exec Operations Adm</t>
  </si>
  <si>
    <t>509004</t>
  </si>
  <si>
    <t>509004 - Nthrn Reg Pres Adm</t>
  </si>
  <si>
    <t>Row Labels</t>
  </si>
  <si>
    <t>Grand Total</t>
  </si>
  <si>
    <t>YEAR</t>
  </si>
  <si>
    <t>JOSIE G INCORPORATED</t>
  </si>
  <si>
    <t>210042442</t>
  </si>
  <si>
    <t>Month</t>
  </si>
  <si>
    <t>Year</t>
  </si>
  <si>
    <t>May</t>
  </si>
  <si>
    <t>Jun</t>
  </si>
  <si>
    <t>Jul</t>
  </si>
  <si>
    <t>Aug</t>
  </si>
  <si>
    <t>Sep</t>
  </si>
  <si>
    <t>Oct</t>
  </si>
  <si>
    <t>Nov</t>
  </si>
  <si>
    <t>620123 - OUTDOOR BILLBOARD-PRODUCTION</t>
  </si>
  <si>
    <t>Dec</t>
  </si>
  <si>
    <t>Jan</t>
  </si>
  <si>
    <t>Feb</t>
  </si>
  <si>
    <t>Mar</t>
  </si>
  <si>
    <t>Apr</t>
  </si>
  <si>
    <t>424035</t>
  </si>
  <si>
    <t>424035 - Communication Billings to CE01-ED-A&amp;G</t>
  </si>
  <si>
    <t>1100</t>
  </si>
  <si>
    <t>600392</t>
  </si>
  <si>
    <t>600392 - FE Sol Market Intell</t>
  </si>
  <si>
    <t>JOBOB INCORPORATED</t>
  </si>
  <si>
    <t>210030031</t>
  </si>
  <si>
    <t>506001</t>
  </si>
  <si>
    <t>506001 - President and CEO</t>
  </si>
  <si>
    <t>509355</t>
  </si>
  <si>
    <t>509355 - Marketing and Branding</t>
  </si>
  <si>
    <t>540000 - Employee Expenses</t>
  </si>
  <si>
    <t>AWAKENING ANGELS</t>
  </si>
  <si>
    <t>210049455</t>
  </si>
  <si>
    <t>504103</t>
  </si>
  <si>
    <t>426116 - DONATIONS-CORP CONTRBTN-CIVIC-FECO</t>
  </si>
  <si>
    <t xml:space="preserve">504103 - Contributions </t>
  </si>
  <si>
    <t>570500 - Lease/Rentals-Buildings</t>
  </si>
  <si>
    <t>DJM LAKESIDE LLC</t>
  </si>
  <si>
    <t>210054090</t>
  </si>
  <si>
    <t>570501 - Real Estate Expense ASC 842</t>
  </si>
  <si>
    <t>600010 - Utilities</t>
  </si>
  <si>
    <t>OHIO OUTDOOR ADVERTISING LLC</t>
  </si>
  <si>
    <t>210054581</t>
  </si>
  <si>
    <t>2 - T. George Vendor Payments</t>
  </si>
  <si>
    <t>504019</t>
  </si>
  <si>
    <t>620030 - Advertising -Promote Sales or Retain Cus</t>
  </si>
  <si>
    <t>504019 - Customer Communications</t>
  </si>
  <si>
    <t>992986</t>
  </si>
  <si>
    <t>550301 - Outside Services/Contractors-Marketing-</t>
  </si>
  <si>
    <t>509270 - Energy Efficiency Programs</t>
  </si>
  <si>
    <t>992987</t>
  </si>
  <si>
    <t>992988</t>
  </si>
  <si>
    <t>993196</t>
  </si>
  <si>
    <t>550301 - Outside Services/Contractors-Marketing</t>
  </si>
  <si>
    <t>509268 - EE Compliance &amp; Reporting</t>
  </si>
  <si>
    <t>993211</t>
  </si>
  <si>
    <t>993213</t>
  </si>
  <si>
    <t>KOSEC INC</t>
  </si>
  <si>
    <t>210057219</t>
  </si>
  <si>
    <t>ECOEARTH ENERGY LLC</t>
  </si>
  <si>
    <t>210057706</t>
  </si>
  <si>
    <t>992628</t>
  </si>
  <si>
    <t>992379</t>
  </si>
  <si>
    <t>992804</t>
  </si>
  <si>
    <t>991852</t>
  </si>
  <si>
    <t>GEORGE FAMILY ENTERPRISES LTD</t>
  </si>
  <si>
    <t>210061578</t>
  </si>
  <si>
    <t>421307</t>
  </si>
  <si>
    <t>421307 - Northern Region Facilities</t>
  </si>
  <si>
    <t>421316</t>
  </si>
  <si>
    <t>421316 - Nothern Miles Service Center</t>
  </si>
  <si>
    <t>421324</t>
  </si>
  <si>
    <t>421324 - Northern NRHQ - NR Headquarters</t>
  </si>
  <si>
    <t>421336</t>
  </si>
  <si>
    <t>421336 - Midtown Service Center</t>
  </si>
  <si>
    <t>506033</t>
  </si>
  <si>
    <t xml:space="preserve">506033 - State Legislative </t>
  </si>
  <si>
    <t>CITIZENS POLICY INSTITUTE</t>
  </si>
  <si>
    <t>210061785</t>
  </si>
  <si>
    <t>540005 - Celebrate Success</t>
  </si>
  <si>
    <t>MEMPHIS 55 INCORPORATED</t>
  </si>
  <si>
    <t>210064110</t>
  </si>
  <si>
    <t>STRATEGIES FOR RESULTS INC</t>
  </si>
  <si>
    <t>210054795</t>
  </si>
  <si>
    <t>1224 PLAYHOUSE LLC</t>
  </si>
  <si>
    <t>2125 SUPERIOR HOLDING LLC</t>
  </si>
  <si>
    <t>620129 - ECONOMIC DEV</t>
  </si>
  <si>
    <t>509011 - Econ Devel - OH</t>
  </si>
  <si>
    <t>THE GEORGE GROUP CORPORATION</t>
  </si>
  <si>
    <t>210050785</t>
  </si>
  <si>
    <t>509019</t>
  </si>
  <si>
    <t>550300 - Outside Services/Contractors-Other</t>
  </si>
  <si>
    <t>509019 - President Ohio Operations</t>
  </si>
  <si>
    <t>GEORGE GROUP FINANCIAL SOLUTIONS IN</t>
  </si>
  <si>
    <t>210052455</t>
  </si>
  <si>
    <t>509326</t>
  </si>
  <si>
    <t>509326 - Vice President - Energy Efficiency</t>
  </si>
  <si>
    <t>Sum of Amount</t>
  </si>
  <si>
    <t>Original Allocation</t>
  </si>
  <si>
    <t>Allocated &amp; Expensed</t>
  </si>
  <si>
    <t>Allocated &amp; Capitalized</t>
  </si>
  <si>
    <t>Check</t>
  </si>
  <si>
    <t>CE01 (Orig. Alloc.)</t>
  </si>
  <si>
    <t>OE01 (Orig. Alloc.)</t>
  </si>
  <si>
    <t>TE01 (Orig. Alloc.)</t>
  </si>
  <si>
    <t>Total OH Co. (Orig. Alloc.)</t>
  </si>
  <si>
    <t>CE01 (Exp.)</t>
  </si>
  <si>
    <t>OE01 (Exp.)</t>
  </si>
  <si>
    <t>TE01 (Exp.)</t>
  </si>
  <si>
    <t>Total OH Co. (Exp.)</t>
  </si>
  <si>
    <t>CE01 (Cap.)</t>
  </si>
  <si>
    <t>OE01 (Cap.)</t>
  </si>
  <si>
    <t>TE01 (Cap.)</t>
  </si>
  <si>
    <t>Total OH Co. (Cap.)</t>
  </si>
  <si>
    <t>CE01 (Check)</t>
  </si>
  <si>
    <t>OE01 (Check)</t>
  </si>
  <si>
    <t>TE01 (Check)</t>
  </si>
  <si>
    <t>Total OH Co. (Check)</t>
  </si>
  <si>
    <t>FERC (Exp.)</t>
  </si>
  <si>
    <t>FERC (Cap.)</t>
  </si>
  <si>
    <t>Sum of CE01 (Orig. Alloc.)</t>
  </si>
  <si>
    <t>Sum of OE01 (Orig. Alloc.)</t>
  </si>
  <si>
    <t>Sum of TE01 (Orig. Alloc.)</t>
  </si>
  <si>
    <t>Sum of Total OH Co. (Orig. Alloc.)</t>
  </si>
  <si>
    <t>n/a</t>
  </si>
  <si>
    <t>Sum of Total OH Co. (Exp.)</t>
  </si>
  <si>
    <t>Sum of Total OH Co. (Cap.)</t>
  </si>
  <si>
    <t>Blue Ridge</t>
  </si>
  <si>
    <t>Set 1 DR-33 Attach. 2</t>
  </si>
  <si>
    <t>PUCO Case No. 20-1502-EL-UNC</t>
  </si>
  <si>
    <t>Column Labels</t>
  </si>
  <si>
    <t>PAYMENTS TO GEORGE ENTITIES DURING AUDIT PERIOD</t>
  </si>
  <si>
    <t>PAYMENTS TO GEORGE ENTITIES DURING AUDIT PERIOD ALLOCATED TO OHIO COMPANIES</t>
  </si>
  <si>
    <t>(Multiple Items)</t>
  </si>
  <si>
    <t>Partner Company</t>
  </si>
  <si>
    <t>Vendor</t>
  </si>
  <si>
    <t>JC01</t>
  </si>
  <si>
    <t>ME01</t>
  </si>
  <si>
    <t>MP01</t>
  </si>
  <si>
    <t>MP02</t>
  </si>
  <si>
    <t>OE01</t>
  </si>
  <si>
    <t>PE10</t>
  </si>
  <si>
    <t>PN01</t>
  </si>
  <si>
    <t>PP01</t>
  </si>
  <si>
    <t>TE01</t>
  </si>
  <si>
    <t>WP01</t>
  </si>
  <si>
    <t>210044422</t>
  </si>
  <si>
    <t>SUSTAINABILITY FUNDING ALLIANCE</t>
  </si>
  <si>
    <t>Tie-Out to Ohio Companies' Data and Blue Ridge Rider DCR Audit Report</t>
  </si>
  <si>
    <t>Summary of Payments Made During Audit Period and Allocated to Ohio Companies</t>
  </si>
  <si>
    <t>Transaction Data</t>
  </si>
  <si>
    <t>Not Reported by Blue Ridge</t>
  </si>
  <si>
    <t>Reported by Blue Ridge</t>
  </si>
  <si>
    <t>Rider DCR Audit Report, Table 4</t>
  </si>
  <si>
    <t>George Vendor Payments -- 2003 to Q3 2020</t>
  </si>
  <si>
    <t>Entity Allocation ($)</t>
  </si>
  <si>
    <t>Aggregate Amount</t>
  </si>
  <si>
    <t>ATSI</t>
  </si>
  <si>
    <t>OE</t>
  </si>
  <si>
    <t>TE</t>
  </si>
  <si>
    <t>CE</t>
  </si>
  <si>
    <t>PP</t>
  </si>
  <si>
    <t>ME</t>
  </si>
  <si>
    <t>PN</t>
  </si>
  <si>
    <t>JC</t>
  </si>
  <si>
    <t>MP</t>
  </si>
  <si>
    <t>PE</t>
  </si>
  <si>
    <t>WP</t>
  </si>
  <si>
    <t>TrAIL</t>
  </si>
  <si>
    <t>FE Hold</t>
  </si>
  <si>
    <t>MAIT</t>
  </si>
  <si>
    <t>FES</t>
  </si>
  <si>
    <t>Other</t>
  </si>
  <si>
    <t>Total</t>
  </si>
  <si>
    <t>Years</t>
  </si>
  <si>
    <t>FERC Account</t>
  </si>
  <si>
    <t>% to Capital</t>
  </si>
  <si>
    <t>$ to Capital</t>
  </si>
  <si>
    <t>Notes</t>
  </si>
  <si>
    <t>2005-2008</t>
  </si>
  <si>
    <t>2008-2015</t>
  </si>
  <si>
    <t>2010-2014</t>
  </si>
  <si>
    <t>2007-2012</t>
  </si>
  <si>
    <t xml:space="preserve">506002 - Governmental Affairs </t>
  </si>
  <si>
    <t>2003-2004</t>
  </si>
  <si>
    <t>N/A-FECorp</t>
  </si>
  <si>
    <t>2005-2007</t>
  </si>
  <si>
    <t>2007-2008</t>
  </si>
  <si>
    <t>424035 - Communication Billings to CE01</t>
  </si>
  <si>
    <t>930.1/107</t>
  </si>
  <si>
    <t>2015-2020</t>
  </si>
  <si>
    <t>Certain Formula Rate Charges to 426.5</t>
  </si>
  <si>
    <t>2017-2020</t>
  </si>
  <si>
    <t>N/A-FES</t>
  </si>
  <si>
    <t>2009-2020</t>
  </si>
  <si>
    <t>2010-2020</t>
  </si>
  <si>
    <t>923/107</t>
  </si>
  <si>
    <t>2018-2020</t>
  </si>
  <si>
    <t>911/107</t>
  </si>
  <si>
    <t>2015-2019</t>
  </si>
  <si>
    <t>2019-2020</t>
  </si>
  <si>
    <t>Ongoing ASC 842 Lease</t>
  </si>
  <si>
    <t>2016-2017</t>
  </si>
  <si>
    <t>N/A-FEV</t>
  </si>
  <si>
    <t>2018-2019</t>
  </si>
  <si>
    <t>2016-2020</t>
  </si>
  <si>
    <t>2014-2016</t>
  </si>
  <si>
    <t>Capital % from Initial Assessment</t>
  </si>
  <si>
    <t>Partner Object</t>
  </si>
  <si>
    <t>Partner Object Name</t>
  </si>
  <si>
    <t>Cap % secondary Assessment</t>
  </si>
  <si>
    <t>Final Reg Indicator</t>
  </si>
  <si>
    <t>Final Cost Element</t>
  </si>
  <si>
    <t>Capital $$</t>
  </si>
  <si>
    <t xml:space="preserve">Expense $$ </t>
  </si>
  <si>
    <t>Account 106</t>
  </si>
  <si>
    <t>FERC</t>
  </si>
  <si>
    <t>Cost Object</t>
  </si>
  <si>
    <t>Comm Svc-FEHldg</t>
  </si>
  <si>
    <t>Unregulated</t>
  </si>
  <si>
    <t>Mrktg Supvc-FE Sol</t>
  </si>
  <si>
    <t>Mrktg Supvc-GENCO</t>
  </si>
  <si>
    <t>SC00Allocatns-FENGCO</t>
  </si>
  <si>
    <t>SC00BilltoAllEnS1108</t>
  </si>
  <si>
    <t>CommBilltoFENOC</t>
  </si>
  <si>
    <t>Mrktg Supvc-1300-ED</t>
  </si>
  <si>
    <t>107 / 911</t>
  </si>
  <si>
    <t>Mrktg Supvc-1302-ED</t>
  </si>
  <si>
    <t>107 / 921</t>
  </si>
  <si>
    <t>SC00Alloc-FEVentures</t>
  </si>
  <si>
    <t>SC00Alloc-FEProperty</t>
  </si>
  <si>
    <t>SC00BilltoAllegVentu</t>
  </si>
  <si>
    <t>Mrktg Supvc-CE01-ED</t>
  </si>
  <si>
    <t>Mrktg Supvc-JC01-ED</t>
  </si>
  <si>
    <t>Mrktg Supvc-ME01-ED</t>
  </si>
  <si>
    <t>Mrktg Supvc-MP01-ED</t>
  </si>
  <si>
    <t>Mrktg Supvc-MP02-ED</t>
  </si>
  <si>
    <t>ADMG</t>
  </si>
  <si>
    <t>Mrktg Supvc-OE01-ED</t>
  </si>
  <si>
    <t>Mrktg Supvc-PE10-ED</t>
  </si>
  <si>
    <t>Mrktg Supvc-PN01-ED</t>
  </si>
  <si>
    <t>Mrktg Supvc-PP01-ED</t>
  </si>
  <si>
    <t>Mrktg Supvc-TE01-ED</t>
  </si>
  <si>
    <t>Mrktg Supvc-WP01-ED</t>
  </si>
  <si>
    <t>Comm Svc-FE SOL</t>
  </si>
  <si>
    <t>CommBilltoGenco</t>
  </si>
  <si>
    <t>Comm Svc-GENCO</t>
  </si>
  <si>
    <t>Communicatin-FENGCO</t>
  </si>
  <si>
    <t>SC00BilltoAllegEnSup</t>
  </si>
  <si>
    <t>Comm-1108-ED-A&amp;G</t>
  </si>
  <si>
    <t>Comm Svc-FENOC</t>
  </si>
  <si>
    <t>Comm-JC01-ED-ATSI</t>
  </si>
  <si>
    <t>107 / 923</t>
  </si>
  <si>
    <t>Comm Svc-ATSI</t>
  </si>
  <si>
    <t>Comm Svc-ATSI-4265</t>
  </si>
  <si>
    <t>Comm-1302-ED-A&amp;G</t>
  </si>
  <si>
    <t>SC00Billto1302A&amp;G</t>
  </si>
  <si>
    <t>CommSvc-1302-4265</t>
  </si>
  <si>
    <t>SC00Billto1302</t>
  </si>
  <si>
    <t>Commun Bill MAIT</t>
  </si>
  <si>
    <t>Comm Svc-MAIT-4265</t>
  </si>
  <si>
    <t>Comm-CE01-ED-A&amp;G</t>
  </si>
  <si>
    <t>Comm Svc-CE-Oth</t>
  </si>
  <si>
    <t>Comm-JC01-ED-A&amp;G</t>
  </si>
  <si>
    <t>Comm Svc-JC-Oth</t>
  </si>
  <si>
    <t>Comm-ME01-ED-A&amp;G</t>
  </si>
  <si>
    <t>Comm Svc-ME-Oth</t>
  </si>
  <si>
    <t>Comm-MP01-ED-A&amp;G</t>
  </si>
  <si>
    <t>SC00BilltoMP01NOAG</t>
  </si>
  <si>
    <t>Comm-MP02-ED-A&amp;G</t>
  </si>
  <si>
    <t>SC00BilltoMP02NOAG</t>
  </si>
  <si>
    <t>Comm-OE01-ED-A&amp;G</t>
  </si>
  <si>
    <t>Comm Svc-OE-Oth</t>
  </si>
  <si>
    <t>Comm-PE10-ED-A&amp;G</t>
  </si>
  <si>
    <t>SC00BilltoPE10NNOAG</t>
  </si>
  <si>
    <t>Comm-PN01-ED-A&amp;G</t>
  </si>
  <si>
    <t>Comm Svc-PN-Oth</t>
  </si>
  <si>
    <t>Comm-PP01-ED-A&amp;G</t>
  </si>
  <si>
    <t>Comm Svc-PP-Oth</t>
  </si>
  <si>
    <t>Comm-TE01-ED-A&amp;G</t>
  </si>
  <si>
    <t>Comm Svc-TE-Oth</t>
  </si>
  <si>
    <t>Comm-WP01-ED-A&amp;G</t>
  </si>
  <si>
    <t>SC00BilltoWP01NOAG</t>
  </si>
  <si>
    <t>SC00 EDAlloc-PP01923</t>
  </si>
  <si>
    <t>SC00 EDAlloc-MP01923</t>
  </si>
  <si>
    <t>SC00 EDAlloc-TE01923</t>
  </si>
  <si>
    <t>SC00 EDAlloc-PWV923</t>
  </si>
  <si>
    <t>SC00 EDAlloc-WP01923</t>
  </si>
  <si>
    <t>SC00 EDAlloc-ME01923</t>
  </si>
  <si>
    <t>SC00 EDAlloc-PN01923</t>
  </si>
  <si>
    <t>SC00 EDAlloc-CE01923</t>
  </si>
  <si>
    <t>SC00 EDAlloc-OE01923</t>
  </si>
  <si>
    <t>SC00 EDAlloc-JC01923</t>
  </si>
  <si>
    <t>Sr VP ED Svc-ATSI-ED</t>
  </si>
  <si>
    <t>Sr VP ED Svc-TE01-ED</t>
  </si>
  <si>
    <t>Sr VP ED Svc-CE01-ED</t>
  </si>
  <si>
    <t>Sr VP ED Svc-OE01-ED</t>
  </si>
  <si>
    <t>CorpAff-ATSI-ED</t>
  </si>
  <si>
    <t>Corp Affair BillMAIT</t>
  </si>
  <si>
    <t>CorpAff-CE01-ED</t>
  </si>
  <si>
    <t>CorpAff-JC01-ED</t>
  </si>
  <si>
    <t>Sr VP ED Svc-JC01-ED</t>
  </si>
  <si>
    <t>CorpAff-ME01-ED</t>
  </si>
  <si>
    <t>Sr VP ED Svc-ME01-ED</t>
  </si>
  <si>
    <t>CorpAff-OE01-ED</t>
  </si>
  <si>
    <t>CorpAff-PN01-ED</t>
  </si>
  <si>
    <t>Sr VP ED Svc-PN01-ED</t>
  </si>
  <si>
    <t>CorpAff-PP01-ED</t>
  </si>
  <si>
    <t>Sr VP ED Svc-PP01-ED</t>
  </si>
  <si>
    <t>CorpAff-TE01-ED</t>
  </si>
  <si>
    <t>Exec Svc-FEHldg</t>
  </si>
  <si>
    <t>SC00Alloc-FE SOL</t>
  </si>
  <si>
    <t>ExecbilltoGENCO</t>
  </si>
  <si>
    <t>ExecutiveBill-FENGCO</t>
  </si>
  <si>
    <t>Exec Svc-1108-Oth</t>
  </si>
  <si>
    <t>ExecbilltoFENOC</t>
  </si>
  <si>
    <t>Exec Svc-ATSI</t>
  </si>
  <si>
    <t>Exec Svc-1302-Oth</t>
  </si>
  <si>
    <t>MrktSupvBillMAIT</t>
  </si>
  <si>
    <t>Exec Svc-MAIT-A&amp;G</t>
  </si>
  <si>
    <t>Exec Svc-CE-Oth</t>
  </si>
  <si>
    <t>Exec Svc-JC-Oth</t>
  </si>
  <si>
    <t>Exec Svc-ME-Oth</t>
  </si>
  <si>
    <t>Exec Svc-MP01-Oth</t>
  </si>
  <si>
    <t>Exec Svc-MP02</t>
  </si>
  <si>
    <t>Exec Svc-OE-Oth</t>
  </si>
  <si>
    <t>Exec Svc-PE10-Oth</t>
  </si>
  <si>
    <t>Exec Svc-PN-Oth</t>
  </si>
  <si>
    <t>Exec Svc-PP-Oth</t>
  </si>
  <si>
    <t>Exec Svc-TE-Oth</t>
  </si>
  <si>
    <t>Exec Svc-WP01-Oth</t>
  </si>
  <si>
    <t>SC00Billto1107</t>
  </si>
  <si>
    <t>SC00Billto1305</t>
  </si>
  <si>
    <t>SC00 Billings to Tra</t>
  </si>
  <si>
    <t>SC00Billto1306</t>
  </si>
  <si>
    <t>xSC00BilltoAETPathCo</t>
  </si>
  <si>
    <t>107 / 9210</t>
  </si>
  <si>
    <t>Comm Svc-PP01-ED</t>
  </si>
  <si>
    <t>Comm Svc-TE01-ED</t>
  </si>
  <si>
    <t>Comm Svc-PN01-ED</t>
  </si>
  <si>
    <t>Northern Region Admin</t>
  </si>
  <si>
    <t>Comm Svc-ME01-ED</t>
  </si>
  <si>
    <t>Comm Svc-CE01-ED</t>
  </si>
  <si>
    <t>Comm Svc-OE01-ED</t>
  </si>
  <si>
    <t>Comm Svc-JC01-ED</t>
  </si>
  <si>
    <t>Legal Svc-PP-Oth</t>
  </si>
  <si>
    <t>Legal Svc-FENOC</t>
  </si>
  <si>
    <t>Legal Svc-MP02-Oth</t>
  </si>
  <si>
    <t>Legal Svc-1302-Oth</t>
  </si>
  <si>
    <t>Legal Svc-ATSI-ED</t>
  </si>
  <si>
    <t>Legal Svc-TE-Oth</t>
  </si>
  <si>
    <t>Legal Svc-PE10-Oth</t>
  </si>
  <si>
    <t>SC00BilltoMP01A&amp;G</t>
  </si>
  <si>
    <t>Legal Svc-FE SOL</t>
  </si>
  <si>
    <t>Legal Svc-WP-Oth</t>
  </si>
  <si>
    <t>Legal Svc-ME-Oth</t>
  </si>
  <si>
    <t>Legal Svc-PN-Oth</t>
  </si>
  <si>
    <t>Legal Svc-FEHldg</t>
  </si>
  <si>
    <t>Legal Svc-CE-Oth</t>
  </si>
  <si>
    <t>Legal Svc-1108-Oth</t>
  </si>
  <si>
    <t>Legal Svc-OE-Oth</t>
  </si>
  <si>
    <t>Legal Svc-JC-Oth</t>
  </si>
  <si>
    <t>Legal Svc-GENCO</t>
  </si>
  <si>
    <t>Legal/Claims-FENGCO</t>
  </si>
  <si>
    <t>Legal Svc-CE01-ED</t>
  </si>
  <si>
    <t>Legal Svc-OE01-ED</t>
  </si>
  <si>
    <t>210029967</t>
  </si>
  <si>
    <t>IEU-OHIO ADMINISTRATION COMPANY</t>
  </si>
  <si>
    <t>210032291</t>
  </si>
  <si>
    <t>OEC400</t>
  </si>
  <si>
    <t>107 / 930.1</t>
  </si>
  <si>
    <t>106-Amy P</t>
  </si>
  <si>
    <t>CEN400</t>
  </si>
  <si>
    <t>502849</t>
  </si>
  <si>
    <t>Tony George Affiliated Vendor Payments -- 2003 through 2020 / Revenue Requirements through 2020</t>
  </si>
  <si>
    <r>
      <t xml:space="preserve">OE </t>
    </r>
    <r>
      <rPr>
        <b/>
        <vertAlign val="superscript"/>
        <sz val="11"/>
        <color theme="1"/>
        <rFont val="Calibri"/>
        <family val="2"/>
        <scheme val="minor"/>
      </rPr>
      <t>(1)</t>
    </r>
  </si>
  <si>
    <r>
      <t xml:space="preserve">CE </t>
    </r>
    <r>
      <rPr>
        <b/>
        <vertAlign val="superscript"/>
        <sz val="11"/>
        <color theme="1"/>
        <rFont val="Calibri"/>
        <family val="2"/>
        <scheme val="minor"/>
      </rPr>
      <t>(1)</t>
    </r>
  </si>
  <si>
    <r>
      <t xml:space="preserve">TE </t>
    </r>
    <r>
      <rPr>
        <b/>
        <vertAlign val="superscript"/>
        <sz val="11"/>
        <color theme="1"/>
        <rFont val="Calibri"/>
        <family val="2"/>
        <scheme val="minor"/>
      </rPr>
      <t>(1)</t>
    </r>
  </si>
  <si>
    <t>Total Tony George Affiliated Payments</t>
  </si>
  <si>
    <t>Included in the OH DSE#2 Rider Calculations</t>
  </si>
  <si>
    <t>Included in PA EEC Rider</t>
  </si>
  <si>
    <t>Included in Base or Formula Rates Expense</t>
  </si>
  <si>
    <t>Expenses Recovered or being Recovered</t>
  </si>
  <si>
    <r>
      <t xml:space="preserve">Included In Capital for Recovery </t>
    </r>
    <r>
      <rPr>
        <b/>
        <vertAlign val="superscript"/>
        <sz val="11"/>
        <color theme="1"/>
        <rFont val="Calibri"/>
        <family val="2"/>
        <scheme val="minor"/>
      </rPr>
      <t>(2)</t>
    </r>
  </si>
  <si>
    <t>Not Recovered or being Recovered</t>
  </si>
  <si>
    <t>Cumulative Revenue Requirements</t>
  </si>
  <si>
    <t>Included in Base and Formula Rates</t>
  </si>
  <si>
    <r>
      <t>Included in Riders</t>
    </r>
    <r>
      <rPr>
        <b/>
        <vertAlign val="superscript"/>
        <sz val="11"/>
        <color theme="1"/>
        <rFont val="Calibri"/>
        <family val="2"/>
        <scheme val="minor"/>
      </rPr>
      <t xml:space="preserve"> (1)</t>
    </r>
  </si>
  <si>
    <t>Total Revenue Requirements</t>
  </si>
  <si>
    <r>
      <rPr>
        <vertAlign val="superscript"/>
        <sz val="11"/>
        <color theme="1"/>
        <rFont val="Times New Roman"/>
        <family val="1"/>
      </rPr>
      <t>(1)</t>
    </r>
    <r>
      <rPr>
        <sz val="11"/>
        <color theme="1"/>
        <rFont val="Times New Roman"/>
        <family val="1"/>
      </rPr>
      <t xml:space="preserve">  Payments made for OH Companies’ Capital were included in Rider DCR rate calculations however if these capital costs were excluded from the calculation it would not impact the rates customers paid because this rider has revenue requirements greater than revenues allowed to be collected annually for Rider DCR. </t>
    </r>
  </si>
  <si>
    <r>
      <rPr>
        <vertAlign val="superscript"/>
        <sz val="11"/>
        <color theme="1"/>
        <rFont val="Times New Roman"/>
        <family val="1"/>
      </rPr>
      <t>(2)</t>
    </r>
    <r>
      <rPr>
        <sz val="11"/>
        <color theme="1"/>
        <rFont val="Times New Roman"/>
        <family val="1"/>
      </rPr>
      <t xml:space="preserve">  Capital includes all amounts booked to CWIP 107 with the assumption that it was placed in service the month of the payment.</t>
    </r>
  </si>
  <si>
    <t>To record a regulatory liability at the Ohio Companies for amounts recovered from customers.</t>
  </si>
  <si>
    <r>
      <rPr>
        <b/>
        <u/>
        <sz val="10"/>
        <color theme="1"/>
        <rFont val="Times New Roman"/>
        <family val="1"/>
      </rPr>
      <t>Note</t>
    </r>
    <r>
      <rPr>
        <sz val="10"/>
        <color theme="1"/>
        <rFont val="Times New Roman"/>
        <family val="2"/>
      </rPr>
      <t>: All amounts that (1) occurred during Audit Period and (2) were allocated to the Ohio Companies were reviewed by Blue Ridge.</t>
    </r>
  </si>
  <si>
    <t>Full Amounts Paid per Set 01-DR-33</t>
  </si>
  <si>
    <t>Amounts Allocated to Ohio Companies per Set 01-DR-33</t>
  </si>
  <si>
    <t>Amounts Expensed &amp; Capitalized by Ohio Companies per Blue Ridge Rider DCR Audit Report</t>
  </si>
  <si>
    <t>Expensed (FERC 923)</t>
  </si>
  <si>
    <t>Capitalized (FERC 107)</t>
  </si>
  <si>
    <t>Attach. 2</t>
  </si>
  <si>
    <t>CE01 (Attach. 2)</t>
  </si>
  <si>
    <t>OE01 (Attach. 2)</t>
  </si>
  <si>
    <t>TE01 (Attach. 2)</t>
  </si>
  <si>
    <t>TIE-OUT: MARCUM SET 01-DR-33 ATTACHMENT 2 (2003 - 2020)</t>
  </si>
  <si>
    <t>TIE-OUT: BLUE RIDGE RIDER DCR AUDIT REPORT (2003 - 2020)</t>
  </si>
  <si>
    <t>COMPLETENESS CHECK: BLUE RIDGE RIDER DCR AUDIT REPORT WITHIN AUDIT PERIOD (2017 - 2019)</t>
  </si>
  <si>
    <t>This tab contains transaction detail for payments to George entities identified by FirstEnergy as being “either improperly classified, misallocated to certain of the Utilities and Transmission Companies, or [lacking] proper supporting documentation" as reported in FirstEnergy Corp.'s 2020 Form 10-K (filed February 2021). Column B indicates whether each transaction was discussed with the Blue Ridge Rider DCR Audit Report or not. Amounts reviewed by Blue Ridge (2007 - 2020) gave rise to $6,487,200 in refunds, which impacted the following cost recovery mechanisms:
 • $2,406,488 related to base rates (last set in 2008);
 • $4,150,000 related to Rider DSE; and
 • $30,712 related to pole attachment rates.
Refer to Marcum's report for a discussion of the relationship between payments to George entities and H.B. 6.</t>
  </si>
  <si>
    <t>Source: Marcum Set 01-DR-33 Attachment 2</t>
  </si>
  <si>
    <r>
      <t xml:space="preserve">This tab reconciles transactions contained within the </t>
    </r>
    <r>
      <rPr>
        <i/>
        <sz val="10"/>
        <color theme="1"/>
        <rFont val="Times New Roman"/>
        <family val="1"/>
      </rPr>
      <t xml:space="preserve">3. Data </t>
    </r>
    <r>
      <rPr>
        <sz val="10"/>
        <color theme="1"/>
        <rFont val="Times New Roman"/>
        <family val="1"/>
      </rPr>
      <t xml:space="preserve">tab to (1) amounts contained within Attachment 2 of the Ohio Companies' response to Marcum Set 01-DR-33 and (2) </t>
    </r>
    <r>
      <rPr>
        <sz val="10"/>
        <color theme="1"/>
        <rFont val="Times New Roman"/>
        <family val="2"/>
      </rPr>
      <t>amounts reported in the Rider DCR audit report filed by Blue Ridge Consulting Services, Inc. on August 3, 2021 (the "Blue Ridge Rider DCR Audit Report"). This tab also document's Marcum's completeness check to verify that all payments to George entities that (1) occurred during the Audit Period and (2) were allocated to the Ohio Companies were reviewed by Blue Ridge. Refer to Marcum's report for a discussion of the relationship between payments to George entities and H.B. 6.</t>
    </r>
  </si>
  <si>
    <r>
      <t xml:space="preserve">This tab summarizes transactions contained within the </t>
    </r>
    <r>
      <rPr>
        <i/>
        <sz val="10"/>
        <color theme="1"/>
        <rFont val="Times New Roman"/>
        <family val="1"/>
      </rPr>
      <t xml:space="preserve">3. Data </t>
    </r>
    <r>
      <rPr>
        <sz val="10"/>
        <color theme="1"/>
        <rFont val="Times New Roman"/>
        <family val="1"/>
      </rPr>
      <t>tab by (1) all payments made to entities controlled by Thomas T. "Tony" George ("George") during the Audit Period and (2) the portion of such payments allocated to the Ohio Companies. Refer to Marcum's report for conclusions a discussion of the relationship between payments to George entities and H.B. 6.</t>
    </r>
  </si>
  <si>
    <t>WP02.02 - Payments to George Entities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</si>
</sst>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quot;$&quot;* #,##0_);_(&quot;$&quot;* \(#,##0\);_(&quot;$&quot;* &quot;-&quot;??_);_(@_)"/>
    <numFmt numFmtId="166" formatCode="_(* #,##0_);_(* \(#,##0\);_(* &quot;-&quot;??_);_(@_)"/>
  </numFmts>
  <fonts count="25" x14ac:knownFonts="1">
    <font>
      <sz val="10"/>
      <color theme="1"/>
      <name val="Times New Roman"/>
      <family val="2"/>
    </font>
    <font>
      <sz val="10"/>
      <color theme="1"/>
      <name val="Times New Roman"/>
      <family val="2"/>
    </font>
    <font>
      <b/>
      <sz val="10"/>
      <color theme="1"/>
      <name val="Times New Roman"/>
      <family val="1"/>
    </font>
    <font>
      <b/>
      <sz val="10"/>
      <color theme="0"/>
      <name val="Times New Roman"/>
      <family val="1"/>
    </font>
    <font>
      <i/>
      <sz val="10"/>
      <color theme="1"/>
      <name val="Times New Roman"/>
      <family val="1"/>
    </font>
    <font>
      <b/>
      <sz val="10"/>
      <color rgb="FF0070C0"/>
      <name val="Times New Roman"/>
      <family val="1"/>
    </font>
    <font>
      <b/>
      <i/>
      <sz val="10"/>
      <color theme="1"/>
      <name val="Times New Roman"/>
      <family val="1"/>
    </font>
    <font>
      <b/>
      <sz val="10"/>
      <color rgb="FFFF0000"/>
      <name val="Times New Roman"/>
      <family val="1"/>
    </font>
    <font>
      <b/>
      <i/>
      <sz val="10"/>
      <color rgb="FF0070C0"/>
      <name val="Times New Roman"/>
      <family val="1"/>
    </font>
    <font>
      <sz val="11"/>
      <color theme="1"/>
      <name val="Calibri"/>
      <family val="2"/>
      <scheme val="minor"/>
    </font>
    <font>
      <b/>
      <sz val="11"/>
      <color theme="1"/>
      <name val="Calibri"/>
      <family val="2"/>
      <scheme val="minor"/>
    </font>
    <font>
      <sz val="10"/>
      <color theme="1"/>
      <name val="Times New Roman"/>
      <family val="1"/>
    </font>
    <font>
      <b/>
      <sz val="11"/>
      <color rgb="FF000000"/>
      <name val="Calibri"/>
      <family val="2"/>
      <scheme val="minor"/>
    </font>
    <font>
      <sz val="10"/>
      <color theme="1"/>
      <name val="Calibri"/>
      <family val="2"/>
      <scheme val="minor"/>
    </font>
    <font>
      <b/>
      <sz val="10"/>
      <color theme="0"/>
      <name val="Calibri"/>
      <family val="2"/>
      <scheme val="minor"/>
    </font>
    <font>
      <b/>
      <sz val="10"/>
      <color theme="1"/>
      <name val="Calibri"/>
      <family val="2"/>
      <scheme val="minor"/>
    </font>
    <font>
      <sz val="11"/>
      <color theme="1"/>
      <name val="Calibri"/>
      <family val="2"/>
    </font>
    <font>
      <sz val="10"/>
      <name val="Arial"/>
      <family val="2"/>
    </font>
    <font>
      <b/>
      <sz val="11"/>
      <color rgb="FF000000"/>
      <name val="Calibri"/>
      <family val="2"/>
    </font>
    <font>
      <b/>
      <u/>
      <sz val="11"/>
      <color theme="1"/>
      <name val="Calibri"/>
      <family val="2"/>
      <scheme val="minor"/>
    </font>
    <font>
      <b/>
      <vertAlign val="superscript"/>
      <sz val="11"/>
      <color theme="1"/>
      <name val="Calibri"/>
      <family val="2"/>
      <scheme val="minor"/>
    </font>
    <font>
      <u val="singleAccounting"/>
      <sz val="11"/>
      <color theme="1"/>
      <name val="Calibri"/>
      <family val="2"/>
      <scheme val="minor"/>
    </font>
    <font>
      <sz val="11"/>
      <color theme="1"/>
      <name val="Times New Roman"/>
      <family val="1"/>
    </font>
    <font>
      <vertAlign val="superscript"/>
      <sz val="11"/>
      <color theme="1"/>
      <name val="Times New Roman"/>
      <family val="1"/>
    </font>
    <font>
      <b/>
      <u/>
      <sz val="10"/>
      <color theme="1"/>
      <name val="Times New Roman"/>
      <family val="1"/>
    </font>
  </fonts>
  <fills count="9">
    <fill>
      <patternFill patternType="none"/>
    </fill>
    <fill>
      <patternFill patternType="gray125"/>
    </fill>
    <fill>
      <patternFill patternType="solid">
        <fgColor rgb="FFFFC000"/>
        <bgColor indexed="64"/>
      </patternFill>
    </fill>
    <fill>
      <patternFill patternType="solid">
        <fgColor theme="3" tint="-0.49998474074526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rgb="FFEDF0F3"/>
        <bgColor indexed="64"/>
      </patternFill>
    </fill>
    <fill>
      <patternFill patternType="solid">
        <fgColor theme="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right style="medium">
        <color auto="1"/>
      </right>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thin">
        <color indexed="64"/>
      </top>
      <bottom/>
      <diagonal/>
    </border>
  </borders>
  <cellStyleXfs count="10">
    <xf numFmtId="0" fontId="0" fillId="0" borderId="0"/>
    <xf numFmtId="43" fontId="1" fillId="0" borderId="0" applyFont="0" applyFill="0" applyBorder="0" applyAlignment="0" applyProtection="0"/>
    <xf numFmtId="0" fontId="9" fillId="0" borderId="0"/>
    <xf numFmtId="44" fontId="9" fillId="0" borderId="0" applyFont="0" applyFill="0" applyBorder="0" applyAlignment="0" applyProtection="0"/>
    <xf numFmtId="9" fontId="9"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7" fillId="0" borderId="0"/>
    <xf numFmtId="43" fontId="9" fillId="0" borderId="0" applyFont="0" applyFill="0" applyBorder="0" applyAlignment="0" applyProtection="0"/>
  </cellStyleXfs>
  <cellXfs count="114">
    <xf numFmtId="0" fontId="0" fillId="0" borderId="0" xfId="0"/>
    <xf numFmtId="0" fontId="0" fillId="0" borderId="0" xfId="0" applyAlignment="1">
      <alignment horizontal="center" vertical="center"/>
    </xf>
    <xf numFmtId="0" fontId="0" fillId="0" borderId="0" xfId="0" applyAlignment="1">
      <alignment vertical="center"/>
    </xf>
    <xf numFmtId="43" fontId="0" fillId="0" borderId="0" xfId="1" applyFont="1" applyAlignment="1">
      <alignment vertical="center"/>
    </xf>
    <xf numFmtId="14" fontId="0" fillId="0" borderId="0" xfId="0" applyNumberFormat="1" applyAlignment="1">
      <alignment horizontal="center" vertical="center"/>
    </xf>
    <xf numFmtId="14" fontId="0" fillId="0" borderId="0" xfId="0" applyNumberFormat="1" applyAlignment="1">
      <alignment horizontal="left" vertical="center"/>
    </xf>
    <xf numFmtId="0" fontId="0" fillId="0" borderId="0" xfId="0" applyNumberFormat="1" applyAlignment="1">
      <alignment horizontal="center" vertical="center"/>
    </xf>
    <xf numFmtId="0" fontId="0" fillId="4" borderId="0" xfId="0" applyNumberFormat="1" applyFill="1" applyAlignment="1">
      <alignment horizontal="center" vertical="center"/>
    </xf>
    <xf numFmtId="0" fontId="0" fillId="0" borderId="0" xfId="0" applyAlignment="1">
      <alignment horizontal="left" vertical="center"/>
    </xf>
    <xf numFmtId="14" fontId="0" fillId="0" borderId="0" xfId="0" applyNumberFormat="1" applyFill="1" applyAlignment="1">
      <alignment horizontal="center" vertical="center"/>
    </xf>
    <xf numFmtId="0" fontId="0" fillId="0" borderId="0" xfId="0" applyNumberFormat="1" applyFill="1" applyAlignment="1">
      <alignment horizontal="center" vertical="center"/>
    </xf>
    <xf numFmtId="14" fontId="0" fillId="0" borderId="0" xfId="0" applyNumberFormat="1" applyFill="1" applyAlignment="1">
      <alignment horizontal="left" vertical="center"/>
    </xf>
    <xf numFmtId="0" fontId="0" fillId="0" borderId="0" xfId="0" applyFill="1" applyAlignment="1">
      <alignment vertical="center"/>
    </xf>
    <xf numFmtId="0" fontId="0" fillId="0" borderId="0" xfId="0" applyFill="1" applyAlignment="1">
      <alignment horizontal="center" vertical="center"/>
    </xf>
    <xf numFmtId="43" fontId="0" fillId="0" borderId="0" xfId="1" applyFont="1" applyFill="1" applyAlignment="1">
      <alignment vertical="center"/>
    </xf>
    <xf numFmtId="43" fontId="0" fillId="0" borderId="0" xfId="0" applyNumberFormat="1" applyAlignment="1">
      <alignment vertical="center"/>
    </xf>
    <xf numFmtId="164" fontId="0" fillId="0" borderId="0" xfId="1" applyNumberFormat="1" applyFont="1" applyAlignment="1">
      <alignment horizontal="center" vertical="center"/>
    </xf>
    <xf numFmtId="0" fontId="3"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3" borderId="1" xfId="0" applyNumberFormat="1" applyFont="1" applyFill="1" applyBorder="1" applyAlignment="1">
      <alignment horizontal="center" vertical="center" wrapText="1"/>
    </xf>
    <xf numFmtId="0" fontId="2" fillId="0" borderId="0" xfId="0" applyFont="1" applyAlignment="1">
      <alignment horizontal="center" vertical="center" wrapText="1"/>
    </xf>
    <xf numFmtId="0" fontId="6" fillId="0" borderId="6" xfId="0" applyFont="1" applyBorder="1" applyAlignment="1">
      <alignment horizontal="center"/>
    </xf>
    <xf numFmtId="164" fontId="0" fillId="0" borderId="0" xfId="1" quotePrefix="1" applyNumberFormat="1" applyFont="1" applyAlignment="1">
      <alignment horizontal="center" vertical="center"/>
    </xf>
    <xf numFmtId="0" fontId="0" fillId="0" borderId="0" xfId="0" pivotButton="1" applyAlignment="1">
      <alignment vertical="center"/>
    </xf>
    <xf numFmtId="0" fontId="0" fillId="0" borderId="0" xfId="0" applyAlignment="1">
      <alignment horizontal="center" vertical="center" wrapText="1"/>
    </xf>
    <xf numFmtId="43" fontId="0" fillId="6" borderId="0" xfId="1" applyFont="1" applyFill="1" applyAlignment="1">
      <alignment vertical="center"/>
    </xf>
    <xf numFmtId="0" fontId="2" fillId="0" borderId="0" xfId="0" applyFont="1" applyAlignment="1">
      <alignment horizontal="left" vertical="center"/>
    </xf>
    <xf numFmtId="43" fontId="4" fillId="0" borderId="0" xfId="1" applyFont="1" applyAlignment="1">
      <alignment vertical="center"/>
    </xf>
    <xf numFmtId="0" fontId="7" fillId="0" borderId="0" xfId="0" applyFont="1" applyAlignment="1">
      <alignment vertical="center"/>
    </xf>
    <xf numFmtId="0" fontId="6" fillId="0" borderId="6" xfId="0" applyFont="1" applyBorder="1" applyAlignment="1">
      <alignment horizontal="center" vertical="center"/>
    </xf>
    <xf numFmtId="0" fontId="5" fillId="0" borderId="0" xfId="0" applyFont="1" applyAlignment="1">
      <alignment vertical="center"/>
    </xf>
    <xf numFmtId="0" fontId="4" fillId="0" borderId="0" xfId="1" applyNumberFormat="1" applyFont="1" applyAlignment="1">
      <alignment vertical="center"/>
    </xf>
    <xf numFmtId="0" fontId="5" fillId="0" borderId="0" xfId="0" applyNumberFormat="1" applyFont="1"/>
    <xf numFmtId="0" fontId="8" fillId="0" borderId="0" xfId="1" applyNumberFormat="1" applyFont="1" applyAlignment="1">
      <alignment vertical="center"/>
    </xf>
    <xf numFmtId="0" fontId="0" fillId="4" borderId="0" xfId="0" applyNumberFormat="1" applyFill="1" applyAlignment="1">
      <alignment horizontal="left" vertical="center"/>
    </xf>
    <xf numFmtId="0" fontId="0" fillId="0" borderId="0" xfId="0" pivotButton="1"/>
    <xf numFmtId="0" fontId="0" fillId="0" borderId="0" xfId="0" applyAlignment="1">
      <alignment horizontal="left"/>
    </xf>
    <xf numFmtId="43" fontId="0" fillId="0" borderId="0" xfId="0" applyNumberFormat="1"/>
    <xf numFmtId="0" fontId="7" fillId="0" borderId="0" xfId="0" applyFont="1"/>
    <xf numFmtId="0" fontId="9" fillId="0" borderId="0" xfId="2"/>
    <xf numFmtId="0" fontId="10" fillId="0" borderId="0" xfId="2" applyFont="1"/>
    <xf numFmtId="43" fontId="4" fillId="0" borderId="0" xfId="1" applyFont="1"/>
    <xf numFmtId="0" fontId="12" fillId="0" borderId="0" xfId="2" applyFont="1" applyAlignment="1">
      <alignment vertical="center"/>
    </xf>
    <xf numFmtId="0" fontId="13" fillId="0" borderId="0" xfId="2" applyFont="1"/>
    <xf numFmtId="0" fontId="13" fillId="0" borderId="0" xfId="2" applyFont="1" applyAlignment="1">
      <alignment horizontal="center"/>
    </xf>
    <xf numFmtId="0" fontId="15" fillId="0" borderId="6" xfId="2" applyFont="1" applyBorder="1"/>
    <xf numFmtId="0" fontId="15" fillId="0" borderId="6" xfId="2" applyFont="1" applyBorder="1" applyAlignment="1">
      <alignment horizontal="center"/>
    </xf>
    <xf numFmtId="0" fontId="15" fillId="6" borderId="6" xfId="2" applyFont="1" applyFill="1" applyBorder="1" applyAlignment="1">
      <alignment horizontal="center"/>
    </xf>
    <xf numFmtId="41" fontId="13" fillId="0" borderId="0" xfId="3" applyNumberFormat="1" applyFont="1"/>
    <xf numFmtId="41" fontId="13" fillId="0" borderId="0" xfId="2" applyNumberFormat="1" applyFont="1"/>
    <xf numFmtId="41" fontId="13" fillId="6" borderId="0" xfId="2" applyNumberFormat="1" applyFont="1" applyFill="1"/>
    <xf numFmtId="9" fontId="13" fillId="0" borderId="0" xfId="4" applyFont="1" applyAlignment="1">
      <alignment horizontal="center"/>
    </xf>
    <xf numFmtId="41" fontId="13" fillId="0" borderId="6" xfId="3" applyNumberFormat="1" applyFont="1" applyBorder="1"/>
    <xf numFmtId="41" fontId="13" fillId="0" borderId="6" xfId="2" applyNumberFormat="1" applyFont="1" applyBorder="1"/>
    <xf numFmtId="41" fontId="13" fillId="6" borderId="6" xfId="2" applyNumberFormat="1" applyFont="1" applyFill="1" applyBorder="1"/>
    <xf numFmtId="42" fontId="13" fillId="0" borderId="0" xfId="2" applyNumberFormat="1" applyFont="1"/>
    <xf numFmtId="42" fontId="13" fillId="6" borderId="0" xfId="2" applyNumberFormat="1" applyFont="1" applyFill="1"/>
    <xf numFmtId="0" fontId="16" fillId="0" borderId="0" xfId="5" applyAlignment="1">
      <alignment horizontal="center"/>
    </xf>
    <xf numFmtId="43" fontId="0" fillId="0" borderId="0" xfId="6" applyFont="1" applyAlignment="1">
      <alignment horizontal="center"/>
    </xf>
    <xf numFmtId="10" fontId="0" fillId="0" borderId="0" xfId="7" applyNumberFormat="1" applyFont="1" applyAlignment="1">
      <alignment horizontal="center"/>
    </xf>
    <xf numFmtId="0" fontId="16" fillId="0" borderId="0" xfId="5"/>
    <xf numFmtId="43" fontId="0" fillId="0" borderId="0" xfId="6" applyFont="1"/>
    <xf numFmtId="10" fontId="0" fillId="0" borderId="0" xfId="7" applyNumberFormat="1" applyFont="1"/>
    <xf numFmtId="0" fontId="17" fillId="0" borderId="0" xfId="8" applyAlignment="1">
      <alignment horizontal="right" vertical="top"/>
    </xf>
    <xf numFmtId="43" fontId="10" fillId="0" borderId="0" xfId="6" applyFont="1" applyAlignment="1">
      <alignment horizontal="center"/>
    </xf>
    <xf numFmtId="0" fontId="9" fillId="0" borderId="10" xfId="2" applyBorder="1"/>
    <xf numFmtId="0" fontId="9" fillId="0" borderId="11" xfId="2" applyBorder="1"/>
    <xf numFmtId="0" fontId="19" fillId="0" borderId="10" xfId="2" applyFont="1" applyBorder="1"/>
    <xf numFmtId="0" fontId="10" fillId="0" borderId="6" xfId="2" applyFont="1" applyBorder="1" applyAlignment="1">
      <alignment horizontal="center"/>
    </xf>
    <xf numFmtId="0" fontId="10" fillId="0" borderId="12" xfId="2" applyFont="1" applyBorder="1" applyAlignment="1">
      <alignment horizontal="center"/>
    </xf>
    <xf numFmtId="0" fontId="9" fillId="0" borderId="10" xfId="2" applyBorder="1" applyAlignment="1">
      <alignment horizontal="right"/>
    </xf>
    <xf numFmtId="42" fontId="9" fillId="0" borderId="0" xfId="2" applyNumberFormat="1"/>
    <xf numFmtId="42" fontId="9" fillId="0" borderId="11" xfId="2" applyNumberFormat="1" applyBorder="1"/>
    <xf numFmtId="165" fontId="0" fillId="0" borderId="0" xfId="3" applyNumberFormat="1" applyFont="1" applyFill="1" applyBorder="1"/>
    <xf numFmtId="165" fontId="0" fillId="0" borderId="11" xfId="3" applyNumberFormat="1" applyFont="1" applyBorder="1"/>
    <xf numFmtId="166" fontId="0" fillId="0" borderId="0" xfId="9" applyNumberFormat="1" applyFont="1" applyFill="1" applyBorder="1"/>
    <xf numFmtId="166" fontId="0" fillId="0" borderId="11" xfId="9" applyNumberFormat="1" applyFont="1" applyBorder="1"/>
    <xf numFmtId="166" fontId="21" fillId="0" borderId="0" xfId="9" applyNumberFormat="1" applyFont="1" applyFill="1" applyBorder="1"/>
    <xf numFmtId="166" fontId="21" fillId="0" borderId="11" xfId="9" applyNumberFormat="1" applyFont="1" applyBorder="1"/>
    <xf numFmtId="0" fontId="10" fillId="0" borderId="10" xfId="2" applyFont="1" applyBorder="1" applyAlignment="1">
      <alignment horizontal="right"/>
    </xf>
    <xf numFmtId="165" fontId="10" fillId="0" borderId="0" xfId="3" applyNumberFormat="1" applyFont="1" applyFill="1" applyBorder="1"/>
    <xf numFmtId="165" fontId="10" fillId="0" borderId="11" xfId="3" applyNumberFormat="1" applyFont="1" applyBorder="1"/>
    <xf numFmtId="42" fontId="10" fillId="0" borderId="0" xfId="2" applyNumberFormat="1" applyFont="1"/>
    <xf numFmtId="42" fontId="10" fillId="0" borderId="11" xfId="2" applyNumberFormat="1" applyFont="1" applyBorder="1"/>
    <xf numFmtId="166" fontId="10" fillId="0" borderId="0" xfId="9" applyNumberFormat="1" applyFont="1" applyFill="1" applyBorder="1"/>
    <xf numFmtId="166" fontId="10" fillId="0" borderId="11" xfId="9" applyNumberFormat="1" applyFont="1" applyBorder="1"/>
    <xf numFmtId="0" fontId="19" fillId="0" borderId="7" xfId="2" applyFont="1" applyBorder="1" applyAlignment="1">
      <alignment horizontal="center"/>
    </xf>
    <xf numFmtId="0" fontId="9" fillId="0" borderId="8" xfId="2" applyBorder="1"/>
    <xf numFmtId="0" fontId="9" fillId="0" borderId="9" xfId="2" applyBorder="1"/>
    <xf numFmtId="0" fontId="10" fillId="0" borderId="10" xfId="2" applyFont="1" applyBorder="1" applyAlignment="1">
      <alignment horizontal="right" wrapText="1"/>
    </xf>
    <xf numFmtId="0" fontId="10" fillId="0" borderId="13" xfId="2" applyFont="1" applyBorder="1" applyAlignment="1">
      <alignment horizontal="right"/>
    </xf>
    <xf numFmtId="165" fontId="10" fillId="0" borderId="14" xfId="3" applyNumberFormat="1" applyFont="1" applyFill="1" applyBorder="1"/>
    <xf numFmtId="165" fontId="10" fillId="0" borderId="15" xfId="3" applyNumberFormat="1" applyFont="1" applyFill="1" applyBorder="1"/>
    <xf numFmtId="43" fontId="9" fillId="0" borderId="0" xfId="1" applyFont="1"/>
    <xf numFmtId="43" fontId="9" fillId="0" borderId="16" xfId="1" applyFont="1" applyBorder="1"/>
    <xf numFmtId="0" fontId="0" fillId="0" borderId="0" xfId="0" applyAlignment="1">
      <alignment horizontal="center"/>
    </xf>
    <xf numFmtId="0" fontId="0" fillId="7" borderId="1" xfId="0" applyFill="1" applyBorder="1" applyAlignment="1">
      <alignment horizontal="left" vertical="center" wrapText="1"/>
    </xf>
    <xf numFmtId="43" fontId="6" fillId="0" borderId="6" xfId="1" applyFont="1" applyBorder="1" applyAlignment="1">
      <alignment horizontal="center"/>
    </xf>
    <xf numFmtId="0" fontId="11" fillId="7" borderId="1" xfId="0" applyFont="1" applyFill="1" applyBorder="1" applyAlignment="1">
      <alignment horizontal="left" vertical="center" wrapText="1"/>
    </xf>
    <xf numFmtId="43" fontId="2" fillId="5" borderId="2" xfId="0" applyNumberFormat="1" applyFont="1" applyFill="1" applyBorder="1" applyAlignment="1">
      <alignment horizontal="center" vertical="center"/>
    </xf>
    <xf numFmtId="43" fontId="2" fillId="5" borderId="3" xfId="0" applyNumberFormat="1" applyFont="1" applyFill="1" applyBorder="1" applyAlignment="1">
      <alignment horizontal="center" vertical="center"/>
    </xf>
    <xf numFmtId="43" fontId="2" fillId="5" borderId="4" xfId="0" applyNumberFormat="1" applyFont="1" applyFill="1" applyBorder="1" applyAlignment="1">
      <alignment horizontal="center" vertical="center"/>
    </xf>
    <xf numFmtId="43" fontId="2" fillId="5" borderId="5" xfId="0" applyNumberFormat="1" applyFont="1" applyFill="1" applyBorder="1" applyAlignment="1">
      <alignment horizontal="center" vertical="center"/>
    </xf>
    <xf numFmtId="0" fontId="14" fillId="8" borderId="3" xfId="2" applyFont="1" applyFill="1" applyBorder="1" applyAlignment="1">
      <alignment horizontal="center"/>
    </xf>
    <xf numFmtId="0" fontId="14" fillId="8" borderId="4" xfId="2" applyFont="1" applyFill="1" applyBorder="1" applyAlignment="1">
      <alignment horizontal="center"/>
    </xf>
    <xf numFmtId="0" fontId="14" fillId="8" borderId="5" xfId="2" applyFont="1" applyFill="1" applyBorder="1" applyAlignment="1">
      <alignment horizontal="center"/>
    </xf>
    <xf numFmtId="0" fontId="15" fillId="0" borderId="4" xfId="2" applyFont="1" applyBorder="1" applyAlignment="1">
      <alignment horizontal="center"/>
    </xf>
    <xf numFmtId="0" fontId="15" fillId="0" borderId="5" xfId="2" applyFont="1" applyBorder="1" applyAlignment="1">
      <alignment horizontal="center"/>
    </xf>
    <xf numFmtId="0" fontId="18" fillId="0" borderId="0" xfId="2" applyFont="1" applyAlignment="1">
      <alignment horizontal="center" vertical="center"/>
    </xf>
    <xf numFmtId="0" fontId="14" fillId="8" borderId="7" xfId="2" applyFont="1" applyFill="1" applyBorder="1" applyAlignment="1">
      <alignment horizontal="center"/>
    </xf>
    <xf numFmtId="0" fontId="14" fillId="8" borderId="8" xfId="2" applyFont="1" applyFill="1" applyBorder="1" applyAlignment="1">
      <alignment horizontal="center"/>
    </xf>
    <xf numFmtId="0" fontId="14" fillId="8" borderId="9" xfId="2" applyFont="1" applyFill="1" applyBorder="1" applyAlignment="1">
      <alignment horizontal="center"/>
    </xf>
    <xf numFmtId="0" fontId="22" fillId="0" borderId="10" xfId="2" applyFont="1" applyBorder="1" applyAlignment="1">
      <alignment horizontal="left" wrapText="1"/>
    </xf>
    <xf numFmtId="0" fontId="22" fillId="0" borderId="0" xfId="2" applyFont="1" applyAlignment="1">
      <alignment horizontal="left" wrapText="1"/>
    </xf>
  </cellXfs>
  <cellStyles count="10">
    <cellStyle name="Comma" xfId="1" builtinId="3"/>
    <cellStyle name="Comma 2" xfId="6" xr:uid="{9FCB46E7-C3A1-4339-B4B4-AF3596BCEED6}"/>
    <cellStyle name="Comma 3" xfId="9" xr:uid="{4FA59DD7-F79F-4003-A4AC-76E78F5D96A6}"/>
    <cellStyle name="Currency 2" xfId="3" xr:uid="{B3C82A80-96D3-4066-A8BE-EFD5320E6AE3}"/>
    <cellStyle name="Normal" xfId="0" builtinId="0"/>
    <cellStyle name="Normal 2" xfId="2" xr:uid="{31718D08-89EE-455D-B76A-1DC1E3364AC1}"/>
    <cellStyle name="Normal 2 2" xfId="8" xr:uid="{CD43B82F-8022-4008-9E9F-71D6C3237F59}"/>
    <cellStyle name="Normal 4" xfId="5" xr:uid="{76E2BF17-F3A6-432E-ADD7-9E4BA7B4CBA9}"/>
    <cellStyle name="Percent 2" xfId="4" xr:uid="{01F17E2A-0CBB-44CD-8D2F-F9544F1F07CA}"/>
    <cellStyle name="Percent 2 2" xfId="7" xr:uid="{D5DA5702-C04E-46A3-9C7D-E8E34202F465}"/>
  </cellStyles>
  <dxfs count="45">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horizontal="center"/>
    </dxf>
    <dxf>
      <alignment wrapText="1"/>
    </dxf>
    <dxf>
      <numFmt numFmtId="35" formatCode="_(* #,##0.00_);_(* \(#,##0.00\);_(* &quot;-&quot;??_);_(@_)"/>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wrapText="1"/>
    </dxf>
    <dxf>
      <alignment horizontal="center"/>
    </dxf>
    <dxf>
      <numFmt numFmtId="35" formatCode="_(* #,##0.00_);_(* \(#,##0.00\);_(* &quot;-&quot;??_);_(@_)"/>
    </dxf>
    <dxf>
      <numFmt numFmtId="35" formatCode="_(* #,##0.00_);_(* \(#,##0.00\);_(* &quot;-&quot;??_);_(@_)"/>
    </dxf>
    <dxf>
      <numFmt numFmtId="35" formatCode="_(* #,##0.00_);_(* \(#,##0.00\);_(* &quot;-&quot;??_);_(@_)"/>
    </dxf>
    <dxf>
      <numFmt numFmtId="35" formatCode="_(* #,##0.00_);_(* \(#,##0.00\);_(* &quot;-&quot;??_);_(@_)"/>
    </dxf>
    <dxf>
      <numFmt numFmtId="35" formatCode="_(* #,##0.00_);_(* \(#,##0.00\);_(* &quot;-&quot;??_);_(@_)"/>
    </dxf>
    <dxf>
      <alignment horizontal="center"/>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horizontal="center"/>
    </dxf>
    <dxf>
      <alignment wrapText="1"/>
    </dxf>
    <dxf>
      <numFmt numFmtId="35" formatCode="_(* #,##0.00_);_(* \(#,##0.00\);_(* &quot;-&quot;??_);_(@_)"/>
    </dxf>
    <dxf>
      <alignment horizontal="center"/>
    </dxf>
    <dxf>
      <alignment horizontal="center"/>
    </dxf>
    <dxf>
      <alignment horizontal="center"/>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76200</xdr:colOff>
      <xdr:row>16</xdr:row>
      <xdr:rowOff>0</xdr:rowOff>
    </xdr:from>
    <xdr:to>
      <xdr:col>14</xdr:col>
      <xdr:colOff>76200</xdr:colOff>
      <xdr:row>30</xdr:row>
      <xdr:rowOff>152400</xdr:rowOff>
    </xdr:to>
    <xdr:cxnSp macro="">
      <xdr:nvCxnSpPr>
        <xdr:cNvPr id="3" name="Straight Arrow Connector 2">
          <a:extLst>
            <a:ext uri="{FF2B5EF4-FFF2-40B4-BE49-F238E27FC236}">
              <a16:creationId xmlns:a16="http://schemas.microsoft.com/office/drawing/2014/main" id="{9AD2EA0F-8004-814A-763B-16E323CF0833}"/>
            </a:ext>
          </a:extLst>
        </xdr:cNvPr>
        <xdr:cNvCxnSpPr/>
      </xdr:nvCxnSpPr>
      <xdr:spPr>
        <a:xfrm>
          <a:off x="13373100" y="1714500"/>
          <a:ext cx="0" cy="25527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76200</xdr:colOff>
      <xdr:row>16</xdr:row>
      <xdr:rowOff>0</xdr:rowOff>
    </xdr:from>
    <xdr:to>
      <xdr:col>9</xdr:col>
      <xdr:colOff>76200</xdr:colOff>
      <xdr:row>30</xdr:row>
      <xdr:rowOff>152400</xdr:rowOff>
    </xdr:to>
    <xdr:cxnSp macro="">
      <xdr:nvCxnSpPr>
        <xdr:cNvPr id="7" name="Straight Arrow Connector 6">
          <a:extLst>
            <a:ext uri="{FF2B5EF4-FFF2-40B4-BE49-F238E27FC236}">
              <a16:creationId xmlns:a16="http://schemas.microsoft.com/office/drawing/2014/main" id="{DE127585-3F90-47DF-8E15-CFACCA1B08FD}"/>
            </a:ext>
          </a:extLst>
        </xdr:cNvPr>
        <xdr:cNvCxnSpPr/>
      </xdr:nvCxnSpPr>
      <xdr:spPr>
        <a:xfrm>
          <a:off x="16154400" y="1714500"/>
          <a:ext cx="0" cy="25527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55245</xdr:colOff>
      <xdr:row>39</xdr:row>
      <xdr:rowOff>1905</xdr:rowOff>
    </xdr:from>
    <xdr:to>
      <xdr:col>11</xdr:col>
      <xdr:colOff>55245</xdr:colOff>
      <xdr:row>51</xdr:row>
      <xdr:rowOff>9525</xdr:rowOff>
    </xdr:to>
    <xdr:cxnSp macro="">
      <xdr:nvCxnSpPr>
        <xdr:cNvPr id="2" name="Straight Arrow Connector 1">
          <a:extLst>
            <a:ext uri="{FF2B5EF4-FFF2-40B4-BE49-F238E27FC236}">
              <a16:creationId xmlns:a16="http://schemas.microsoft.com/office/drawing/2014/main" id="{A1432867-C1AA-4354-9A84-9FE955F4AAF3}"/>
            </a:ext>
          </a:extLst>
        </xdr:cNvPr>
        <xdr:cNvCxnSpPr/>
      </xdr:nvCxnSpPr>
      <xdr:spPr>
        <a:xfrm>
          <a:off x="13856970" y="5983605"/>
          <a:ext cx="0" cy="206502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591341</xdr:colOff>
      <xdr:row>24</xdr:row>
      <xdr:rowOff>48005</xdr:rowOff>
    </xdr:to>
    <xdr:pic>
      <xdr:nvPicPr>
        <xdr:cNvPr id="2" name="Picture 1">
          <a:extLst>
            <a:ext uri="{FF2B5EF4-FFF2-40B4-BE49-F238E27FC236}">
              <a16:creationId xmlns:a16="http://schemas.microsoft.com/office/drawing/2014/main" id="{7B749CFD-F230-4921-8764-56E9AAE8C5A5}"/>
            </a:ext>
          </a:extLst>
        </xdr:cNvPr>
        <xdr:cNvPicPr>
          <a:picLocks noChangeAspect="1"/>
        </xdr:cNvPicPr>
      </xdr:nvPicPr>
      <xdr:blipFill>
        <a:blip xmlns:r="http://schemas.openxmlformats.org/officeDocument/2006/relationships" r:embed="rId1"/>
        <a:stretch>
          <a:fillRect/>
        </a:stretch>
      </xdr:blipFill>
      <xdr:spPr>
        <a:xfrm>
          <a:off x="0" y="0"/>
          <a:ext cx="9129551" cy="4389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mcmillen/AppData/Roaming/iManage/Work/Recent/ADV%20-%20Forensic%20-%20FirstEnergy%20Service%20Company%20_PUCO-%202022/Marcum_008428-Marcum_008428%20Marcum%20Set%2001-DR-033-Attachment%202%20Confidential(379144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ummary of Transactions"/>
      <sheetName val="2. Impact to Ohio Companies"/>
      <sheetName val="3. Rates Analysis"/>
      <sheetName val="4. Accounting Refund Entries"/>
      <sheetName val="#1 Media"/>
      <sheetName val="#1 Media (FERC)"/>
      <sheetName val="Josie G"/>
      <sheetName val="Josie G (FERC)"/>
      <sheetName val="Jobob"/>
      <sheetName val="Jobob (FERC)"/>
      <sheetName val="Awakening Angels"/>
      <sheetName val="DJM"/>
      <sheetName val="DJM (FERC)"/>
      <sheetName val="Ohio Outdoor"/>
      <sheetName val="Ohio Outdoor (FERC)"/>
      <sheetName val="KOSEC"/>
      <sheetName val="ECOEarth"/>
      <sheetName val="ECOEarth (FERC)"/>
      <sheetName val="George Family"/>
      <sheetName val="George Family (FERC)"/>
      <sheetName val="Citizens Policy"/>
      <sheetName val="Memphis 55"/>
      <sheetName val="Memphis 55 (FERC)"/>
      <sheetName val="Strategies"/>
      <sheetName val="1224 Playhouse"/>
      <sheetName val="2125 Superior"/>
      <sheetName val="George Group Corp"/>
      <sheetName val="George Group Corp (FERC)"/>
      <sheetName val="George Group Fin"/>
    </sheetNames>
    <sheetDataSet>
      <sheetData sheetId="0"/>
      <sheetData sheetId="1"/>
      <sheetData sheetId="2"/>
      <sheetData sheetId="3" refreshError="1"/>
      <sheetData sheetId="4">
        <row r="6">
          <cell r="H6">
            <v>812000</v>
          </cell>
        </row>
        <row r="95">
          <cell r="H95">
            <v>2070000</v>
          </cell>
        </row>
        <row r="102">
          <cell r="H102">
            <v>1098240</v>
          </cell>
        </row>
        <row r="104">
          <cell r="H104">
            <v>22800</v>
          </cell>
        </row>
        <row r="108">
          <cell r="H108">
            <v>750000</v>
          </cell>
        </row>
        <row r="126">
          <cell r="H126">
            <v>186927.63</v>
          </cell>
        </row>
        <row r="151">
          <cell r="H151">
            <v>367000</v>
          </cell>
        </row>
        <row r="163">
          <cell r="H163">
            <v>176000</v>
          </cell>
        </row>
        <row r="164">
          <cell r="H164">
            <v>5482967.6299999999</v>
          </cell>
        </row>
      </sheetData>
      <sheetData sheetId="5" refreshError="1"/>
      <sheetData sheetId="6">
        <row r="9">
          <cell r="I9">
            <v>245000</v>
          </cell>
        </row>
        <row r="11">
          <cell r="I11">
            <v>225000</v>
          </cell>
        </row>
        <row r="13">
          <cell r="I13">
            <v>100000</v>
          </cell>
        </row>
        <row r="72">
          <cell r="I72">
            <v>3422000</v>
          </cell>
        </row>
        <row r="77">
          <cell r="I77">
            <v>1300000</v>
          </cell>
        </row>
        <row r="78">
          <cell r="I78">
            <v>5292000</v>
          </cell>
        </row>
      </sheetData>
      <sheetData sheetId="7" refreshError="1"/>
      <sheetData sheetId="8">
        <row r="3">
          <cell r="I3">
            <v>260742.72</v>
          </cell>
        </row>
        <row r="16">
          <cell r="I16">
            <v>84000</v>
          </cell>
        </row>
        <row r="145">
          <cell r="I145">
            <v>1252359.5</v>
          </cell>
        </row>
        <row r="147">
          <cell r="I147">
            <v>68000</v>
          </cell>
        </row>
        <row r="148">
          <cell r="I148">
            <v>5000</v>
          </cell>
        </row>
        <row r="149">
          <cell r="I149">
            <v>10000</v>
          </cell>
        </row>
        <row r="150">
          <cell r="I150">
            <v>5000</v>
          </cell>
        </row>
        <row r="151">
          <cell r="I151">
            <v>5000</v>
          </cell>
        </row>
        <row r="152">
          <cell r="I152">
            <v>5000</v>
          </cell>
        </row>
        <row r="153">
          <cell r="I153">
            <v>5000</v>
          </cell>
        </row>
        <row r="154">
          <cell r="I154">
            <v>10000</v>
          </cell>
        </row>
        <row r="155">
          <cell r="I155">
            <v>5000</v>
          </cell>
        </row>
        <row r="156">
          <cell r="I156">
            <v>5000</v>
          </cell>
        </row>
        <row r="157">
          <cell r="I157">
            <v>5000</v>
          </cell>
        </row>
        <row r="158">
          <cell r="I158">
            <v>5000</v>
          </cell>
        </row>
        <row r="159">
          <cell r="I159">
            <v>5000</v>
          </cell>
        </row>
        <row r="160">
          <cell r="I160">
            <v>5000</v>
          </cell>
        </row>
        <row r="161">
          <cell r="I161">
            <v>5000</v>
          </cell>
        </row>
        <row r="162">
          <cell r="I162">
            <v>5000</v>
          </cell>
        </row>
        <row r="163">
          <cell r="I163">
            <v>5000</v>
          </cell>
        </row>
        <row r="164">
          <cell r="I164">
            <v>5000</v>
          </cell>
        </row>
        <row r="165">
          <cell r="I165">
            <v>5000</v>
          </cell>
        </row>
        <row r="166">
          <cell r="I166">
            <v>5000</v>
          </cell>
        </row>
        <row r="167">
          <cell r="I167">
            <v>5000</v>
          </cell>
        </row>
        <row r="168">
          <cell r="I168">
            <v>5000</v>
          </cell>
        </row>
        <row r="169">
          <cell r="I169">
            <v>5000</v>
          </cell>
        </row>
        <row r="170">
          <cell r="I170">
            <v>5000</v>
          </cell>
        </row>
        <row r="171">
          <cell r="I171">
            <v>5000</v>
          </cell>
        </row>
        <row r="172">
          <cell r="I172">
            <v>5000</v>
          </cell>
        </row>
        <row r="173">
          <cell r="I173">
            <v>5000</v>
          </cell>
        </row>
        <row r="175">
          <cell r="I175">
            <v>1805102.22</v>
          </cell>
        </row>
      </sheetData>
      <sheetData sheetId="9" refreshError="1"/>
      <sheetData sheetId="10">
        <row r="2">
          <cell r="I2">
            <v>25000</v>
          </cell>
        </row>
        <row r="3">
          <cell r="I3">
            <v>20000</v>
          </cell>
        </row>
        <row r="4">
          <cell r="I4">
            <v>10000</v>
          </cell>
        </row>
        <row r="5">
          <cell r="I5">
            <v>55000</v>
          </cell>
        </row>
      </sheetData>
      <sheetData sheetId="11">
        <row r="43">
          <cell r="I43">
            <v>438000</v>
          </cell>
        </row>
        <row r="63">
          <cell r="I63">
            <v>280000</v>
          </cell>
        </row>
        <row r="65">
          <cell r="I65">
            <v>3690.42</v>
          </cell>
        </row>
        <row r="66">
          <cell r="I66">
            <v>721690.42</v>
          </cell>
        </row>
      </sheetData>
      <sheetData sheetId="12" refreshError="1"/>
      <sheetData sheetId="13">
        <row r="68">
          <cell r="I68">
            <v>3576000</v>
          </cell>
        </row>
        <row r="81">
          <cell r="I81">
            <v>144000</v>
          </cell>
        </row>
        <row r="85">
          <cell r="I85">
            <v>1000000</v>
          </cell>
        </row>
        <row r="89">
          <cell r="I89">
            <v>1000000</v>
          </cell>
        </row>
        <row r="90">
          <cell r="I90">
            <v>5720000</v>
          </cell>
        </row>
      </sheetData>
      <sheetData sheetId="14" refreshError="1"/>
      <sheetData sheetId="15">
        <row r="2">
          <cell r="I2">
            <v>175000</v>
          </cell>
        </row>
      </sheetData>
      <sheetData sheetId="16">
        <row r="3">
          <cell r="I3">
            <v>400000</v>
          </cell>
        </row>
        <row r="8">
          <cell r="I8">
            <v>3150000</v>
          </cell>
        </row>
        <row r="9">
          <cell r="I9">
            <v>3550000</v>
          </cell>
        </row>
      </sheetData>
      <sheetData sheetId="17" refreshError="1"/>
      <sheetData sheetId="18">
        <row r="8">
          <cell r="I8">
            <v>210000</v>
          </cell>
        </row>
        <row r="10">
          <cell r="I10">
            <v>70000</v>
          </cell>
        </row>
        <row r="15">
          <cell r="I15">
            <v>115774.86</v>
          </cell>
        </row>
        <row r="19">
          <cell r="I19">
            <v>140000</v>
          </cell>
        </row>
        <row r="39">
          <cell r="I39">
            <v>665000</v>
          </cell>
        </row>
        <row r="41">
          <cell r="I41">
            <v>10681.630000000001</v>
          </cell>
        </row>
        <row r="42">
          <cell r="I42">
            <v>1211456.4899999998</v>
          </cell>
        </row>
      </sheetData>
      <sheetData sheetId="19" refreshError="1"/>
      <sheetData sheetId="20">
        <row r="2">
          <cell r="I2">
            <v>200000</v>
          </cell>
        </row>
      </sheetData>
      <sheetData sheetId="21">
        <row r="2">
          <cell r="I2">
            <v>7808.4</v>
          </cell>
        </row>
      </sheetData>
      <sheetData sheetId="22" refreshError="1"/>
      <sheetData sheetId="23">
        <row r="47">
          <cell r="I47">
            <v>4290000</v>
          </cell>
        </row>
      </sheetData>
      <sheetData sheetId="24">
        <row r="26">
          <cell r="K26">
            <v>5474.1</v>
          </cell>
        </row>
      </sheetData>
      <sheetData sheetId="25">
        <row r="26">
          <cell r="K26">
            <v>35656.81</v>
          </cell>
        </row>
      </sheetData>
      <sheetData sheetId="26">
        <row r="5">
          <cell r="I5">
            <v>155200</v>
          </cell>
        </row>
      </sheetData>
      <sheetData sheetId="27" refreshError="1"/>
      <sheetData sheetId="28">
        <row r="2">
          <cell r="I2">
            <v>15000</v>
          </cell>
        </row>
        <row r="3">
          <cell r="I3">
            <v>15000</v>
          </cell>
        </row>
        <row r="4">
          <cell r="I4">
            <v>15000</v>
          </cell>
        </row>
        <row r="5">
          <cell r="I5">
            <v>15000</v>
          </cell>
        </row>
        <row r="6">
          <cell r="I6">
            <v>2500</v>
          </cell>
        </row>
        <row r="7">
          <cell r="I7">
            <v>62500</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cMillen, Katherine" refreshedDate="45488.511699537034" createdVersion="8" refreshedVersion="8" minRefreshableVersion="3" recordCount="637" xr:uid="{1EDFF10E-F2B1-4B7F-921F-31D211A721C9}">
  <cacheSource type="worksheet">
    <worksheetSource ref="A18:AE655" sheet="3. Data"/>
  </cacheSource>
  <cacheFields count="31">
    <cacheField name="Attachment" numFmtId="0">
      <sharedItems count="3">
        <s v="2 - T. George Vendor Payments"/>
        <s v="1 - HB6-Related Payments" u="1"/>
        <s v="3 - Randazzo Vendor Payments" u="1"/>
      </sharedItems>
    </cacheField>
    <cacheField name="Blue Ridge" numFmtId="0">
      <sharedItems containsBlank="1" count="8">
        <s v="Not Reported by Blue Ridge"/>
        <s v="Reported by Blue Ridge"/>
        <s v="Provided to Blue Ridge" u="1"/>
        <m u="1"/>
        <s v="No" u="1"/>
        <s v="Yes" u="1"/>
        <s v="Not Provided to Blue Ridge" u="1"/>
        <s v="?" u="1"/>
      </sharedItems>
    </cacheField>
    <cacheField name="YEAR" numFmtId="0">
      <sharedItems containsSemiMixedTypes="0" containsString="0" containsNumber="1" containsInteger="1" minValue="2003" maxValue="2020" count="18">
        <n v="2005"/>
        <n v="2006"/>
        <n v="2007"/>
        <n v="2008"/>
        <n v="2009"/>
        <n v="2010"/>
        <n v="2011"/>
        <n v="2012"/>
        <n v="2013"/>
        <n v="2014"/>
        <n v="2015"/>
        <n v="2003"/>
        <n v="2004"/>
        <n v="2016"/>
        <n v="2017"/>
        <n v="2018"/>
        <n v="2019"/>
        <n v="2020"/>
      </sharedItems>
    </cacheField>
    <cacheField name="Date" numFmtId="14">
      <sharedItems containsNonDate="0" containsDate="1" containsString="0" containsBlank="1" minDate="2003-07-22T00:00:00" maxDate="2020-06-19T00:00:00"/>
    </cacheField>
    <cacheField name="Month" numFmtId="14">
      <sharedItems containsBlank="1"/>
    </cacheField>
    <cacheField name="Year2" numFmtId="0">
      <sharedItems containsString="0" containsBlank="1" containsNumber="1" containsInteger="1" minValue="2014" maxValue="2020"/>
    </cacheField>
    <cacheField name="Co. Code" numFmtId="14">
      <sharedItems containsBlank="1"/>
    </cacheField>
    <cacheField name="Cost Collector" numFmtId="0">
      <sharedItems containsBlank="1" containsMixedTypes="1" containsNumber="1" containsInteger="1" minValue="509011" maxValue="509011"/>
    </cacheField>
    <cacheField name="Cost Element Key &amp; Description" numFmtId="14">
      <sharedItems containsBlank="1"/>
    </cacheField>
    <cacheField name="Cost Owner With Text" numFmtId="14">
      <sharedItems containsBlank="1"/>
    </cacheField>
    <cacheField name="Vendor Name" numFmtId="0">
      <sharedItems count="21">
        <s v="#1 MEDIA"/>
        <s v="JOSIE G INCORPORATED"/>
        <s v="JOBOB INCORPORATED"/>
        <s v="AWAKENING ANGELS"/>
        <s v="DJM LAKESIDE LLC"/>
        <s v="OHIO OUTDOOR ADVERTISING LLC"/>
        <s v="KOSEC INC"/>
        <s v="ECOEARTH ENERGY LLC"/>
        <s v="GEORGE FAMILY ENTERPRISES LTD"/>
        <s v="CITIZENS POLICY INSTITUTE"/>
        <s v="MEMPHIS 55 INCORPORATED"/>
        <s v="STRATEGIES FOR RESULTS INC"/>
        <s v="1224 PLAYHOUSE LLC"/>
        <s v="2125 SUPERIOR HOLDING LLC"/>
        <s v="THE GEORGE GROUP CORPORATION"/>
        <s v="GEORGE GROUP FINANCIAL SOLUTIONS IN"/>
        <s v="IEU-OHIO ADMINISTRATION COMPANY" u="1"/>
        <s v="PARTNERS FOR PROGRESS INC" u="1"/>
        <s v="SUSTAINABILITY FUNDING ALLIANCE" u="1"/>
        <s v="GENERATION NOW INCORPORATED" u="1"/>
        <s v="HARDWORKING OHIOANS" u="1"/>
      </sharedItems>
    </cacheField>
    <cacheField name="Vendor No." numFmtId="0">
      <sharedItems containsMixedTypes="1" containsNumber="1" containsInteger="1" minValue="210058165" maxValue="210068028"/>
    </cacheField>
    <cacheField name="Amount" numFmtId="43">
      <sharedItems containsSemiMixedTypes="0" containsString="0" containsNumber="1" minValue="1391.72" maxValue="1000000"/>
    </cacheField>
    <cacheField name="CE01 (Orig. Alloc.)" numFmtId="43">
      <sharedItems containsString="0" containsBlank="1" containsNumber="1" minValue="0" maxValue="406280"/>
    </cacheField>
    <cacheField name="OE01 (Orig. Alloc.)" numFmtId="43">
      <sharedItems containsString="0" containsBlank="1" containsNumber="1" minValue="0" maxValue="402076"/>
    </cacheField>
    <cacheField name="TE01 (Orig. Alloc.)" numFmtId="43">
      <sharedItems containsString="0" containsBlank="1" containsNumber="1" minValue="0" maxValue="261644"/>
    </cacheField>
    <cacheField name="Total OH Co. (Orig. Alloc.)" numFmtId="43">
      <sharedItems containsSemiMixedTypes="0" containsString="0" containsNumber="1" minValue="0" maxValue="682539.68253968202"/>
    </cacheField>
    <cacheField name="CE01 (Exp.)" numFmtId="43">
      <sharedItems containsSemiMixedTypes="0" containsString="0" containsNumber="1" minValue="0" maxValue="406280"/>
    </cacheField>
    <cacheField name="OE01 (Exp.)" numFmtId="43">
      <sharedItems containsSemiMixedTypes="0" containsString="0" containsNumber="1" minValue="0" maxValue="402076"/>
    </cacheField>
    <cacheField name="TE01 (Exp.)" numFmtId="43">
      <sharedItems containsSemiMixedTypes="0" containsString="0" containsNumber="1" minValue="0" maxValue="261644"/>
    </cacheField>
    <cacheField name="Total OH Co. (Exp.)" numFmtId="43">
      <sharedItems containsSemiMixedTypes="0" containsString="0" containsNumber="1" minValue="0" maxValue="682539.68253968202"/>
    </cacheField>
    <cacheField name="FERC (Exp.)" numFmtId="164">
      <sharedItems containsMixedTypes="1" containsNumber="1" minValue="426.1" maxValue="9210"/>
    </cacheField>
    <cacheField name="CE01 (Cap.)" numFmtId="43">
      <sharedItems containsSemiMixedTypes="0" containsString="0" containsNumber="1" minValue="0" maxValue="56700"/>
    </cacheField>
    <cacheField name="OE01 (Cap.)" numFmtId="43">
      <sharedItems containsString="0" containsBlank="1" containsNumber="1" minValue="0" maxValue="21273.842001236237"/>
    </cacheField>
    <cacheField name="TE01 (Cap.)" numFmtId="43">
      <sharedItems containsString="0" containsBlank="1" containsNumber="1" minValue="0" maxValue="7076.1605565810396"/>
    </cacheField>
    <cacheField name="Total OH Co. (Cap.)" numFmtId="43">
      <sharedItems containsSemiMixedTypes="0" containsString="0" containsNumber="1" minValue="0" maxValue="56700"/>
    </cacheField>
    <cacheField name="FERC (Cap.)" numFmtId="164">
      <sharedItems containsBlank="1" containsMixedTypes="1" containsNumber="1" containsInteger="1" minValue="106" maxValue="107"/>
    </cacheField>
    <cacheField name="CE01 (Check)" numFmtId="43">
      <sharedItems containsSemiMixedTypes="0" containsString="0" containsNumber="1" minValue="0" maxValue="7.73070496506989E-12"/>
    </cacheField>
    <cacheField name="OE01 (Check)" numFmtId="43">
      <sharedItems containsSemiMixedTypes="0" containsString="0" containsNumber="1" containsInteger="1" minValue="0" maxValue="0"/>
    </cacheField>
    <cacheField name="TE01 (Check)" numFmtId="43">
      <sharedItems containsSemiMixedTypes="0" containsString="0" containsNumber="1" containsInteger="1" minValue="0" maxValue="0"/>
    </cacheField>
    <cacheField name="Total OH Co. (Check)" numFmtId="43">
      <sharedItems containsSemiMixedTypes="0" containsString="0"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7">
  <r>
    <x v="0"/>
    <x v="0"/>
    <x v="0"/>
    <d v="2005-04-19T00:00:00"/>
    <m/>
    <m/>
    <s v="CE01"/>
    <s v="421001"/>
    <s v="426112 - DONATIONS-PAYMENTS"/>
    <s v="421001 - Northern Region Admin"/>
    <x v="0"/>
    <s v="140026185"/>
    <n v="203000"/>
    <n v="203000"/>
    <n v="0"/>
    <n v="0"/>
    <n v="203000"/>
    <n v="203000"/>
    <n v="0"/>
    <n v="0"/>
    <n v="203000"/>
    <n v="426.1"/>
    <n v="0"/>
    <n v="0"/>
    <n v="0"/>
    <n v="0"/>
    <s v="n/a"/>
    <n v="0"/>
    <n v="0"/>
    <n v="0"/>
    <n v="0"/>
  </r>
  <r>
    <x v="0"/>
    <x v="0"/>
    <x v="1"/>
    <d v="2006-03-29T00:00:00"/>
    <m/>
    <m/>
    <s v="CE01"/>
    <s v="421001"/>
    <s v="426112 - DONATIONS-PAYMENTS"/>
    <s v="421001 - Northern Region Admin"/>
    <x v="0"/>
    <s v="140026185"/>
    <n v="203000"/>
    <n v="203000"/>
    <n v="0"/>
    <n v="0"/>
    <n v="203000"/>
    <n v="203000"/>
    <n v="0"/>
    <n v="0"/>
    <n v="203000"/>
    <n v="426.1"/>
    <n v="0"/>
    <n v="0"/>
    <n v="0"/>
    <n v="0"/>
    <s v="n/a"/>
    <n v="0"/>
    <n v="0"/>
    <n v="0"/>
    <n v="0"/>
  </r>
  <r>
    <x v="0"/>
    <x v="0"/>
    <x v="2"/>
    <d v="2007-01-02T00:00:00"/>
    <m/>
    <m/>
    <s v="CE01"/>
    <s v="421001"/>
    <s v="426112 - DONATIONS-PAYMENTS"/>
    <s v="421001 - Northern Region Admin"/>
    <x v="0"/>
    <s v="140026185"/>
    <n v="203000"/>
    <n v="203000"/>
    <n v="0"/>
    <n v="0"/>
    <n v="203000"/>
    <n v="203000"/>
    <n v="0"/>
    <n v="0"/>
    <n v="203000"/>
    <n v="426.1"/>
    <n v="0"/>
    <n v="0"/>
    <n v="0"/>
    <n v="0"/>
    <s v="n/a"/>
    <n v="0"/>
    <n v="0"/>
    <n v="0"/>
    <n v="0"/>
  </r>
  <r>
    <x v="0"/>
    <x v="0"/>
    <x v="3"/>
    <d v="2008-01-02T00:00:00"/>
    <m/>
    <m/>
    <s v="CE01"/>
    <s v="421001"/>
    <s v="426112 - DONATIONS-PAYMENTS"/>
    <s v="421001 - Northern Region Admin"/>
    <x v="0"/>
    <s v="140026185"/>
    <n v="203000"/>
    <n v="203000"/>
    <n v="0"/>
    <n v="0"/>
    <n v="203000"/>
    <n v="203000"/>
    <n v="0"/>
    <n v="0"/>
    <n v="203000"/>
    <n v="426.1"/>
    <n v="0"/>
    <n v="0"/>
    <n v="0"/>
    <n v="0"/>
    <s v="n/a"/>
    <n v="0"/>
    <n v="0"/>
    <n v="0"/>
    <n v="0"/>
  </r>
  <r>
    <x v="0"/>
    <x v="1"/>
    <x v="3"/>
    <d v="2008-02-15T00:00:00"/>
    <m/>
    <m/>
    <s v="CE01"/>
    <s v="421001"/>
    <s v="570052 - Lease/Rental-Miscellaneous&gt;12 Months"/>
    <s v="421001 - Northern Region Admin"/>
    <x v="0"/>
    <s v="140026185"/>
    <n v="16000"/>
    <n v="16000"/>
    <n v="0"/>
    <n v="0"/>
    <n v="16000"/>
    <n v="16000"/>
    <n v="0"/>
    <n v="0"/>
    <n v="16000"/>
    <n v="931"/>
    <n v="0"/>
    <n v="0"/>
    <n v="0"/>
    <n v="0"/>
    <s v="n/a"/>
    <n v="0"/>
    <n v="0"/>
    <n v="0"/>
    <n v="0"/>
  </r>
  <r>
    <x v="0"/>
    <x v="0"/>
    <x v="3"/>
    <d v="2008-03-13T00:00:00"/>
    <m/>
    <m/>
    <s v="CE01"/>
    <s v="421001"/>
    <s v="570052 - Lease/Rental-Miscellaneous&gt;12 Months"/>
    <s v="421001 - Northern Region Admin"/>
    <x v="0"/>
    <s v="140026185"/>
    <n v="16000"/>
    <n v="16000"/>
    <n v="0"/>
    <n v="0"/>
    <n v="16000"/>
    <n v="16000"/>
    <n v="0"/>
    <n v="0"/>
    <n v="16000"/>
    <n v="931"/>
    <n v="0"/>
    <n v="0"/>
    <n v="0"/>
    <n v="0"/>
    <s v="n/a"/>
    <n v="0"/>
    <n v="0"/>
    <n v="0"/>
    <n v="0"/>
  </r>
  <r>
    <x v="0"/>
    <x v="0"/>
    <x v="3"/>
    <d v="2008-04-18T00:00:00"/>
    <m/>
    <m/>
    <s v="CE01"/>
    <s v="421001"/>
    <s v="570052 - Lease/Rental-Miscellaneous&gt;12 Months"/>
    <s v="421001 - Northern Region Admin"/>
    <x v="0"/>
    <s v="140026185"/>
    <n v="16000"/>
    <n v="16000"/>
    <n v="0"/>
    <n v="0"/>
    <n v="16000"/>
    <n v="16000"/>
    <n v="0"/>
    <n v="0"/>
    <n v="16000"/>
    <n v="931"/>
    <n v="0"/>
    <n v="0"/>
    <n v="0"/>
    <n v="0"/>
    <s v="n/a"/>
    <n v="0"/>
    <n v="0"/>
    <n v="0"/>
    <n v="0"/>
  </r>
  <r>
    <x v="0"/>
    <x v="0"/>
    <x v="3"/>
    <d v="2008-06-06T00:00:00"/>
    <m/>
    <m/>
    <s v="CE01"/>
    <s v="421001"/>
    <s v="570052 - Lease/Rental-Miscellaneous&gt;12 Months"/>
    <s v="421001 - Northern Region Admin"/>
    <x v="0"/>
    <s v="140026185"/>
    <n v="16000"/>
    <n v="16000"/>
    <n v="0"/>
    <n v="0"/>
    <n v="16000"/>
    <n v="16000"/>
    <n v="0"/>
    <n v="0"/>
    <n v="16000"/>
    <n v="931"/>
    <n v="0"/>
    <n v="0"/>
    <n v="0"/>
    <n v="0"/>
    <s v="n/a"/>
    <n v="0"/>
    <n v="0"/>
    <n v="0"/>
    <n v="0"/>
  </r>
  <r>
    <x v="0"/>
    <x v="0"/>
    <x v="3"/>
    <d v="2008-06-21T00:00:00"/>
    <m/>
    <m/>
    <s v="CE01"/>
    <s v="421001"/>
    <s v="570052 - Lease/Rental-Miscellaneous&gt;12 Months"/>
    <s v="421001 - Northern Region Admin"/>
    <x v="0"/>
    <s v="140026185"/>
    <n v="16000"/>
    <n v="16000"/>
    <n v="0"/>
    <n v="0"/>
    <n v="16000"/>
    <n v="16000"/>
    <n v="0"/>
    <n v="0"/>
    <n v="16000"/>
    <n v="931"/>
    <n v="0"/>
    <n v="0"/>
    <n v="0"/>
    <n v="0"/>
    <s v="n/a"/>
    <n v="0"/>
    <n v="0"/>
    <n v="0"/>
    <n v="0"/>
  </r>
  <r>
    <x v="0"/>
    <x v="0"/>
    <x v="3"/>
    <d v="2008-07-25T00:00:00"/>
    <m/>
    <m/>
    <s v="CE01"/>
    <s v="421001"/>
    <s v="570052 - Lease/Rental-Miscellaneous&gt;12 Months"/>
    <s v="421001 - Northern Region Admin"/>
    <x v="0"/>
    <s v="140026185"/>
    <n v="16000"/>
    <n v="16000"/>
    <n v="0"/>
    <n v="0"/>
    <n v="16000"/>
    <n v="16000"/>
    <n v="0"/>
    <n v="0"/>
    <n v="16000"/>
    <n v="931"/>
    <n v="0"/>
    <n v="0"/>
    <n v="0"/>
    <n v="0"/>
    <s v="n/a"/>
    <n v="0"/>
    <n v="0"/>
    <n v="0"/>
    <n v="0"/>
  </r>
  <r>
    <x v="0"/>
    <x v="0"/>
    <x v="3"/>
    <d v="2008-08-22T00:00:00"/>
    <m/>
    <m/>
    <s v="CE01"/>
    <s v="421001"/>
    <s v="570052 - Lease/Rental-Miscellaneous&gt;12 Months"/>
    <s v="421001 - Northern Region Admin"/>
    <x v="0"/>
    <s v="140026185"/>
    <n v="16000"/>
    <n v="16000"/>
    <n v="0"/>
    <n v="0"/>
    <n v="16000"/>
    <n v="16000"/>
    <n v="0"/>
    <n v="0"/>
    <n v="16000"/>
    <n v="931"/>
    <n v="0"/>
    <n v="0"/>
    <n v="0"/>
    <n v="0"/>
    <s v="n/a"/>
    <n v="0"/>
    <n v="0"/>
    <n v="0"/>
    <n v="0"/>
  </r>
  <r>
    <x v="0"/>
    <x v="0"/>
    <x v="3"/>
    <d v="2008-10-22T00:00:00"/>
    <m/>
    <m/>
    <s v="CE01"/>
    <s v="421001"/>
    <s v="570052 - Lease/Rental-Miscellaneous&gt;12 Months"/>
    <s v="421001 - Northern Region Admin"/>
    <x v="0"/>
    <s v="140026185"/>
    <n v="16000"/>
    <n v="16000"/>
    <n v="0"/>
    <n v="0"/>
    <n v="16000"/>
    <n v="16000"/>
    <n v="0"/>
    <n v="0"/>
    <n v="16000"/>
    <n v="931"/>
    <n v="0"/>
    <n v="0"/>
    <n v="0"/>
    <n v="0"/>
    <s v="n/a"/>
    <n v="0"/>
    <n v="0"/>
    <n v="0"/>
    <n v="0"/>
  </r>
  <r>
    <x v="0"/>
    <x v="0"/>
    <x v="3"/>
    <d v="2008-10-22T00:00:00"/>
    <m/>
    <m/>
    <s v="CE01"/>
    <s v="421001"/>
    <s v="570052 - Lease/Rental-Miscellaneous&gt;12 Months"/>
    <s v="421001 - Northern Region Admin"/>
    <x v="0"/>
    <s v="140026185"/>
    <n v="16000"/>
    <n v="16000"/>
    <n v="0"/>
    <n v="0"/>
    <n v="16000"/>
    <n v="16000"/>
    <n v="0"/>
    <n v="0"/>
    <n v="16000"/>
    <n v="931"/>
    <n v="0"/>
    <n v="0"/>
    <n v="0"/>
    <n v="0"/>
    <s v="n/a"/>
    <n v="0"/>
    <n v="0"/>
    <n v="0"/>
    <n v="0"/>
  </r>
  <r>
    <x v="0"/>
    <x v="0"/>
    <x v="3"/>
    <d v="2008-11-22T00:00:00"/>
    <m/>
    <m/>
    <s v="CE01"/>
    <s v="421001"/>
    <s v="570052 - Lease/Rental-Miscellaneous&gt;12 Months"/>
    <s v="421001 - Northern Region Admin"/>
    <x v="0"/>
    <s v="140026185"/>
    <n v="16000"/>
    <n v="16000"/>
    <n v="0"/>
    <n v="0"/>
    <n v="16000"/>
    <n v="16000"/>
    <n v="0"/>
    <n v="0"/>
    <n v="16000"/>
    <n v="931"/>
    <n v="0"/>
    <n v="0"/>
    <n v="0"/>
    <n v="0"/>
    <s v="n/a"/>
    <n v="0"/>
    <n v="0"/>
    <n v="0"/>
    <n v="0"/>
  </r>
  <r>
    <x v="0"/>
    <x v="0"/>
    <x v="3"/>
    <d v="2008-12-19T00:00:00"/>
    <m/>
    <m/>
    <s v="CE01"/>
    <s v="421001"/>
    <s v="570052 - Lease/Rental-Miscellaneous&gt;12 Months"/>
    <s v="421001 - Northern Region Admin"/>
    <x v="0"/>
    <s v="140026185"/>
    <n v="16000"/>
    <n v="16000"/>
    <n v="0"/>
    <n v="0"/>
    <n v="16000"/>
    <n v="16000"/>
    <n v="0"/>
    <n v="0"/>
    <n v="16000"/>
    <n v="931"/>
    <n v="0"/>
    <n v="0"/>
    <n v="0"/>
    <n v="0"/>
    <s v="n/a"/>
    <n v="0"/>
    <n v="0"/>
    <n v="0"/>
    <n v="0"/>
  </r>
  <r>
    <x v="0"/>
    <x v="0"/>
    <x v="3"/>
    <d v="2008-12-22T00:00:00"/>
    <m/>
    <m/>
    <s v="CE01"/>
    <s v="421001"/>
    <s v="570052 - Lease/Rental-Miscellaneous&gt;12 Months"/>
    <s v="421001 - Northern Region Admin"/>
    <x v="0"/>
    <s v="140026185"/>
    <n v="203000"/>
    <n v="203000"/>
    <n v="0"/>
    <n v="0"/>
    <n v="203000"/>
    <n v="203000"/>
    <n v="0"/>
    <n v="0"/>
    <n v="203000"/>
    <n v="931"/>
    <n v="0"/>
    <n v="0"/>
    <n v="0"/>
    <n v="0"/>
    <s v="n/a"/>
    <n v="0"/>
    <n v="0"/>
    <n v="0"/>
    <n v="0"/>
  </r>
  <r>
    <x v="0"/>
    <x v="0"/>
    <x v="4"/>
    <d v="2009-01-21T00:00:00"/>
    <m/>
    <m/>
    <s v="CE01"/>
    <s v="421001"/>
    <s v="570052 - Lease/Rental-Miscellaneous&gt;12 Months"/>
    <s v="421001 - Northern Region Admin"/>
    <x v="0"/>
    <s v="140026185"/>
    <n v="16000"/>
    <n v="16000"/>
    <n v="0"/>
    <n v="0"/>
    <n v="16000"/>
    <n v="16000"/>
    <n v="0"/>
    <n v="0"/>
    <n v="16000"/>
    <n v="931"/>
    <n v="0"/>
    <n v="0"/>
    <n v="0"/>
    <n v="0"/>
    <s v="n/a"/>
    <n v="0"/>
    <n v="0"/>
    <n v="0"/>
    <n v="0"/>
  </r>
  <r>
    <x v="0"/>
    <x v="0"/>
    <x v="4"/>
    <d v="2009-02-20T00:00:00"/>
    <m/>
    <m/>
    <s v="CE01"/>
    <s v="421001"/>
    <s v="570052 - Lease/Rental-Miscellaneous&gt;12 Months"/>
    <s v="421001 - Northern Region Admin"/>
    <x v="0"/>
    <s v="140026185"/>
    <n v="16000"/>
    <n v="16000"/>
    <n v="0"/>
    <n v="0"/>
    <n v="16000"/>
    <n v="16000"/>
    <n v="0"/>
    <n v="0"/>
    <n v="16000"/>
    <n v="931"/>
    <n v="0"/>
    <n v="0"/>
    <n v="0"/>
    <n v="0"/>
    <s v="n/a"/>
    <n v="0"/>
    <n v="0"/>
    <n v="0"/>
    <n v="0"/>
  </r>
  <r>
    <x v="0"/>
    <x v="0"/>
    <x v="4"/>
    <d v="2009-03-25T00:00:00"/>
    <m/>
    <m/>
    <s v="CE01"/>
    <s v="421001"/>
    <s v="570052 - Lease/Rental-Miscellaneous&gt;12 Months"/>
    <s v="421001 - Northern Region Admin"/>
    <x v="0"/>
    <s v="140026185"/>
    <n v="16000"/>
    <n v="16000"/>
    <n v="0"/>
    <n v="0"/>
    <n v="16000"/>
    <n v="16000"/>
    <n v="0"/>
    <n v="0"/>
    <n v="16000"/>
    <n v="931"/>
    <n v="0"/>
    <n v="0"/>
    <n v="0"/>
    <n v="0"/>
    <s v="n/a"/>
    <n v="0"/>
    <n v="0"/>
    <n v="0"/>
    <n v="0"/>
  </r>
  <r>
    <x v="0"/>
    <x v="0"/>
    <x v="4"/>
    <d v="2009-04-17T00:00:00"/>
    <m/>
    <m/>
    <s v="CE01"/>
    <s v="421001"/>
    <s v="570052 - Lease/Rental-Miscellaneous&gt;12 Months"/>
    <s v="421001 - Northern Region Admin"/>
    <x v="0"/>
    <s v="140026185"/>
    <n v="16000"/>
    <n v="16000"/>
    <n v="0"/>
    <n v="0"/>
    <n v="16000"/>
    <n v="16000"/>
    <n v="0"/>
    <n v="0"/>
    <n v="16000"/>
    <n v="931"/>
    <n v="0"/>
    <n v="0"/>
    <n v="0"/>
    <n v="0"/>
    <s v="n/a"/>
    <n v="0"/>
    <n v="0"/>
    <n v="0"/>
    <n v="0"/>
  </r>
  <r>
    <x v="0"/>
    <x v="0"/>
    <x v="4"/>
    <d v="2009-05-19T00:00:00"/>
    <m/>
    <m/>
    <s v="CE01"/>
    <s v="421001"/>
    <s v="570052 - Lease/Rental-Miscellaneous&gt;12 Months"/>
    <s v="421001 - Northern Region Admin"/>
    <x v="0"/>
    <s v="140026185"/>
    <n v="16000"/>
    <n v="16000"/>
    <n v="0"/>
    <n v="0"/>
    <n v="16000"/>
    <n v="16000"/>
    <n v="0"/>
    <n v="0"/>
    <n v="16000"/>
    <n v="931"/>
    <n v="0"/>
    <n v="0"/>
    <n v="0"/>
    <n v="0"/>
    <s v="n/a"/>
    <n v="0"/>
    <n v="0"/>
    <n v="0"/>
    <n v="0"/>
  </r>
  <r>
    <x v="0"/>
    <x v="0"/>
    <x v="4"/>
    <d v="2009-06-16T00:00:00"/>
    <m/>
    <m/>
    <s v="CE01"/>
    <s v="421001"/>
    <s v="570052 - Lease/Rental-Miscellaneous&gt;12 Months"/>
    <s v="421001 - Northern Region Admin"/>
    <x v="0"/>
    <s v="140026185"/>
    <n v="16000"/>
    <n v="16000"/>
    <n v="0"/>
    <n v="0"/>
    <n v="16000"/>
    <n v="16000"/>
    <n v="0"/>
    <n v="0"/>
    <n v="16000"/>
    <n v="931"/>
    <n v="0"/>
    <n v="0"/>
    <n v="0"/>
    <n v="0"/>
    <s v="n/a"/>
    <n v="0"/>
    <n v="0"/>
    <n v="0"/>
    <n v="0"/>
  </r>
  <r>
    <x v="0"/>
    <x v="0"/>
    <x v="4"/>
    <d v="2009-07-24T00:00:00"/>
    <m/>
    <m/>
    <s v="CE01"/>
    <s v="421001"/>
    <s v="570052 - Lease/Rental-Miscellaneous&gt;12 Months"/>
    <s v="421001 - Northern Region Admin"/>
    <x v="0"/>
    <s v="140026185"/>
    <n v="16000"/>
    <n v="16000"/>
    <n v="0"/>
    <n v="0"/>
    <n v="16000"/>
    <n v="16000"/>
    <n v="0"/>
    <n v="0"/>
    <n v="16000"/>
    <n v="931"/>
    <n v="0"/>
    <n v="0"/>
    <n v="0"/>
    <n v="0"/>
    <s v="n/a"/>
    <n v="0"/>
    <n v="0"/>
    <n v="0"/>
    <n v="0"/>
  </r>
  <r>
    <x v="0"/>
    <x v="0"/>
    <x v="4"/>
    <d v="2009-08-22T00:00:00"/>
    <m/>
    <m/>
    <s v="CE01"/>
    <s v="421001"/>
    <s v="570052 - Lease/Rental-Miscellaneous&gt;12 Months"/>
    <s v="421001 - Northern Region Admin"/>
    <x v="0"/>
    <s v="140026185"/>
    <n v="16000"/>
    <n v="16000"/>
    <n v="0"/>
    <n v="0"/>
    <n v="16000"/>
    <n v="16000"/>
    <n v="0"/>
    <n v="0"/>
    <n v="16000"/>
    <n v="931"/>
    <n v="0"/>
    <n v="0"/>
    <n v="0"/>
    <n v="0"/>
    <s v="n/a"/>
    <n v="0"/>
    <n v="0"/>
    <n v="0"/>
    <n v="0"/>
  </r>
  <r>
    <x v="0"/>
    <x v="0"/>
    <x v="4"/>
    <d v="2009-09-17T00:00:00"/>
    <m/>
    <m/>
    <s v="CE01"/>
    <s v="421001"/>
    <s v="570052 - Lease/Rental-Miscellaneous&gt;12 Months"/>
    <s v="421001 - Northern Region Admin"/>
    <x v="0"/>
    <s v="140026185"/>
    <n v="16000"/>
    <n v="16000"/>
    <n v="0"/>
    <n v="0"/>
    <n v="16000"/>
    <n v="16000"/>
    <n v="0"/>
    <n v="0"/>
    <n v="16000"/>
    <n v="931"/>
    <n v="0"/>
    <n v="0"/>
    <n v="0"/>
    <n v="0"/>
    <s v="n/a"/>
    <n v="0"/>
    <n v="0"/>
    <n v="0"/>
    <n v="0"/>
  </r>
  <r>
    <x v="0"/>
    <x v="0"/>
    <x v="4"/>
    <d v="2009-10-22T00:00:00"/>
    <m/>
    <m/>
    <s v="CE01"/>
    <s v="421001"/>
    <s v="570052 - Lease/Rental-Miscellaneous&gt;12 Months"/>
    <s v="421001 - Northern Region Admin"/>
    <x v="0"/>
    <s v="140026185"/>
    <n v="16000"/>
    <n v="16000"/>
    <n v="0"/>
    <n v="0"/>
    <n v="16000"/>
    <n v="16000"/>
    <n v="0"/>
    <n v="0"/>
    <n v="16000"/>
    <n v="931"/>
    <n v="0"/>
    <n v="0"/>
    <n v="0"/>
    <n v="0"/>
    <s v="n/a"/>
    <n v="0"/>
    <n v="0"/>
    <n v="0"/>
    <n v="0"/>
  </r>
  <r>
    <x v="0"/>
    <x v="0"/>
    <x v="4"/>
    <d v="2009-11-17T00:00:00"/>
    <m/>
    <m/>
    <s v="CE01"/>
    <s v="421001"/>
    <s v="570052 - Lease/Rental-Miscellaneous&gt;12 Months"/>
    <s v="421001 - Northern Region Admin"/>
    <x v="0"/>
    <s v="140026185"/>
    <n v="16000"/>
    <n v="16000"/>
    <n v="0"/>
    <n v="0"/>
    <n v="16000"/>
    <n v="16000"/>
    <n v="0"/>
    <n v="0"/>
    <n v="16000"/>
    <n v="931"/>
    <n v="0"/>
    <n v="0"/>
    <n v="0"/>
    <n v="0"/>
    <s v="n/a"/>
    <n v="0"/>
    <n v="0"/>
    <n v="0"/>
    <n v="0"/>
  </r>
  <r>
    <x v="0"/>
    <x v="0"/>
    <x v="4"/>
    <d v="2009-12-16T00:00:00"/>
    <m/>
    <m/>
    <s v="CE01"/>
    <s v="421001"/>
    <s v="570052 - Lease/Rental-Miscellaneous&gt;12 Months"/>
    <s v="421001 - Northern Region Admin"/>
    <x v="0"/>
    <s v="140026185"/>
    <n v="16000"/>
    <n v="16000"/>
    <n v="0"/>
    <n v="0"/>
    <n v="16000"/>
    <n v="16000"/>
    <n v="0"/>
    <n v="0"/>
    <n v="16000"/>
    <n v="931"/>
    <n v="0"/>
    <n v="0"/>
    <n v="0"/>
    <n v="0"/>
    <s v="n/a"/>
    <n v="0"/>
    <n v="0"/>
    <n v="0"/>
    <n v="0"/>
  </r>
  <r>
    <x v="0"/>
    <x v="0"/>
    <x v="5"/>
    <d v="2010-01-04T00:00:00"/>
    <m/>
    <m/>
    <s v="CE01"/>
    <s v="421001"/>
    <s v="570052 - Lease/Rental-Miscellaneous&gt;12 Months"/>
    <s v="421001 - Northern Region Admin"/>
    <x v="0"/>
    <s v="140026185"/>
    <n v="203000"/>
    <n v="203000"/>
    <n v="0"/>
    <n v="0"/>
    <n v="203000"/>
    <n v="203000"/>
    <n v="0"/>
    <n v="0"/>
    <n v="203000"/>
    <n v="931"/>
    <n v="0"/>
    <n v="0"/>
    <n v="0"/>
    <n v="0"/>
    <s v="n/a"/>
    <n v="0"/>
    <n v="0"/>
    <n v="0"/>
    <n v="0"/>
  </r>
  <r>
    <x v="0"/>
    <x v="0"/>
    <x v="5"/>
    <d v="2010-01-19T00:00:00"/>
    <m/>
    <m/>
    <s v="CE01"/>
    <s v="421001"/>
    <s v="570052 - Lease/Rental-Miscellaneous&gt;12 Months"/>
    <s v="421001 - Northern Region Admin"/>
    <x v="0"/>
    <s v="140026185"/>
    <n v="16000"/>
    <n v="16000"/>
    <n v="0"/>
    <n v="0"/>
    <n v="16000"/>
    <n v="16000"/>
    <n v="0"/>
    <n v="0"/>
    <n v="16000"/>
    <n v="931"/>
    <n v="0"/>
    <n v="0"/>
    <n v="0"/>
    <n v="0"/>
    <s v="n/a"/>
    <n v="0"/>
    <n v="0"/>
    <n v="0"/>
    <n v="0"/>
  </r>
  <r>
    <x v="0"/>
    <x v="0"/>
    <x v="5"/>
    <d v="2010-02-23T00:00:00"/>
    <m/>
    <m/>
    <s v="CE01"/>
    <s v="421001"/>
    <s v="570052 - Lease/Rental-Miscellaneous&gt;12 Months"/>
    <s v="421001 - Northern Region Admin"/>
    <x v="0"/>
    <s v="140026185"/>
    <n v="16000"/>
    <n v="16000"/>
    <n v="0"/>
    <n v="0"/>
    <n v="16000"/>
    <n v="16000"/>
    <n v="0"/>
    <n v="0"/>
    <n v="16000"/>
    <n v="931"/>
    <n v="0"/>
    <n v="0"/>
    <n v="0"/>
    <n v="0"/>
    <s v="n/a"/>
    <n v="0"/>
    <n v="0"/>
    <n v="0"/>
    <n v="0"/>
  </r>
  <r>
    <x v="0"/>
    <x v="0"/>
    <x v="5"/>
    <d v="2010-05-13T00:00:00"/>
    <m/>
    <m/>
    <s v="CE01"/>
    <s v="421001"/>
    <s v="570052 - Lease/Rental-Miscellaneous&gt;12 Months"/>
    <s v="421001 - Northern Region Admin"/>
    <x v="0"/>
    <s v="140026185"/>
    <n v="16000"/>
    <n v="16000"/>
    <n v="0"/>
    <n v="0"/>
    <n v="16000"/>
    <n v="16000"/>
    <n v="0"/>
    <n v="0"/>
    <n v="16000"/>
    <n v="931"/>
    <n v="0"/>
    <n v="0"/>
    <n v="0"/>
    <n v="0"/>
    <s v="n/a"/>
    <n v="0"/>
    <n v="0"/>
    <n v="0"/>
    <n v="0"/>
  </r>
  <r>
    <x v="0"/>
    <x v="0"/>
    <x v="5"/>
    <d v="2010-05-14T00:00:00"/>
    <m/>
    <m/>
    <s v="CE01"/>
    <s v="421001"/>
    <s v="570052 - Lease/Rental-Miscellaneous&gt;12 Months"/>
    <s v="421001 - Northern Region Admin"/>
    <x v="0"/>
    <s v="140026185"/>
    <n v="16000"/>
    <n v="16000"/>
    <n v="0"/>
    <n v="0"/>
    <n v="16000"/>
    <n v="16000"/>
    <n v="0"/>
    <n v="0"/>
    <n v="16000"/>
    <n v="931"/>
    <n v="0"/>
    <n v="0"/>
    <n v="0"/>
    <n v="0"/>
    <s v="n/a"/>
    <n v="0"/>
    <n v="0"/>
    <n v="0"/>
    <n v="0"/>
  </r>
  <r>
    <x v="0"/>
    <x v="0"/>
    <x v="5"/>
    <d v="2010-06-15T00:00:00"/>
    <m/>
    <m/>
    <s v="CE01"/>
    <s v="421001"/>
    <s v="570052 - Lease/Rental-Miscellaneous&gt;12 Months"/>
    <s v="421001 - Northern Region Admin"/>
    <x v="0"/>
    <s v="140026185"/>
    <n v="16000"/>
    <n v="16000"/>
    <n v="0"/>
    <n v="0"/>
    <n v="16000"/>
    <n v="16000"/>
    <n v="0"/>
    <n v="0"/>
    <n v="16000"/>
    <n v="931"/>
    <n v="0"/>
    <n v="0"/>
    <n v="0"/>
    <n v="0"/>
    <s v="n/a"/>
    <n v="0"/>
    <n v="0"/>
    <n v="0"/>
    <n v="0"/>
  </r>
  <r>
    <x v="0"/>
    <x v="0"/>
    <x v="5"/>
    <d v="2010-07-14T00:00:00"/>
    <m/>
    <m/>
    <s v="CE01"/>
    <s v="421001"/>
    <s v="570052 - Lease/Rental-Miscellaneous&gt;12 Months"/>
    <s v="421001 - Northern Region Admin"/>
    <x v="0"/>
    <s v="140026185"/>
    <n v="16000"/>
    <n v="16000"/>
    <n v="0"/>
    <n v="0"/>
    <n v="16000"/>
    <n v="16000"/>
    <n v="0"/>
    <n v="0"/>
    <n v="16000"/>
    <n v="931"/>
    <n v="0"/>
    <n v="0"/>
    <n v="0"/>
    <n v="0"/>
    <s v="n/a"/>
    <n v="0"/>
    <n v="0"/>
    <n v="0"/>
    <n v="0"/>
  </r>
  <r>
    <x v="0"/>
    <x v="0"/>
    <x v="5"/>
    <d v="2010-08-18T00:00:00"/>
    <m/>
    <m/>
    <s v="CE01"/>
    <s v="421001"/>
    <s v="570052 - Lease/Rental-Miscellaneous&gt;12 Months"/>
    <s v="421001 - Northern Region Admin"/>
    <x v="0"/>
    <s v="140026185"/>
    <n v="16000"/>
    <n v="16000"/>
    <n v="0"/>
    <n v="0"/>
    <n v="16000"/>
    <n v="16000"/>
    <n v="0"/>
    <n v="0"/>
    <n v="16000"/>
    <n v="931"/>
    <n v="0"/>
    <n v="0"/>
    <n v="0"/>
    <n v="0"/>
    <s v="n/a"/>
    <n v="0"/>
    <n v="0"/>
    <n v="0"/>
    <n v="0"/>
  </r>
  <r>
    <x v="0"/>
    <x v="0"/>
    <x v="5"/>
    <d v="2010-09-16T00:00:00"/>
    <m/>
    <m/>
    <s v="CE01"/>
    <s v="421001"/>
    <s v="570052 - Lease/Rental-Miscellaneous&gt;12 Months"/>
    <s v="421001 - Northern Region Admin"/>
    <x v="0"/>
    <s v="140026185"/>
    <n v="16000"/>
    <n v="16000"/>
    <n v="0"/>
    <n v="0"/>
    <n v="16000"/>
    <n v="16000"/>
    <n v="0"/>
    <n v="0"/>
    <n v="16000"/>
    <n v="931"/>
    <n v="0"/>
    <n v="0"/>
    <n v="0"/>
    <n v="0"/>
    <s v="n/a"/>
    <n v="0"/>
    <n v="0"/>
    <n v="0"/>
    <n v="0"/>
  </r>
  <r>
    <x v="0"/>
    <x v="0"/>
    <x v="5"/>
    <d v="2010-10-21T00:00:00"/>
    <m/>
    <m/>
    <s v="CE01"/>
    <s v="421001"/>
    <s v="570052 - Lease/Rental-Miscellaneous&gt;12 Months"/>
    <s v="421001 - Northern Region Admin"/>
    <x v="0"/>
    <s v="140026185"/>
    <n v="16000"/>
    <n v="16000"/>
    <n v="0"/>
    <n v="0"/>
    <n v="16000"/>
    <n v="16000"/>
    <n v="0"/>
    <n v="0"/>
    <n v="16000"/>
    <n v="931"/>
    <n v="0"/>
    <n v="0"/>
    <n v="0"/>
    <n v="0"/>
    <s v="n/a"/>
    <n v="0"/>
    <n v="0"/>
    <n v="0"/>
    <n v="0"/>
  </r>
  <r>
    <x v="0"/>
    <x v="0"/>
    <x v="5"/>
    <d v="2010-12-29T00:00:00"/>
    <m/>
    <m/>
    <s v="CE01"/>
    <s v="421001"/>
    <s v="570052 - Lease/Rental-Miscellaneous&gt;12 Months"/>
    <s v="421001 - Northern Region Admin"/>
    <x v="0"/>
    <s v="140026185"/>
    <n v="16000"/>
    <n v="16000"/>
    <n v="0"/>
    <n v="0"/>
    <n v="16000"/>
    <n v="16000"/>
    <n v="0"/>
    <n v="0"/>
    <n v="16000"/>
    <n v="931"/>
    <n v="0"/>
    <n v="0"/>
    <n v="0"/>
    <n v="0"/>
    <s v="n/a"/>
    <n v="0"/>
    <n v="0"/>
    <n v="0"/>
    <n v="0"/>
  </r>
  <r>
    <x v="0"/>
    <x v="0"/>
    <x v="6"/>
    <d v="2011-01-15T00:00:00"/>
    <m/>
    <m/>
    <s v="CE01"/>
    <s v="421001"/>
    <s v="570052 - Lease/Rental-Miscellaneous&gt;12 Months"/>
    <s v="421001 - Northern Region Admin"/>
    <x v="0"/>
    <s v="140026185"/>
    <n v="16000"/>
    <n v="16000"/>
    <n v="0"/>
    <n v="0"/>
    <n v="16000"/>
    <n v="16000"/>
    <n v="0"/>
    <n v="0"/>
    <n v="16000"/>
    <n v="931"/>
    <n v="0"/>
    <n v="0"/>
    <n v="0"/>
    <n v="0"/>
    <s v="n/a"/>
    <n v="0"/>
    <n v="0"/>
    <n v="0"/>
    <n v="0"/>
  </r>
  <r>
    <x v="0"/>
    <x v="0"/>
    <x v="6"/>
    <d v="2011-02-16T00:00:00"/>
    <m/>
    <m/>
    <s v="CE01"/>
    <s v="421001"/>
    <s v="570052 - Lease/Rental-Miscellaneous&gt;12 Months"/>
    <s v="421001 - Northern Region Admin"/>
    <x v="0"/>
    <s v="140026185"/>
    <n v="16000"/>
    <n v="16000"/>
    <n v="0"/>
    <n v="0"/>
    <n v="16000"/>
    <n v="16000"/>
    <n v="0"/>
    <n v="0"/>
    <n v="16000"/>
    <n v="931"/>
    <n v="0"/>
    <n v="0"/>
    <n v="0"/>
    <n v="0"/>
    <s v="n/a"/>
    <n v="0"/>
    <n v="0"/>
    <n v="0"/>
    <n v="0"/>
  </r>
  <r>
    <x v="0"/>
    <x v="0"/>
    <x v="6"/>
    <d v="2011-03-11T00:00:00"/>
    <m/>
    <m/>
    <s v="CE01"/>
    <s v="421001"/>
    <s v="570052 - Lease/Rental-Miscellaneous&gt;12 Months"/>
    <s v="421001 - Northern Region Admin"/>
    <x v="0"/>
    <s v="140026185"/>
    <n v="16000"/>
    <n v="16000"/>
    <n v="0"/>
    <n v="0"/>
    <n v="16000"/>
    <n v="16000"/>
    <n v="0"/>
    <n v="0"/>
    <n v="16000"/>
    <n v="931"/>
    <n v="0"/>
    <n v="0"/>
    <n v="0"/>
    <n v="0"/>
    <s v="n/a"/>
    <n v="0"/>
    <n v="0"/>
    <n v="0"/>
    <n v="0"/>
  </r>
  <r>
    <x v="0"/>
    <x v="0"/>
    <x v="6"/>
    <d v="2011-04-15T00:00:00"/>
    <m/>
    <m/>
    <s v="CE01"/>
    <s v="421001"/>
    <s v="570052 - Lease/Rental-Miscellaneous&gt;12 Months"/>
    <s v="421001 - Northern Region Admin"/>
    <x v="0"/>
    <s v="140026185"/>
    <n v="16000"/>
    <n v="16000"/>
    <n v="0"/>
    <n v="0"/>
    <n v="16000"/>
    <n v="16000"/>
    <n v="0"/>
    <n v="0"/>
    <n v="16000"/>
    <n v="931"/>
    <n v="0"/>
    <n v="0"/>
    <n v="0"/>
    <n v="0"/>
    <s v="n/a"/>
    <n v="0"/>
    <n v="0"/>
    <n v="0"/>
    <n v="0"/>
  </r>
  <r>
    <x v="0"/>
    <x v="0"/>
    <x v="6"/>
    <d v="2011-04-15T00:00:00"/>
    <m/>
    <m/>
    <s v="CE01"/>
    <s v="421001"/>
    <s v="570052 - Lease/Rental-Miscellaneous&gt;12 Months"/>
    <s v="421001 - Northern Region Admin"/>
    <x v="0"/>
    <s v="140026185"/>
    <n v="16000"/>
    <n v="16000"/>
    <n v="0"/>
    <n v="0"/>
    <n v="16000"/>
    <n v="16000"/>
    <n v="0"/>
    <n v="0"/>
    <n v="16000"/>
    <n v="931"/>
    <n v="0"/>
    <n v="0"/>
    <n v="0"/>
    <n v="0"/>
    <s v="n/a"/>
    <n v="0"/>
    <n v="0"/>
    <n v="0"/>
    <n v="0"/>
  </r>
  <r>
    <x v="0"/>
    <x v="0"/>
    <x v="6"/>
    <d v="2011-05-20T00:00:00"/>
    <m/>
    <m/>
    <s v="CE01"/>
    <s v="421001"/>
    <s v="570052 - Lease/Rental-Miscellaneous&gt;12 Months"/>
    <s v="421001 - Northern Region Admin"/>
    <x v="0"/>
    <s v="140026185"/>
    <n v="16000"/>
    <n v="16000"/>
    <n v="0"/>
    <n v="0"/>
    <n v="16000"/>
    <n v="16000"/>
    <n v="0"/>
    <n v="0"/>
    <n v="16000"/>
    <n v="931"/>
    <n v="0"/>
    <n v="0"/>
    <n v="0"/>
    <n v="0"/>
    <s v="n/a"/>
    <n v="0"/>
    <n v="0"/>
    <n v="0"/>
    <n v="0"/>
  </r>
  <r>
    <x v="0"/>
    <x v="0"/>
    <x v="6"/>
    <d v="2011-06-04T00:00:00"/>
    <m/>
    <m/>
    <s v="CE01"/>
    <s v="421001"/>
    <s v="570052 - Lease/Rental-Miscellaneous&gt;12 Months"/>
    <s v="421001 - Northern Region Admin"/>
    <x v="0"/>
    <s v="140026185"/>
    <n v="16000"/>
    <n v="16000"/>
    <n v="0"/>
    <n v="0"/>
    <n v="16000"/>
    <n v="16000"/>
    <n v="0"/>
    <n v="0"/>
    <n v="16000"/>
    <n v="931"/>
    <n v="0"/>
    <n v="0"/>
    <n v="0"/>
    <n v="0"/>
    <s v="n/a"/>
    <n v="0"/>
    <n v="0"/>
    <n v="0"/>
    <n v="0"/>
  </r>
  <r>
    <x v="0"/>
    <x v="0"/>
    <x v="6"/>
    <d v="2011-07-13T00:00:00"/>
    <m/>
    <m/>
    <s v="CE01"/>
    <s v="421001"/>
    <s v="570052 - Lease/Rental-Miscellaneous&gt;12 Months"/>
    <s v="421001 - Northern Region Admin"/>
    <x v="0"/>
    <s v="140026185"/>
    <n v="16000"/>
    <n v="16000"/>
    <n v="0"/>
    <n v="0"/>
    <n v="16000"/>
    <n v="16000"/>
    <n v="0"/>
    <n v="0"/>
    <n v="16000"/>
    <n v="931"/>
    <n v="0"/>
    <n v="0"/>
    <n v="0"/>
    <n v="0"/>
    <s v="n/a"/>
    <n v="0"/>
    <n v="0"/>
    <n v="0"/>
    <n v="0"/>
  </r>
  <r>
    <x v="0"/>
    <x v="0"/>
    <x v="6"/>
    <d v="2011-08-16T00:00:00"/>
    <m/>
    <m/>
    <s v="CE01"/>
    <s v="421001"/>
    <s v="570052 - Lease/Rental-Miscellaneous&gt;12 Months"/>
    <s v="421001 - Northern Region Admin"/>
    <x v="0"/>
    <s v="140026185"/>
    <n v="16000"/>
    <n v="16000"/>
    <n v="0"/>
    <n v="0"/>
    <n v="16000"/>
    <n v="16000"/>
    <n v="0"/>
    <n v="0"/>
    <n v="16000"/>
    <n v="931"/>
    <n v="0"/>
    <n v="0"/>
    <n v="0"/>
    <n v="0"/>
    <s v="n/a"/>
    <n v="0"/>
    <n v="0"/>
    <n v="0"/>
    <n v="0"/>
  </r>
  <r>
    <x v="0"/>
    <x v="0"/>
    <x v="6"/>
    <d v="2011-09-15T00:00:00"/>
    <m/>
    <m/>
    <s v="CE01"/>
    <s v="421001"/>
    <s v="570052 - Lease/Rental-Miscellaneous&gt;12 Months"/>
    <s v="421001 - Northern Region Admin"/>
    <x v="0"/>
    <s v="140026185"/>
    <n v="16000"/>
    <n v="16000"/>
    <n v="0"/>
    <n v="0"/>
    <n v="16000"/>
    <n v="16000"/>
    <n v="0"/>
    <n v="0"/>
    <n v="16000"/>
    <n v="931"/>
    <n v="0"/>
    <n v="0"/>
    <n v="0"/>
    <n v="0"/>
    <s v="n/a"/>
    <n v="0"/>
    <n v="0"/>
    <n v="0"/>
    <n v="0"/>
  </r>
  <r>
    <x v="0"/>
    <x v="0"/>
    <x v="6"/>
    <d v="2011-10-18T00:00:00"/>
    <m/>
    <m/>
    <s v="CE01"/>
    <s v="421001"/>
    <s v="570052 - Lease/Rental-Miscellaneous&gt;12 Months"/>
    <s v="421001 - Northern Region Admin"/>
    <x v="0"/>
    <s v="140026185"/>
    <n v="16000"/>
    <n v="16000"/>
    <n v="0"/>
    <n v="0"/>
    <n v="16000"/>
    <n v="16000"/>
    <n v="0"/>
    <n v="0"/>
    <n v="16000"/>
    <n v="931"/>
    <n v="0"/>
    <n v="0"/>
    <n v="0"/>
    <n v="0"/>
    <s v="n/a"/>
    <n v="0"/>
    <n v="0"/>
    <n v="0"/>
    <n v="0"/>
  </r>
  <r>
    <x v="0"/>
    <x v="0"/>
    <x v="6"/>
    <d v="2011-11-29T00:00:00"/>
    <m/>
    <m/>
    <s v="CE01"/>
    <s v="421001"/>
    <s v="570052 - Lease/Rental-Miscellaneous&gt;12 Months"/>
    <s v="421001 - Northern Region Admin"/>
    <x v="0"/>
    <s v="140026185"/>
    <n v="16000"/>
    <n v="16000"/>
    <n v="0"/>
    <n v="0"/>
    <n v="16000"/>
    <n v="16000"/>
    <n v="0"/>
    <n v="0"/>
    <n v="16000"/>
    <n v="931"/>
    <n v="0"/>
    <n v="0"/>
    <n v="0"/>
    <n v="0"/>
    <s v="n/a"/>
    <n v="0"/>
    <n v="0"/>
    <n v="0"/>
    <n v="0"/>
  </r>
  <r>
    <x v="0"/>
    <x v="0"/>
    <x v="6"/>
    <d v="2011-12-16T00:00:00"/>
    <m/>
    <m/>
    <s v="CE01"/>
    <s v="421001"/>
    <s v="570052 - Lease/Rental-Miscellaneous&gt;12 Months"/>
    <s v="421001 - Northern Region Admin"/>
    <x v="0"/>
    <s v="140026185"/>
    <n v="16000"/>
    <n v="16000"/>
    <n v="0"/>
    <n v="0"/>
    <n v="16000"/>
    <n v="16000"/>
    <n v="0"/>
    <n v="0"/>
    <n v="16000"/>
    <n v="931"/>
    <n v="0"/>
    <n v="0"/>
    <n v="0"/>
    <n v="0"/>
    <s v="n/a"/>
    <n v="0"/>
    <n v="0"/>
    <n v="0"/>
    <n v="0"/>
  </r>
  <r>
    <x v="0"/>
    <x v="0"/>
    <x v="7"/>
    <d v="2012-01-19T00:00:00"/>
    <m/>
    <m/>
    <s v="CE01"/>
    <s v="421001"/>
    <s v="570052 - Lease/Rental-Miscellaneous&gt;12 Months"/>
    <s v="421001 - Northern Region Admin"/>
    <x v="0"/>
    <s v="140026185"/>
    <n v="16000"/>
    <n v="16000"/>
    <n v="0"/>
    <n v="0"/>
    <n v="16000"/>
    <n v="16000"/>
    <n v="0"/>
    <n v="0"/>
    <n v="16000"/>
    <n v="931"/>
    <n v="0"/>
    <n v="0"/>
    <n v="0"/>
    <n v="0"/>
    <s v="n/a"/>
    <n v="0"/>
    <n v="0"/>
    <n v="0"/>
    <n v="0"/>
  </r>
  <r>
    <x v="0"/>
    <x v="0"/>
    <x v="7"/>
    <d v="2012-02-22T00:00:00"/>
    <m/>
    <m/>
    <s v="CE01"/>
    <s v="421001"/>
    <s v="570052 - Lease/Rental-Miscellaneous&gt;12 Months"/>
    <s v="421001 - Northern Region Admin"/>
    <x v="0"/>
    <s v="140026185"/>
    <n v="16000"/>
    <n v="16000"/>
    <n v="0"/>
    <n v="0"/>
    <n v="16000"/>
    <n v="16000"/>
    <n v="0"/>
    <n v="0"/>
    <n v="16000"/>
    <n v="931"/>
    <n v="0"/>
    <n v="0"/>
    <n v="0"/>
    <n v="0"/>
    <s v="n/a"/>
    <n v="0"/>
    <n v="0"/>
    <n v="0"/>
    <n v="0"/>
  </r>
  <r>
    <x v="0"/>
    <x v="0"/>
    <x v="7"/>
    <d v="2012-03-13T00:00:00"/>
    <m/>
    <m/>
    <s v="CE01"/>
    <s v="421001"/>
    <s v="570052 - Lease/Rental-Miscellaneous&gt;12 Months"/>
    <s v="421001 - Northern Region Admin"/>
    <x v="0"/>
    <s v="140026185"/>
    <n v="16000"/>
    <n v="16000"/>
    <n v="0"/>
    <n v="0"/>
    <n v="16000"/>
    <n v="16000"/>
    <n v="0"/>
    <n v="0"/>
    <n v="16000"/>
    <n v="931"/>
    <n v="0"/>
    <n v="0"/>
    <n v="0"/>
    <n v="0"/>
    <s v="n/a"/>
    <n v="0"/>
    <n v="0"/>
    <n v="0"/>
    <n v="0"/>
  </r>
  <r>
    <x v="0"/>
    <x v="0"/>
    <x v="7"/>
    <d v="2012-04-10T00:00:00"/>
    <m/>
    <m/>
    <s v="CE01"/>
    <s v="421001"/>
    <s v="570052 - Lease/Rental-Miscellaneous&gt;12 Months"/>
    <s v="421001 - Northern Region Admin"/>
    <x v="0"/>
    <s v="140026185"/>
    <n v="16000"/>
    <n v="16000"/>
    <n v="0"/>
    <n v="0"/>
    <n v="16000"/>
    <n v="16000"/>
    <n v="0"/>
    <n v="0"/>
    <n v="16000"/>
    <n v="931"/>
    <n v="0"/>
    <n v="0"/>
    <n v="0"/>
    <n v="0"/>
    <s v="n/a"/>
    <n v="0"/>
    <n v="0"/>
    <n v="0"/>
    <n v="0"/>
  </r>
  <r>
    <x v="0"/>
    <x v="0"/>
    <x v="7"/>
    <d v="2012-05-17T00:00:00"/>
    <m/>
    <m/>
    <s v="CE01"/>
    <s v="421001"/>
    <s v="570052 - Lease/Rental-Miscellaneous&gt;12 Months"/>
    <s v="421001 - Northern Region Admin"/>
    <x v="0"/>
    <s v="140026185"/>
    <n v="16000"/>
    <n v="16000"/>
    <n v="0"/>
    <n v="0"/>
    <n v="16000"/>
    <n v="16000"/>
    <n v="0"/>
    <n v="0"/>
    <n v="16000"/>
    <n v="931"/>
    <n v="0"/>
    <n v="0"/>
    <n v="0"/>
    <n v="0"/>
    <s v="n/a"/>
    <n v="0"/>
    <n v="0"/>
    <n v="0"/>
    <n v="0"/>
  </r>
  <r>
    <x v="0"/>
    <x v="0"/>
    <x v="7"/>
    <d v="2012-06-14T00:00:00"/>
    <m/>
    <m/>
    <s v="CE01"/>
    <s v="421001"/>
    <s v="570052 - Lease/Rental-Miscellaneous&gt;12 Months"/>
    <s v="421001 - Northern Region Admin"/>
    <x v="0"/>
    <s v="140026185"/>
    <n v="16000"/>
    <n v="16000"/>
    <n v="0"/>
    <n v="0"/>
    <n v="16000"/>
    <n v="16000"/>
    <n v="0"/>
    <n v="0"/>
    <n v="16000"/>
    <n v="931"/>
    <n v="0"/>
    <n v="0"/>
    <n v="0"/>
    <n v="0"/>
    <s v="n/a"/>
    <n v="0"/>
    <n v="0"/>
    <n v="0"/>
    <n v="0"/>
  </r>
  <r>
    <x v="0"/>
    <x v="0"/>
    <x v="7"/>
    <d v="2012-07-21T00:00:00"/>
    <m/>
    <m/>
    <s v="CE01"/>
    <s v="421001"/>
    <s v="570052 - Lease/Rental-Miscellaneous&gt;12 Months"/>
    <s v="421001 - Northern Region Admin"/>
    <x v="0"/>
    <s v="140026185"/>
    <n v="16000"/>
    <n v="16000"/>
    <n v="0"/>
    <n v="0"/>
    <n v="16000"/>
    <n v="16000"/>
    <n v="0"/>
    <n v="0"/>
    <n v="16000"/>
    <n v="931"/>
    <n v="0"/>
    <n v="0"/>
    <n v="0"/>
    <n v="0"/>
    <s v="n/a"/>
    <n v="0"/>
    <n v="0"/>
    <n v="0"/>
    <n v="0"/>
  </r>
  <r>
    <x v="0"/>
    <x v="0"/>
    <x v="7"/>
    <d v="2012-08-22T00:00:00"/>
    <m/>
    <m/>
    <s v="CE01"/>
    <s v="421001"/>
    <s v="570052 - Lease/Rental-Miscellaneous&gt;12 Months"/>
    <s v="421001 - Northern Region Admin"/>
    <x v="0"/>
    <s v="140026185"/>
    <n v="16000"/>
    <n v="16000"/>
    <n v="0"/>
    <n v="0"/>
    <n v="16000"/>
    <n v="16000"/>
    <n v="0"/>
    <n v="0"/>
    <n v="16000"/>
    <n v="931"/>
    <n v="0"/>
    <n v="0"/>
    <n v="0"/>
    <n v="0"/>
    <s v="n/a"/>
    <n v="0"/>
    <n v="0"/>
    <n v="0"/>
    <n v="0"/>
  </r>
  <r>
    <x v="0"/>
    <x v="0"/>
    <x v="7"/>
    <d v="2012-09-21T00:00:00"/>
    <m/>
    <m/>
    <s v="CE01"/>
    <s v="421001"/>
    <s v="570052 - Lease/Rental-Miscellaneous&gt;12 Months"/>
    <s v="421001 - Northern Region Admin"/>
    <x v="0"/>
    <s v="140026185"/>
    <n v="16000"/>
    <n v="16000"/>
    <n v="0"/>
    <n v="0"/>
    <n v="16000"/>
    <n v="16000"/>
    <n v="0"/>
    <n v="0"/>
    <n v="16000"/>
    <n v="931"/>
    <n v="0"/>
    <n v="0"/>
    <n v="0"/>
    <n v="0"/>
    <s v="n/a"/>
    <n v="0"/>
    <n v="0"/>
    <n v="0"/>
    <n v="0"/>
  </r>
  <r>
    <x v="0"/>
    <x v="0"/>
    <x v="7"/>
    <d v="2012-10-24T00:00:00"/>
    <m/>
    <m/>
    <s v="CE01"/>
    <s v="421001"/>
    <s v="570052 - Lease/Rental-Miscellaneous&gt;12 Months"/>
    <s v="421001 - Northern Region Admin"/>
    <x v="0"/>
    <s v="140026185"/>
    <n v="16000"/>
    <n v="16000"/>
    <n v="0"/>
    <n v="0"/>
    <n v="16000"/>
    <n v="16000"/>
    <n v="0"/>
    <n v="0"/>
    <n v="16000"/>
    <n v="931"/>
    <n v="0"/>
    <n v="0"/>
    <n v="0"/>
    <n v="0"/>
    <s v="n/a"/>
    <n v="0"/>
    <n v="0"/>
    <n v="0"/>
    <n v="0"/>
  </r>
  <r>
    <x v="0"/>
    <x v="0"/>
    <x v="7"/>
    <d v="2012-11-14T00:00:00"/>
    <m/>
    <m/>
    <s v="CE01"/>
    <s v="421001"/>
    <s v="570052 - Lease/Rental-Miscellaneous&gt;12 Months"/>
    <s v="421001 - Northern Region Admin"/>
    <x v="0"/>
    <s v="140026185"/>
    <n v="16000"/>
    <n v="16000"/>
    <n v="0"/>
    <n v="0"/>
    <n v="16000"/>
    <n v="16000"/>
    <n v="0"/>
    <n v="0"/>
    <n v="16000"/>
    <n v="931"/>
    <n v="0"/>
    <n v="0"/>
    <n v="0"/>
    <n v="0"/>
    <s v="n/a"/>
    <n v="0"/>
    <n v="0"/>
    <n v="0"/>
    <n v="0"/>
  </r>
  <r>
    <x v="0"/>
    <x v="0"/>
    <x v="7"/>
    <d v="2012-12-20T00:00:00"/>
    <m/>
    <m/>
    <s v="CE01"/>
    <s v="421001"/>
    <s v="570052 - Lease/Rental-Miscellaneous&gt;12 Months"/>
    <s v="421001 - Northern Region Admin"/>
    <x v="0"/>
    <s v="140026185"/>
    <n v="16000"/>
    <n v="16000"/>
    <n v="0"/>
    <n v="0"/>
    <n v="16000"/>
    <n v="16000"/>
    <n v="0"/>
    <n v="0"/>
    <n v="16000"/>
    <n v="931"/>
    <n v="0"/>
    <n v="0"/>
    <n v="0"/>
    <n v="0"/>
    <s v="n/a"/>
    <n v="0"/>
    <n v="0"/>
    <n v="0"/>
    <n v="0"/>
  </r>
  <r>
    <x v="0"/>
    <x v="0"/>
    <x v="8"/>
    <d v="2013-01-22T00:00:00"/>
    <m/>
    <m/>
    <s v="CE01"/>
    <s v="421001"/>
    <s v="570052 - Lease/Rental-Miscellaneous&gt;12 Months"/>
    <s v="421001 - Northern Region Admin"/>
    <x v="0"/>
    <s v="140026185"/>
    <n v="16000"/>
    <n v="16000"/>
    <n v="0"/>
    <n v="0"/>
    <n v="16000"/>
    <n v="16000"/>
    <n v="0"/>
    <n v="0"/>
    <n v="16000"/>
    <n v="931"/>
    <n v="0"/>
    <n v="0"/>
    <n v="0"/>
    <n v="0"/>
    <s v="n/a"/>
    <n v="0"/>
    <n v="0"/>
    <n v="0"/>
    <n v="0"/>
  </r>
  <r>
    <x v="0"/>
    <x v="0"/>
    <x v="8"/>
    <d v="2013-02-26T00:00:00"/>
    <m/>
    <m/>
    <s v="CE01"/>
    <s v="421001"/>
    <s v="570052 - Lease/Rental-Miscellaneous&gt;12 Months"/>
    <s v="421001 - Northern Region Admin"/>
    <x v="0"/>
    <s v="140026185"/>
    <n v="16000"/>
    <n v="16000"/>
    <n v="0"/>
    <n v="0"/>
    <n v="16000"/>
    <n v="16000"/>
    <n v="0"/>
    <n v="0"/>
    <n v="16000"/>
    <n v="931"/>
    <n v="0"/>
    <n v="0"/>
    <n v="0"/>
    <n v="0"/>
    <s v="n/a"/>
    <n v="0"/>
    <n v="0"/>
    <n v="0"/>
    <n v="0"/>
  </r>
  <r>
    <x v="0"/>
    <x v="0"/>
    <x v="8"/>
    <d v="2013-03-16T00:00:00"/>
    <m/>
    <m/>
    <s v="CE01"/>
    <s v="421001"/>
    <s v="570052 - Lease/Rental-Miscellaneous&gt;12 Months"/>
    <s v="421001 - Northern Region Admin"/>
    <x v="0"/>
    <s v="140026185"/>
    <n v="16000"/>
    <n v="16000"/>
    <n v="0"/>
    <n v="0"/>
    <n v="16000"/>
    <n v="16000"/>
    <n v="0"/>
    <n v="0"/>
    <n v="16000"/>
    <n v="931"/>
    <n v="0"/>
    <n v="0"/>
    <n v="0"/>
    <n v="0"/>
    <s v="n/a"/>
    <n v="0"/>
    <n v="0"/>
    <n v="0"/>
    <n v="0"/>
  </r>
  <r>
    <x v="0"/>
    <x v="0"/>
    <x v="8"/>
    <d v="2013-05-03T00:00:00"/>
    <m/>
    <m/>
    <s v="CE01"/>
    <s v="421001"/>
    <s v="570052 - Lease/Rental-Miscellaneous&gt;12 Months"/>
    <s v="421001 - Northern Region Admin"/>
    <x v="0"/>
    <s v="140026185"/>
    <n v="16000"/>
    <n v="16000"/>
    <n v="0"/>
    <n v="0"/>
    <n v="16000"/>
    <n v="16000"/>
    <n v="0"/>
    <n v="0"/>
    <n v="16000"/>
    <n v="931"/>
    <n v="0"/>
    <n v="0"/>
    <n v="0"/>
    <n v="0"/>
    <s v="n/a"/>
    <n v="0"/>
    <n v="0"/>
    <n v="0"/>
    <n v="0"/>
  </r>
  <r>
    <x v="0"/>
    <x v="0"/>
    <x v="8"/>
    <d v="2013-06-21T00:00:00"/>
    <m/>
    <m/>
    <s v="CE01"/>
    <s v="421001"/>
    <s v="570052 - Lease/Rental-Miscellaneous&gt;12 Months"/>
    <s v="421001 - Northern Region Admin"/>
    <x v="0"/>
    <s v="140026185"/>
    <n v="16000"/>
    <n v="16000"/>
    <n v="0"/>
    <n v="0"/>
    <n v="16000"/>
    <n v="16000"/>
    <n v="0"/>
    <n v="0"/>
    <n v="16000"/>
    <n v="931"/>
    <n v="0"/>
    <n v="0"/>
    <n v="0"/>
    <n v="0"/>
    <s v="n/a"/>
    <n v="0"/>
    <n v="0"/>
    <n v="0"/>
    <n v="0"/>
  </r>
  <r>
    <x v="0"/>
    <x v="0"/>
    <x v="8"/>
    <d v="2013-07-24T00:00:00"/>
    <m/>
    <m/>
    <s v="CE01"/>
    <s v="421001"/>
    <s v="570052 - Lease/Rental-Miscellaneous&gt;12 Months"/>
    <s v="421001 - Northern Region Admin"/>
    <x v="0"/>
    <s v="140026185"/>
    <n v="16000"/>
    <n v="16000"/>
    <n v="0"/>
    <n v="0"/>
    <n v="16000"/>
    <n v="16000"/>
    <n v="0"/>
    <n v="0"/>
    <n v="16000"/>
    <n v="931"/>
    <n v="0"/>
    <n v="0"/>
    <n v="0"/>
    <n v="0"/>
    <s v="n/a"/>
    <n v="0"/>
    <n v="0"/>
    <n v="0"/>
    <n v="0"/>
  </r>
  <r>
    <x v="0"/>
    <x v="0"/>
    <x v="8"/>
    <d v="2013-08-17T00:00:00"/>
    <m/>
    <m/>
    <s v="CE01"/>
    <s v="421001"/>
    <s v="570052 - Lease/Rental-Miscellaneous&gt;12 Months"/>
    <s v="421001 - Northern Region Admin"/>
    <x v="0"/>
    <s v="140026185"/>
    <n v="16000"/>
    <n v="16000"/>
    <n v="0"/>
    <n v="0"/>
    <n v="16000"/>
    <n v="16000"/>
    <n v="0"/>
    <n v="0"/>
    <n v="16000"/>
    <n v="931"/>
    <n v="0"/>
    <n v="0"/>
    <n v="0"/>
    <n v="0"/>
    <s v="n/a"/>
    <n v="0"/>
    <n v="0"/>
    <n v="0"/>
    <n v="0"/>
  </r>
  <r>
    <x v="0"/>
    <x v="0"/>
    <x v="8"/>
    <d v="2013-09-19T00:00:00"/>
    <m/>
    <m/>
    <s v="CE01"/>
    <s v="421001"/>
    <s v="570052 - Lease/Rental-Miscellaneous&gt;12 Months"/>
    <s v="421001 - Northern Region Admin"/>
    <x v="0"/>
    <s v="140026185"/>
    <n v="16000"/>
    <n v="16000"/>
    <n v="0"/>
    <n v="0"/>
    <n v="16000"/>
    <n v="16000"/>
    <n v="0"/>
    <n v="0"/>
    <n v="16000"/>
    <n v="931"/>
    <n v="0"/>
    <n v="0"/>
    <n v="0"/>
    <n v="0"/>
    <s v="n/a"/>
    <n v="0"/>
    <n v="0"/>
    <n v="0"/>
    <n v="0"/>
  </r>
  <r>
    <x v="0"/>
    <x v="0"/>
    <x v="8"/>
    <d v="2013-10-16T00:00:00"/>
    <m/>
    <m/>
    <s v="CE01"/>
    <s v="421001"/>
    <s v="570052 - Lease/Rental-Miscellaneous&gt;12 Months"/>
    <s v="421001 - Northern Region Admin"/>
    <x v="0"/>
    <s v="140026185"/>
    <n v="16000"/>
    <n v="16000"/>
    <n v="0"/>
    <n v="0"/>
    <n v="16000"/>
    <n v="16000"/>
    <n v="0"/>
    <n v="0"/>
    <n v="16000"/>
    <n v="931"/>
    <n v="0"/>
    <n v="0"/>
    <n v="0"/>
    <n v="0"/>
    <s v="n/a"/>
    <n v="0"/>
    <n v="0"/>
    <n v="0"/>
    <n v="0"/>
  </r>
  <r>
    <x v="0"/>
    <x v="0"/>
    <x v="8"/>
    <d v="2013-11-16T00:00:00"/>
    <m/>
    <m/>
    <s v="CE01"/>
    <s v="421001"/>
    <s v="570052 - Lease/Rental-Miscellaneous&gt;12 Months"/>
    <s v="421001 - Northern Region Admin"/>
    <x v="0"/>
    <s v="140026185"/>
    <n v="16000"/>
    <n v="16000"/>
    <n v="0"/>
    <n v="0"/>
    <n v="16000"/>
    <n v="16000"/>
    <n v="0"/>
    <n v="0"/>
    <n v="16000"/>
    <n v="931"/>
    <n v="0"/>
    <n v="0"/>
    <n v="0"/>
    <n v="0"/>
    <s v="n/a"/>
    <n v="0"/>
    <n v="0"/>
    <n v="0"/>
    <n v="0"/>
  </r>
  <r>
    <x v="0"/>
    <x v="0"/>
    <x v="8"/>
    <d v="2013-12-17T00:00:00"/>
    <m/>
    <m/>
    <s v="CE01"/>
    <s v="421001"/>
    <s v="570052 - Lease/Rental-Miscellaneous&gt;12 Months"/>
    <s v="421001 - Northern Region Admin"/>
    <x v="0"/>
    <s v="140026185"/>
    <n v="16000"/>
    <n v="16000"/>
    <n v="0"/>
    <n v="0"/>
    <n v="16000"/>
    <n v="16000"/>
    <n v="0"/>
    <n v="0"/>
    <n v="16000"/>
    <n v="931"/>
    <n v="0"/>
    <n v="0"/>
    <n v="0"/>
    <n v="0"/>
    <s v="n/a"/>
    <n v="0"/>
    <n v="0"/>
    <n v="0"/>
    <n v="0"/>
  </r>
  <r>
    <x v="0"/>
    <x v="1"/>
    <x v="9"/>
    <d v="2014-01-25T00:00:00"/>
    <m/>
    <m/>
    <s v="CE01"/>
    <s v="421001"/>
    <s v="570052 - Lease/Rental-Miscellaneous&gt;12 Months"/>
    <s v="421001 - Northern Region Admin"/>
    <x v="0"/>
    <s v="140026185"/>
    <n v="16000"/>
    <n v="16000"/>
    <n v="0"/>
    <n v="0"/>
    <n v="16000"/>
    <n v="16000"/>
    <n v="0"/>
    <n v="0"/>
    <n v="16000"/>
    <n v="931"/>
    <n v="0"/>
    <n v="0"/>
    <n v="0"/>
    <n v="0"/>
    <s v="n/a"/>
    <n v="0"/>
    <n v="0"/>
    <n v="0"/>
    <n v="0"/>
  </r>
  <r>
    <x v="0"/>
    <x v="1"/>
    <x v="9"/>
    <d v="2014-02-05T00:00:00"/>
    <m/>
    <m/>
    <s v="CE01"/>
    <s v="421001"/>
    <s v="570052 - Lease/Rental-Miscellaneous&gt;12 Months"/>
    <s v="421001 - Northern Region Admin"/>
    <x v="0"/>
    <s v="140026185"/>
    <n v="19000"/>
    <n v="19000"/>
    <n v="0"/>
    <n v="0"/>
    <n v="19000"/>
    <n v="19000"/>
    <n v="0"/>
    <n v="0"/>
    <n v="19000"/>
    <n v="931"/>
    <n v="0"/>
    <n v="0"/>
    <n v="0"/>
    <n v="0"/>
    <s v="n/a"/>
    <n v="0"/>
    <n v="0"/>
    <n v="0"/>
    <n v="0"/>
  </r>
  <r>
    <x v="0"/>
    <x v="1"/>
    <x v="9"/>
    <d v="2014-02-18T00:00:00"/>
    <m/>
    <m/>
    <s v="CE01"/>
    <s v="421001"/>
    <s v="570052 - Lease/Rental-Miscellaneous&gt;12 Months"/>
    <s v="421001 - Northern Region Admin"/>
    <x v="0"/>
    <s v="140026185"/>
    <n v="35000"/>
    <n v="35000"/>
    <n v="0"/>
    <n v="0"/>
    <n v="35000"/>
    <n v="35000"/>
    <n v="0"/>
    <n v="0"/>
    <n v="35000"/>
    <n v="931"/>
    <n v="0"/>
    <n v="0"/>
    <n v="0"/>
    <n v="0"/>
    <s v="n/a"/>
    <n v="0"/>
    <n v="0"/>
    <n v="0"/>
    <n v="0"/>
  </r>
  <r>
    <x v="0"/>
    <x v="1"/>
    <x v="9"/>
    <d v="2014-03-13T00:00:00"/>
    <m/>
    <m/>
    <s v="CE01"/>
    <s v="421001"/>
    <s v="570052 - Lease/Rental-Miscellaneous&gt;12 Months"/>
    <s v="421001 - Northern Region Admin"/>
    <x v="0"/>
    <s v="140026185"/>
    <n v="35000"/>
    <n v="35000"/>
    <n v="0"/>
    <n v="0"/>
    <n v="35000"/>
    <n v="35000"/>
    <n v="0"/>
    <n v="0"/>
    <n v="35000"/>
    <n v="931"/>
    <n v="0"/>
    <n v="0"/>
    <n v="0"/>
    <n v="0"/>
    <s v="n/a"/>
    <n v="0"/>
    <n v="0"/>
    <n v="0"/>
    <n v="0"/>
  </r>
  <r>
    <x v="0"/>
    <x v="1"/>
    <x v="9"/>
    <d v="2014-04-15T00:00:00"/>
    <m/>
    <m/>
    <s v="CE01"/>
    <s v="421001"/>
    <s v="570052 - Lease/Rental-Miscellaneous&gt;12 Months"/>
    <s v="421001 - Northern Region Admin"/>
    <x v="0"/>
    <s v="140026185"/>
    <n v="35000"/>
    <n v="35000"/>
    <n v="0"/>
    <n v="0"/>
    <n v="35000"/>
    <n v="35000"/>
    <n v="0"/>
    <n v="0"/>
    <n v="35000"/>
    <n v="931"/>
    <n v="0"/>
    <n v="0"/>
    <n v="0"/>
    <n v="0"/>
    <s v="n/a"/>
    <n v="0"/>
    <n v="0"/>
    <n v="0"/>
    <n v="0"/>
  </r>
  <r>
    <x v="0"/>
    <x v="1"/>
    <x v="9"/>
    <d v="2014-05-14T00:00:00"/>
    <m/>
    <m/>
    <s v="CE01"/>
    <s v="421001"/>
    <s v="570052 - Lease/Rental-Miscellaneous&gt;12 Months"/>
    <s v="421001 - Northern Region Admin"/>
    <x v="0"/>
    <s v="140026185"/>
    <n v="35000"/>
    <n v="35000"/>
    <n v="0"/>
    <n v="0"/>
    <n v="35000"/>
    <n v="35000"/>
    <n v="0"/>
    <n v="0"/>
    <n v="35000"/>
    <n v="931"/>
    <n v="0"/>
    <n v="0"/>
    <n v="0"/>
    <n v="0"/>
    <s v="n/a"/>
    <n v="0"/>
    <n v="0"/>
    <n v="0"/>
    <n v="0"/>
  </r>
  <r>
    <x v="0"/>
    <x v="1"/>
    <x v="9"/>
    <d v="2014-06-12T00:00:00"/>
    <m/>
    <m/>
    <s v="CE01"/>
    <s v="421001"/>
    <s v="570052 - Lease/Rental-Miscellaneous&gt;12 Months"/>
    <s v="421001 - Northern Region Admin"/>
    <x v="0"/>
    <s v="140026185"/>
    <n v="35000"/>
    <n v="35000"/>
    <n v="0"/>
    <n v="0"/>
    <n v="35000"/>
    <n v="35000"/>
    <n v="0"/>
    <n v="0"/>
    <n v="35000"/>
    <n v="931"/>
    <n v="0"/>
    <n v="0"/>
    <n v="0"/>
    <n v="0"/>
    <s v="n/a"/>
    <n v="0"/>
    <n v="0"/>
    <n v="0"/>
    <n v="0"/>
  </r>
  <r>
    <x v="0"/>
    <x v="1"/>
    <x v="9"/>
    <d v="2014-07-11T00:00:00"/>
    <m/>
    <m/>
    <s v="CE01"/>
    <s v="421001"/>
    <s v="570052 - Lease/Rental-Miscellaneous&gt;12 Months"/>
    <s v="421001 - Northern Region Admin"/>
    <x v="0"/>
    <s v="140026185"/>
    <n v="35000"/>
    <n v="35000"/>
    <n v="0"/>
    <n v="0"/>
    <n v="35000"/>
    <n v="35000"/>
    <n v="0"/>
    <n v="0"/>
    <n v="35000"/>
    <n v="931"/>
    <n v="0"/>
    <n v="0"/>
    <n v="0"/>
    <n v="0"/>
    <s v="n/a"/>
    <n v="0"/>
    <n v="0"/>
    <n v="0"/>
    <n v="0"/>
  </r>
  <r>
    <x v="0"/>
    <x v="1"/>
    <x v="9"/>
    <d v="2014-08-13T00:00:00"/>
    <m/>
    <m/>
    <s v="CE01"/>
    <s v="421001"/>
    <s v="570052 - Lease/Rental-Miscellaneous&gt;12 Months"/>
    <s v="421001 - Northern Region Admin"/>
    <x v="0"/>
    <s v="140026185"/>
    <n v="35000"/>
    <n v="35000"/>
    <n v="0"/>
    <n v="0"/>
    <n v="35000"/>
    <n v="35000"/>
    <n v="0"/>
    <n v="0"/>
    <n v="35000"/>
    <n v="931"/>
    <n v="0"/>
    <n v="0"/>
    <n v="0"/>
    <n v="0"/>
    <s v="n/a"/>
    <n v="0"/>
    <n v="0"/>
    <n v="0"/>
    <n v="0"/>
  </r>
  <r>
    <x v="0"/>
    <x v="1"/>
    <x v="9"/>
    <d v="2014-09-11T00:00:00"/>
    <m/>
    <m/>
    <s v="CE01"/>
    <s v="421001"/>
    <s v="570052 - Lease/Rental-Miscellaneous&gt;12 Months"/>
    <s v="421001 - Northern Region Admin"/>
    <x v="0"/>
    <s v="140026185"/>
    <n v="35000"/>
    <n v="35000"/>
    <n v="0"/>
    <n v="0"/>
    <n v="35000"/>
    <n v="35000"/>
    <n v="0"/>
    <n v="0"/>
    <n v="35000"/>
    <n v="931"/>
    <n v="0"/>
    <n v="0"/>
    <n v="0"/>
    <n v="0"/>
    <s v="n/a"/>
    <n v="0"/>
    <n v="0"/>
    <n v="0"/>
    <n v="0"/>
  </r>
  <r>
    <x v="0"/>
    <x v="1"/>
    <x v="9"/>
    <d v="2014-10-10T00:00:00"/>
    <m/>
    <m/>
    <s v="CE01"/>
    <s v="421001"/>
    <s v="570052 - Lease/Rental-Miscellaneous&gt;12 Months"/>
    <s v="421001 - Northern Region Admin"/>
    <x v="0"/>
    <s v="140026185"/>
    <n v="35000"/>
    <n v="35000"/>
    <n v="0"/>
    <n v="0"/>
    <n v="35000"/>
    <n v="35000"/>
    <n v="0"/>
    <n v="0"/>
    <n v="35000"/>
    <n v="931"/>
    <n v="0"/>
    <n v="0"/>
    <n v="0"/>
    <n v="0"/>
    <s v="n/a"/>
    <n v="0"/>
    <n v="0"/>
    <n v="0"/>
    <n v="0"/>
  </r>
  <r>
    <x v="0"/>
    <x v="1"/>
    <x v="9"/>
    <d v="2014-11-13T00:00:00"/>
    <m/>
    <m/>
    <s v="CE01"/>
    <s v="421001"/>
    <s v="570052 - Lease/Rental-Miscellaneous&gt;12 Months"/>
    <s v="421001 - Northern Region Admin"/>
    <x v="0"/>
    <s v="140026185"/>
    <n v="35000"/>
    <n v="35000"/>
    <n v="0"/>
    <n v="0"/>
    <n v="35000"/>
    <n v="35000"/>
    <n v="0"/>
    <n v="0"/>
    <n v="35000"/>
    <n v="931"/>
    <n v="0"/>
    <n v="0"/>
    <n v="0"/>
    <n v="0"/>
    <s v="n/a"/>
    <n v="0"/>
    <n v="0"/>
    <n v="0"/>
    <n v="0"/>
  </r>
  <r>
    <x v="0"/>
    <x v="1"/>
    <x v="9"/>
    <d v="2014-12-11T00:00:00"/>
    <m/>
    <m/>
    <s v="CE01"/>
    <s v="421001"/>
    <s v="570052 - Lease/Rental-Miscellaneous&gt;12 Months"/>
    <s v="421001 - Northern Region Admin"/>
    <x v="0"/>
    <s v="140026185"/>
    <n v="35000"/>
    <n v="35000"/>
    <n v="0"/>
    <n v="0"/>
    <n v="35000"/>
    <n v="35000"/>
    <n v="0"/>
    <n v="0"/>
    <n v="35000"/>
    <n v="931"/>
    <n v="0"/>
    <n v="0"/>
    <n v="0"/>
    <n v="0"/>
    <s v="n/a"/>
    <n v="0"/>
    <n v="0"/>
    <n v="0"/>
    <n v="0"/>
  </r>
  <r>
    <x v="0"/>
    <x v="1"/>
    <x v="10"/>
    <d v="2015-01-10T00:00:00"/>
    <m/>
    <m/>
    <s v="CE01"/>
    <s v="421001"/>
    <s v="570052 - Lease/Rental-Miscellaneous&gt;12 Months"/>
    <s v="421001 - Northern Region Admin"/>
    <x v="0"/>
    <s v="140026185"/>
    <n v="35000"/>
    <n v="35000"/>
    <n v="0"/>
    <n v="0"/>
    <n v="35000"/>
    <n v="35000"/>
    <n v="0"/>
    <n v="0"/>
    <n v="35000"/>
    <n v="931"/>
    <n v="0"/>
    <n v="0"/>
    <n v="0"/>
    <n v="0"/>
    <s v="n/a"/>
    <n v="0"/>
    <n v="0"/>
    <n v="0"/>
    <n v="0"/>
  </r>
  <r>
    <x v="0"/>
    <x v="1"/>
    <x v="10"/>
    <d v="2015-02-13T00:00:00"/>
    <m/>
    <m/>
    <s v="CE01"/>
    <s v="421001"/>
    <s v="570052 - Lease/Rental-Miscellaneous&gt;12 Months"/>
    <s v="421001 - Northern Region Admin"/>
    <x v="0"/>
    <s v="140026185"/>
    <n v="35000"/>
    <n v="35000"/>
    <n v="0"/>
    <n v="0"/>
    <n v="35000"/>
    <n v="35000"/>
    <n v="0"/>
    <n v="0"/>
    <n v="35000"/>
    <n v="931"/>
    <n v="0"/>
    <n v="0"/>
    <n v="0"/>
    <n v="0"/>
    <s v="n/a"/>
    <n v="0"/>
    <n v="0"/>
    <n v="0"/>
    <n v="0"/>
  </r>
  <r>
    <x v="0"/>
    <x v="1"/>
    <x v="10"/>
    <d v="2015-03-10T00:00:00"/>
    <m/>
    <m/>
    <s v="CE01"/>
    <s v="421001"/>
    <s v="570052 - Lease/Rental-Miscellaneous&gt;12 Months"/>
    <s v="421001 - Northern Region Admin"/>
    <x v="0"/>
    <s v="140026185"/>
    <n v="35000"/>
    <n v="35000"/>
    <n v="0"/>
    <n v="0"/>
    <n v="35000"/>
    <n v="35000"/>
    <n v="0"/>
    <n v="0"/>
    <n v="35000"/>
    <n v="931"/>
    <n v="0"/>
    <n v="0"/>
    <n v="0"/>
    <n v="0"/>
    <s v="n/a"/>
    <n v="0"/>
    <n v="0"/>
    <n v="0"/>
    <n v="0"/>
  </r>
  <r>
    <x v="0"/>
    <x v="1"/>
    <x v="10"/>
    <d v="2015-04-09T00:00:00"/>
    <m/>
    <m/>
    <s v="CE01"/>
    <s v="421001"/>
    <s v="570052 - Lease/Rental-Miscellaneous&gt;12 Months"/>
    <s v="421001 - Northern Region Admin"/>
    <x v="0"/>
    <s v="140026185"/>
    <n v="35000"/>
    <n v="35000"/>
    <n v="0"/>
    <n v="0"/>
    <n v="35000"/>
    <n v="35000"/>
    <n v="0"/>
    <n v="0"/>
    <n v="35000"/>
    <n v="931"/>
    <n v="0"/>
    <n v="0"/>
    <n v="0"/>
    <n v="0"/>
    <s v="n/a"/>
    <n v="0"/>
    <n v="0"/>
    <n v="0"/>
    <n v="0"/>
  </r>
  <r>
    <x v="0"/>
    <x v="0"/>
    <x v="5"/>
    <d v="2010-03-17T00:00:00"/>
    <m/>
    <m/>
    <s v="CE01"/>
    <s v="421001"/>
    <s v="620010 - Advertising -General incl.Goodwill,Image"/>
    <s v="421001 - Northern Region Admin"/>
    <x v="0"/>
    <s v="140026185"/>
    <n v="17240"/>
    <n v="17240"/>
    <n v="0"/>
    <n v="0"/>
    <n v="17240"/>
    <n v="17240"/>
    <n v="0"/>
    <n v="0"/>
    <n v="17240"/>
    <n v="930.1"/>
    <n v="0"/>
    <n v="0"/>
    <n v="0"/>
    <n v="0"/>
    <s v="n/a"/>
    <n v="0"/>
    <n v="0"/>
    <n v="0"/>
    <n v="0"/>
  </r>
  <r>
    <x v="0"/>
    <x v="0"/>
    <x v="5"/>
    <d v="2010-12-06T00:00:00"/>
    <m/>
    <m/>
    <s v="CE01"/>
    <s v="421001"/>
    <s v="620010 - Advertising -General incl.Goodwill,Image"/>
    <s v="421001 - Northern Region Admin"/>
    <x v="0"/>
    <s v="140026185"/>
    <n v="203000"/>
    <n v="203000"/>
    <n v="0"/>
    <n v="0"/>
    <n v="203000"/>
    <n v="203000"/>
    <n v="0"/>
    <n v="0"/>
    <n v="203000"/>
    <n v="930.1"/>
    <n v="0"/>
    <n v="0"/>
    <n v="0"/>
    <n v="0"/>
    <s v="n/a"/>
    <n v="0"/>
    <n v="0"/>
    <n v="0"/>
    <n v="0"/>
  </r>
  <r>
    <x v="0"/>
    <x v="0"/>
    <x v="6"/>
    <d v="2011-11-28T00:00:00"/>
    <m/>
    <m/>
    <s v="CE01"/>
    <s v="421001"/>
    <s v="620010 - Advertising -General incl.Goodwill,Image"/>
    <s v="421001 - Northern Region Admin"/>
    <x v="0"/>
    <s v="140026185"/>
    <n v="203000"/>
    <n v="203000"/>
    <n v="0"/>
    <n v="0"/>
    <n v="203000"/>
    <n v="203000"/>
    <n v="0"/>
    <n v="0"/>
    <n v="203000"/>
    <n v="930.1"/>
    <n v="0"/>
    <n v="0"/>
    <n v="0"/>
    <n v="0"/>
    <s v="n/a"/>
    <n v="0"/>
    <n v="0"/>
    <n v="0"/>
    <n v="0"/>
  </r>
  <r>
    <x v="0"/>
    <x v="0"/>
    <x v="7"/>
    <d v="2012-12-04T00:00:00"/>
    <m/>
    <m/>
    <s v="CE01"/>
    <s v="421001"/>
    <s v="620010 - Advertising -General incl.Goodwill,Image"/>
    <s v="421001 - Northern Region Admin"/>
    <x v="0"/>
    <s v="140026185"/>
    <n v="225000"/>
    <n v="225000"/>
    <n v="0"/>
    <n v="0"/>
    <n v="225000"/>
    <n v="225000"/>
    <n v="0"/>
    <n v="0"/>
    <n v="225000"/>
    <n v="930.1"/>
    <n v="0"/>
    <n v="0"/>
    <n v="0"/>
    <n v="0"/>
    <s v="n/a"/>
    <n v="0"/>
    <n v="0"/>
    <n v="0"/>
    <n v="0"/>
  </r>
  <r>
    <x v="0"/>
    <x v="0"/>
    <x v="8"/>
    <d v="2013-11-21T00:00:00"/>
    <m/>
    <m/>
    <s v="CE01"/>
    <s v="421001"/>
    <s v="620010 - Advertising -General incl.Goodwill,Image"/>
    <s v="421001 - Northern Region Admin"/>
    <x v="0"/>
    <s v="140026185"/>
    <n v="225000"/>
    <n v="225000"/>
    <n v="0"/>
    <n v="0"/>
    <n v="225000"/>
    <n v="225000"/>
    <n v="0"/>
    <n v="0"/>
    <n v="225000"/>
    <n v="930.1"/>
    <n v="0"/>
    <n v="0"/>
    <n v="0"/>
    <n v="0"/>
    <s v="n/a"/>
    <n v="0"/>
    <n v="0"/>
    <n v="0"/>
    <n v="0"/>
  </r>
  <r>
    <x v="0"/>
    <x v="1"/>
    <x v="9"/>
    <d v="2014-11-17T00:00:00"/>
    <m/>
    <m/>
    <s v="CE01"/>
    <s v="421001"/>
    <s v="620010 - Advertising -General incl.Goodwill,Image"/>
    <s v="421001 - Northern Region Admin"/>
    <x v="0"/>
    <s v="140026185"/>
    <n v="225000"/>
    <n v="225000"/>
    <n v="0"/>
    <n v="0"/>
    <n v="225000"/>
    <n v="225000"/>
    <n v="0"/>
    <n v="0"/>
    <n v="225000"/>
    <n v="930.1"/>
    <n v="0"/>
    <n v="0"/>
    <n v="0"/>
    <n v="0"/>
    <s v="n/a"/>
    <n v="0"/>
    <n v="0"/>
    <n v="0"/>
    <n v="0"/>
  </r>
  <r>
    <x v="0"/>
    <x v="0"/>
    <x v="7"/>
    <d v="2012-06-01T00:00:00"/>
    <m/>
    <m/>
    <s v="SC00"/>
    <s v="504003"/>
    <s v="620124 - OUTDOOR BILLBOARD-CREATIVE"/>
    <s v="504003 - Advertising "/>
    <x v="0"/>
    <s v="140026185"/>
    <n v="22800"/>
    <n v="1044.240012222836"/>
    <n v="1281.3599243752878"/>
    <n v="485.63990649857334"/>
    <n v="2811.2398430966973"/>
    <n v="1044.240012222836"/>
    <n v="1281.3599243752878"/>
    <n v="485.63990649857334"/>
    <n v="2811.2398430966973"/>
    <n v="9210"/>
    <n v="0"/>
    <n v="0"/>
    <n v="0"/>
    <n v="0"/>
    <s v="n/a"/>
    <n v="0"/>
    <n v="0"/>
    <n v="0"/>
    <n v="0"/>
  </r>
  <r>
    <x v="0"/>
    <x v="0"/>
    <x v="2"/>
    <d v="2007-02-23T00:00:00"/>
    <m/>
    <m/>
    <s v="SC00"/>
    <s v="504003"/>
    <s v="620128 - SPONSORSHIPS"/>
    <s v="504003 - Advertising "/>
    <x v="0"/>
    <s v="140026185"/>
    <n v="500000"/>
    <n v="86650.005058491937"/>
    <n v="104999.99551211107"/>
    <n v="46199.995460820923"/>
    <n v="237849.99603142391"/>
    <n v="86650.005058491937"/>
    <n v="104999.99551211107"/>
    <n v="46199.995460820923"/>
    <n v="237849.99603142391"/>
    <n v="9210"/>
    <n v="0"/>
    <n v="0"/>
    <n v="0"/>
    <n v="0"/>
    <s v="n/a"/>
    <n v="0"/>
    <n v="0"/>
    <n v="0"/>
    <n v="0"/>
  </r>
  <r>
    <x v="0"/>
    <x v="1"/>
    <x v="3"/>
    <d v="2008-02-12T00:00:00"/>
    <m/>
    <m/>
    <s v="SC00"/>
    <s v="504003"/>
    <s v="620128 - SPONSORSHIPS"/>
    <s v="504003 - Advertising "/>
    <x v="0"/>
    <s v="140026185"/>
    <n v="125000"/>
    <n v="20987.501322855667"/>
    <n v="26012.498928170513"/>
    <n v="11575.000168919702"/>
    <n v="58575.000419945885"/>
    <n v="20987.501322855667"/>
    <n v="26012.498928170513"/>
    <n v="11575.000168919702"/>
    <n v="58575.000419945885"/>
    <n v="9210"/>
    <n v="0"/>
    <n v="0"/>
    <n v="0"/>
    <n v="0"/>
    <s v="n/a"/>
    <n v="0"/>
    <n v="0"/>
    <n v="0"/>
    <n v="0"/>
  </r>
  <r>
    <x v="0"/>
    <x v="0"/>
    <x v="4"/>
    <d v="2009-02-06T00:00:00"/>
    <m/>
    <m/>
    <s v="SC00"/>
    <s v="504003"/>
    <s v="620128 - SPONSORSHIPS"/>
    <s v="504003 - Advertising "/>
    <x v="0"/>
    <s v="140026185"/>
    <n v="125000"/>
    <n v="20962.500183652366"/>
    <n v="26237.498385166728"/>
    <n v="10787.502300706512"/>
    <n v="57987.500869525604"/>
    <n v="20962.500183652366"/>
    <n v="26237.498385166728"/>
    <n v="10787.502300706512"/>
    <n v="57987.500869525604"/>
    <n v="9210"/>
    <n v="0"/>
    <n v="0"/>
    <n v="0"/>
    <n v="0"/>
    <s v="n/a"/>
    <n v="0"/>
    <n v="0"/>
    <n v="0"/>
    <n v="0"/>
  </r>
  <r>
    <x v="0"/>
    <x v="0"/>
    <x v="11"/>
    <d v="2003-07-22T00:00:00"/>
    <m/>
    <m/>
    <s v="SC00"/>
    <s v="506002"/>
    <s v="550100 - Outside Services/Contractors-Profess Non"/>
    <s v="506002 - Governmental Affairs - OH"/>
    <x v="0"/>
    <s v="140026185"/>
    <n v="20000"/>
    <n v="0"/>
    <n v="0"/>
    <n v="0"/>
    <n v="0"/>
    <n v="0"/>
    <n v="0"/>
    <n v="0"/>
    <n v="0"/>
    <n v="9210"/>
    <n v="0"/>
    <n v="0"/>
    <n v="0"/>
    <n v="0"/>
    <s v="n/a"/>
    <n v="0"/>
    <n v="0"/>
    <n v="0"/>
    <n v="0"/>
  </r>
  <r>
    <x v="0"/>
    <x v="0"/>
    <x v="11"/>
    <d v="2003-07-23T00:00:00"/>
    <m/>
    <m/>
    <s v="SC00"/>
    <s v="506002"/>
    <s v="550100 - Outside Services/Contractors-Profess Non"/>
    <s v="506002 - Governmental Affairs - OH"/>
    <x v="0"/>
    <s v="140026185"/>
    <n v="7500"/>
    <n v="0"/>
    <n v="0"/>
    <n v="0"/>
    <n v="0"/>
    <n v="0"/>
    <n v="0"/>
    <n v="0"/>
    <n v="0"/>
    <n v="9210"/>
    <n v="0"/>
    <n v="0"/>
    <n v="0"/>
    <n v="0"/>
    <s v="n/a"/>
    <n v="0"/>
    <n v="0"/>
    <n v="0"/>
    <n v="0"/>
  </r>
  <r>
    <x v="0"/>
    <x v="0"/>
    <x v="11"/>
    <d v="2003-07-23T00:00:00"/>
    <m/>
    <m/>
    <s v="SC00"/>
    <s v="506002"/>
    <s v="550100 - Outside Services/Contractors-Profess Non"/>
    <s v="506002 - Governmental Affairs - OH"/>
    <x v="0"/>
    <s v="140026185"/>
    <n v="10000"/>
    <n v="0"/>
    <n v="0"/>
    <n v="0"/>
    <n v="0"/>
    <n v="0"/>
    <n v="0"/>
    <n v="0"/>
    <n v="0"/>
    <n v="9210"/>
    <n v="0"/>
    <n v="0"/>
    <n v="0"/>
    <n v="0"/>
    <s v="n/a"/>
    <n v="0"/>
    <n v="0"/>
    <n v="0"/>
    <n v="0"/>
  </r>
  <r>
    <x v="0"/>
    <x v="0"/>
    <x v="11"/>
    <d v="2003-08-26T00:00:00"/>
    <m/>
    <m/>
    <s v="SC00"/>
    <s v="506002"/>
    <s v="550100 - Outside Services/Contractors-Profess Non"/>
    <s v="506002 - Governmental Affairs - OH"/>
    <x v="0"/>
    <s v="140026185"/>
    <n v="10000"/>
    <n v="0"/>
    <n v="0"/>
    <n v="0"/>
    <n v="0"/>
    <n v="0"/>
    <n v="0"/>
    <n v="0"/>
    <n v="0"/>
    <n v="9210"/>
    <n v="0"/>
    <n v="0"/>
    <n v="0"/>
    <n v="0"/>
    <s v="n/a"/>
    <n v="0"/>
    <n v="0"/>
    <n v="0"/>
    <n v="0"/>
  </r>
  <r>
    <x v="0"/>
    <x v="0"/>
    <x v="11"/>
    <d v="2003-09-16T00:00:00"/>
    <m/>
    <m/>
    <s v="SC00"/>
    <s v="506002"/>
    <s v="550100 - Outside Services/Contractors-Profess Non"/>
    <s v="506002 - Governmental Affairs - OH"/>
    <x v="0"/>
    <s v="140026185"/>
    <n v="10000"/>
    <n v="0"/>
    <n v="0"/>
    <n v="0"/>
    <n v="0"/>
    <n v="0"/>
    <n v="0"/>
    <n v="0"/>
    <n v="0"/>
    <n v="9210"/>
    <n v="0"/>
    <n v="0"/>
    <n v="0"/>
    <n v="0"/>
    <s v="n/a"/>
    <n v="0"/>
    <n v="0"/>
    <n v="0"/>
    <n v="0"/>
  </r>
  <r>
    <x v="0"/>
    <x v="0"/>
    <x v="11"/>
    <d v="2003-11-01T00:00:00"/>
    <m/>
    <m/>
    <s v="SC00"/>
    <s v="506002"/>
    <s v="550100 - Outside Services/Contractors-Profess Non"/>
    <s v="506002 - Governmental Affairs - OH"/>
    <x v="0"/>
    <s v="140026185"/>
    <n v="10000"/>
    <n v="0"/>
    <n v="0"/>
    <n v="0"/>
    <n v="0"/>
    <n v="0"/>
    <n v="0"/>
    <n v="0"/>
    <n v="0"/>
    <n v="9210"/>
    <n v="0"/>
    <n v="0"/>
    <n v="0"/>
    <n v="0"/>
    <s v="n/a"/>
    <n v="0"/>
    <n v="0"/>
    <n v="0"/>
    <n v="0"/>
  </r>
  <r>
    <x v="0"/>
    <x v="0"/>
    <x v="11"/>
    <d v="2003-12-12T00:00:00"/>
    <m/>
    <m/>
    <s v="SC00"/>
    <s v="506002"/>
    <s v="550100 - Outside Services/Contractors-Profess Non"/>
    <s v="506002 - Governmental Affairs - OH"/>
    <x v="0"/>
    <s v="140026185"/>
    <n v="10000"/>
    <n v="0"/>
    <n v="0"/>
    <n v="0"/>
    <n v="0"/>
    <n v="0"/>
    <n v="0"/>
    <n v="0"/>
    <n v="0"/>
    <n v="9210"/>
    <n v="0"/>
    <n v="0"/>
    <n v="0"/>
    <n v="0"/>
    <s v="n/a"/>
    <n v="0"/>
    <n v="0"/>
    <n v="0"/>
    <n v="0"/>
  </r>
  <r>
    <x v="0"/>
    <x v="0"/>
    <x v="11"/>
    <d v="2003-12-16T00:00:00"/>
    <m/>
    <m/>
    <s v="SC00"/>
    <s v="506002"/>
    <s v="550100 - Outside Services/Contractors-Profess Non"/>
    <s v="506002 - Governmental Affairs - OH"/>
    <x v="0"/>
    <s v="140026185"/>
    <n v="10000"/>
    <n v="0"/>
    <n v="0"/>
    <n v="0"/>
    <n v="0"/>
    <n v="0"/>
    <n v="0"/>
    <n v="0"/>
    <n v="0"/>
    <n v="9210"/>
    <n v="0"/>
    <n v="0"/>
    <n v="0"/>
    <n v="0"/>
    <s v="n/a"/>
    <n v="0"/>
    <n v="0"/>
    <n v="0"/>
    <n v="0"/>
  </r>
  <r>
    <x v="0"/>
    <x v="0"/>
    <x v="12"/>
    <d v="2004-02-11T00:00:00"/>
    <m/>
    <m/>
    <s v="SC00"/>
    <s v="506002"/>
    <s v="550100 - Outside Services/Contractors-Profess Non"/>
    <s v="506002 - Governmental Affairs - OH"/>
    <x v="0"/>
    <s v="140026185"/>
    <n v="10000"/>
    <n v="0"/>
    <n v="0"/>
    <n v="0"/>
    <n v="0"/>
    <n v="0"/>
    <n v="0"/>
    <n v="0"/>
    <n v="0"/>
    <n v="9210"/>
    <n v="0"/>
    <n v="0"/>
    <n v="0"/>
    <n v="0"/>
    <s v="n/a"/>
    <n v="0"/>
    <n v="0"/>
    <n v="0"/>
    <n v="0"/>
  </r>
  <r>
    <x v="0"/>
    <x v="0"/>
    <x v="12"/>
    <d v="2004-03-02T00:00:00"/>
    <m/>
    <m/>
    <s v="SC00"/>
    <s v="506002"/>
    <s v="550100 - Outside Services/Contractors-Profess Non"/>
    <s v="506002 - Governmental Affairs - OH"/>
    <x v="0"/>
    <s v="140026185"/>
    <n v="10000"/>
    <n v="0"/>
    <n v="0"/>
    <n v="0"/>
    <n v="0"/>
    <n v="0"/>
    <n v="0"/>
    <n v="0"/>
    <n v="0"/>
    <n v="9210"/>
    <n v="0"/>
    <n v="0"/>
    <n v="0"/>
    <n v="0"/>
    <s v="n/a"/>
    <n v="0"/>
    <n v="0"/>
    <n v="0"/>
    <n v="0"/>
  </r>
  <r>
    <x v="0"/>
    <x v="0"/>
    <x v="12"/>
    <d v="2004-03-26T00:00:00"/>
    <m/>
    <m/>
    <s v="SC00"/>
    <s v="506002"/>
    <s v="550100 - Outside Services/Contractors-Profess Non"/>
    <s v="506002 - Governmental Affairs - OH"/>
    <x v="0"/>
    <s v="140026185"/>
    <n v="10000"/>
    <n v="0"/>
    <n v="0"/>
    <n v="0"/>
    <n v="0"/>
    <n v="0"/>
    <n v="0"/>
    <n v="0"/>
    <n v="0"/>
    <n v="9210"/>
    <n v="0"/>
    <n v="0"/>
    <n v="0"/>
    <n v="0"/>
    <s v="n/a"/>
    <n v="0"/>
    <n v="0"/>
    <n v="0"/>
    <n v="0"/>
  </r>
  <r>
    <x v="0"/>
    <x v="0"/>
    <x v="12"/>
    <d v="2004-04-28T00:00:00"/>
    <m/>
    <m/>
    <s v="SC00"/>
    <s v="506002"/>
    <s v="550100 - Outside Services/Contractors-Profess Non"/>
    <s v="506002 - Governmental Affairs - OH"/>
    <x v="0"/>
    <s v="140026185"/>
    <n v="10000"/>
    <n v="0"/>
    <n v="0"/>
    <n v="0"/>
    <n v="0"/>
    <n v="0"/>
    <n v="0"/>
    <n v="0"/>
    <n v="0"/>
    <n v="9210"/>
    <n v="0"/>
    <n v="0"/>
    <n v="0"/>
    <n v="0"/>
    <s v="n/a"/>
    <n v="0"/>
    <n v="0"/>
    <n v="0"/>
    <n v="0"/>
  </r>
  <r>
    <x v="0"/>
    <x v="0"/>
    <x v="12"/>
    <d v="2004-06-01T00:00:00"/>
    <m/>
    <m/>
    <s v="SC00"/>
    <s v="506002"/>
    <s v="550100 - Outside Services/Contractors-Profess Non"/>
    <s v="506002 - Governmental Affairs - OH"/>
    <x v="0"/>
    <s v="140026185"/>
    <n v="10000"/>
    <n v="0"/>
    <n v="0"/>
    <n v="0"/>
    <n v="0"/>
    <n v="0"/>
    <n v="0"/>
    <n v="0"/>
    <n v="0"/>
    <n v="9210"/>
    <n v="0"/>
    <n v="0"/>
    <n v="0"/>
    <n v="0"/>
    <s v="n/a"/>
    <n v="0"/>
    <n v="0"/>
    <n v="0"/>
    <n v="0"/>
  </r>
  <r>
    <x v="0"/>
    <x v="0"/>
    <x v="12"/>
    <d v="2004-07-10T00:00:00"/>
    <m/>
    <m/>
    <s v="SC00"/>
    <s v="506002"/>
    <s v="550100 - Outside Services/Contractors-Profess Non"/>
    <s v="506002 - Governmental Affairs - OH"/>
    <x v="0"/>
    <s v="140026185"/>
    <n v="10000"/>
    <n v="0"/>
    <n v="0"/>
    <n v="0"/>
    <n v="0"/>
    <n v="0"/>
    <n v="0"/>
    <n v="0"/>
    <n v="0"/>
    <n v="9210"/>
    <n v="0"/>
    <n v="0"/>
    <n v="0"/>
    <n v="0"/>
    <s v="n/a"/>
    <n v="0"/>
    <n v="0"/>
    <n v="0"/>
    <n v="0"/>
  </r>
  <r>
    <x v="0"/>
    <x v="0"/>
    <x v="12"/>
    <d v="2004-08-01T00:00:00"/>
    <m/>
    <m/>
    <s v="SC00"/>
    <s v="506002"/>
    <s v="550100 - Outside Services/Contractors-Profess Non"/>
    <s v="506002 - Governmental Affairs - OH"/>
    <x v="0"/>
    <s v="140026185"/>
    <n v="19427.63"/>
    <n v="0"/>
    <n v="0"/>
    <n v="0"/>
    <n v="0"/>
    <n v="0"/>
    <n v="0"/>
    <n v="0"/>
    <n v="0"/>
    <n v="9210"/>
    <n v="0"/>
    <n v="0"/>
    <n v="0"/>
    <n v="0"/>
    <s v="n/a"/>
    <n v="0"/>
    <n v="0"/>
    <n v="0"/>
    <n v="0"/>
  </r>
  <r>
    <x v="0"/>
    <x v="0"/>
    <x v="12"/>
    <d v="2004-08-18T00:00:00"/>
    <m/>
    <m/>
    <s v="SC00"/>
    <s v="506002"/>
    <s v="550100 - Outside Services/Contractors-Profess Non"/>
    <s v="506002 - Governmental Affairs - OH"/>
    <x v="0"/>
    <s v="140026185"/>
    <n v="10000"/>
    <n v="0"/>
    <n v="0"/>
    <n v="0"/>
    <n v="0"/>
    <n v="0"/>
    <n v="0"/>
    <n v="0"/>
    <n v="0"/>
    <n v="9210"/>
    <n v="0"/>
    <n v="0"/>
    <n v="0"/>
    <n v="0"/>
    <s v="n/a"/>
    <n v="0"/>
    <n v="0"/>
    <n v="0"/>
    <n v="0"/>
  </r>
  <r>
    <x v="0"/>
    <x v="0"/>
    <x v="12"/>
    <d v="2004-09-27T00:00:00"/>
    <m/>
    <m/>
    <s v="SC00"/>
    <s v="506002"/>
    <s v="550100 - Outside Services/Contractors-Profess Non"/>
    <s v="506002 - Governmental Affairs - OH"/>
    <x v="0"/>
    <s v="140026185"/>
    <n v="10000"/>
    <n v="0"/>
    <n v="0"/>
    <n v="0"/>
    <n v="0"/>
    <n v="0"/>
    <n v="0"/>
    <n v="0"/>
    <n v="0"/>
    <n v="9210"/>
    <n v="0"/>
    <n v="0"/>
    <n v="0"/>
    <n v="0"/>
    <s v="n/a"/>
    <n v="0"/>
    <n v="0"/>
    <n v="0"/>
    <n v="0"/>
  </r>
  <r>
    <x v="0"/>
    <x v="0"/>
    <x v="0"/>
    <d v="2005-05-01T00:00:00"/>
    <m/>
    <m/>
    <s v="SC00"/>
    <s v="509021"/>
    <s v="570010 - Lease/Rentals-Other"/>
    <s v="509021 - Exec Operations Adm"/>
    <x v="0"/>
    <s v="140026185"/>
    <n v="15000"/>
    <n v="2672.9988438198757"/>
    <n v="3329.999435941455"/>
    <n v="1517.9987911285587"/>
    <n v="7520.9970708898891"/>
    <n v="2672.9988438198757"/>
    <n v="3329.999435941455"/>
    <n v="1517.9987911285587"/>
    <n v="7520.9970708898891"/>
    <n v="9210"/>
    <n v="0"/>
    <n v="0"/>
    <n v="0"/>
    <n v="0"/>
    <s v="n/a"/>
    <n v="0"/>
    <n v="0"/>
    <n v="0"/>
    <n v="0"/>
  </r>
  <r>
    <x v="0"/>
    <x v="0"/>
    <x v="0"/>
    <d v="2005-05-17T00:00:00"/>
    <m/>
    <m/>
    <s v="SC00"/>
    <s v="509021"/>
    <s v="570010 - Lease/Rentals-Other"/>
    <s v="509021 - Exec Operations Adm"/>
    <x v="0"/>
    <s v="140026185"/>
    <n v="15000"/>
    <n v="2672.9988438198757"/>
    <n v="3329.999435941455"/>
    <n v="1517.9987911285587"/>
    <n v="7520.9970708898891"/>
    <n v="2672.9988438198757"/>
    <n v="3329.999435941455"/>
    <n v="1517.9987911285587"/>
    <n v="7520.9970708898891"/>
    <n v="9210"/>
    <n v="0"/>
    <n v="0"/>
    <n v="0"/>
    <n v="0"/>
    <s v="n/a"/>
    <n v="0"/>
    <n v="0"/>
    <n v="0"/>
    <n v="0"/>
  </r>
  <r>
    <x v="0"/>
    <x v="0"/>
    <x v="0"/>
    <d v="2005-06-23T00:00:00"/>
    <m/>
    <m/>
    <s v="SC00"/>
    <s v="509021"/>
    <s v="570010 - Lease/Rentals-Other"/>
    <s v="509021 - Exec Operations Adm"/>
    <x v="0"/>
    <s v="140026185"/>
    <n v="15000"/>
    <n v="2672.9988438198757"/>
    <n v="3329.999435941455"/>
    <n v="1517.9987911285587"/>
    <n v="7520.9970708898891"/>
    <n v="2672.9988438198757"/>
    <n v="3329.999435941455"/>
    <n v="1517.9987911285587"/>
    <n v="7520.9970708898891"/>
    <n v="9210"/>
    <n v="0"/>
    <n v="0"/>
    <n v="0"/>
    <n v="0"/>
    <s v="n/a"/>
    <n v="0"/>
    <n v="0"/>
    <n v="0"/>
    <n v="0"/>
  </r>
  <r>
    <x v="0"/>
    <x v="0"/>
    <x v="0"/>
    <d v="2005-07-22T00:00:00"/>
    <m/>
    <m/>
    <s v="SC00"/>
    <s v="509021"/>
    <s v="570010 - Lease/Rentals-Other"/>
    <s v="509021 - Exec Operations Adm"/>
    <x v="0"/>
    <s v="140026185"/>
    <n v="15000"/>
    <n v="2672.9988438198757"/>
    <n v="3329.999435941455"/>
    <n v="1517.9987911285587"/>
    <n v="7520.9970708898891"/>
    <n v="2672.9988438198757"/>
    <n v="3329.999435941455"/>
    <n v="1517.9987911285587"/>
    <n v="7520.9970708898891"/>
    <n v="9210"/>
    <n v="0"/>
    <n v="0"/>
    <n v="0"/>
    <n v="0"/>
    <s v="n/a"/>
    <n v="0"/>
    <n v="0"/>
    <n v="0"/>
    <n v="0"/>
  </r>
  <r>
    <x v="0"/>
    <x v="0"/>
    <x v="0"/>
    <d v="2005-08-16T00:00:00"/>
    <m/>
    <m/>
    <s v="SC00"/>
    <s v="509021"/>
    <s v="570010 - Lease/Rentals-Other"/>
    <s v="509021 - Exec Operations Adm"/>
    <x v="0"/>
    <s v="140026185"/>
    <n v="15000"/>
    <n v="2672.9988438198757"/>
    <n v="3329.999435941455"/>
    <n v="1517.9987911285587"/>
    <n v="7520.9970708898891"/>
    <n v="2672.9988438198757"/>
    <n v="3329.999435941455"/>
    <n v="1517.9987911285587"/>
    <n v="7520.9970708898891"/>
    <n v="9210"/>
    <n v="0"/>
    <n v="0"/>
    <n v="0"/>
    <n v="0"/>
    <s v="n/a"/>
    <n v="0"/>
    <n v="0"/>
    <n v="0"/>
    <n v="0"/>
  </r>
  <r>
    <x v="0"/>
    <x v="0"/>
    <x v="0"/>
    <d v="2005-09-13T00:00:00"/>
    <m/>
    <m/>
    <s v="SC00"/>
    <s v="509021"/>
    <s v="570010 - Lease/Rentals-Other"/>
    <s v="509021 - Exec Operations Adm"/>
    <x v="0"/>
    <s v="140026185"/>
    <n v="15000"/>
    <n v="2672.9988438198757"/>
    <n v="3329.999435941455"/>
    <n v="1517.9987911285587"/>
    <n v="7520.9970708898891"/>
    <n v="2672.9988438198757"/>
    <n v="3329.999435941455"/>
    <n v="1517.9987911285587"/>
    <n v="7520.9970708898891"/>
    <n v="9210"/>
    <n v="0"/>
    <n v="0"/>
    <n v="0"/>
    <n v="0"/>
    <s v="n/a"/>
    <n v="0"/>
    <n v="0"/>
    <n v="0"/>
    <n v="0"/>
  </r>
  <r>
    <x v="0"/>
    <x v="0"/>
    <x v="0"/>
    <d v="2005-10-14T00:00:00"/>
    <m/>
    <m/>
    <s v="SC00"/>
    <s v="509021"/>
    <s v="570010 - Lease/Rentals-Other"/>
    <s v="509021 - Exec Operations Adm"/>
    <x v="0"/>
    <s v="140026185"/>
    <n v="15000"/>
    <n v="2672.9988438198757"/>
    <n v="3329.999435941455"/>
    <n v="1517.9987911285587"/>
    <n v="7520.9970708898891"/>
    <n v="2672.9988438198757"/>
    <n v="3329.999435941455"/>
    <n v="1517.9987911285587"/>
    <n v="7520.9970708898891"/>
    <n v="9210"/>
    <n v="0"/>
    <n v="0"/>
    <n v="0"/>
    <n v="0"/>
    <s v="n/a"/>
    <n v="0"/>
    <n v="0"/>
    <n v="0"/>
    <n v="0"/>
  </r>
  <r>
    <x v="0"/>
    <x v="0"/>
    <x v="0"/>
    <d v="2005-11-18T00:00:00"/>
    <m/>
    <m/>
    <s v="SC00"/>
    <s v="509021"/>
    <s v="570010 - Lease/Rentals-Other"/>
    <s v="509021 - Exec Operations Adm"/>
    <x v="0"/>
    <s v="140026185"/>
    <n v="15000"/>
    <n v="2672.9988438198757"/>
    <n v="3329.999435941455"/>
    <n v="1517.9987911285587"/>
    <n v="7520.9970708898891"/>
    <n v="2672.9988438198757"/>
    <n v="3329.999435941455"/>
    <n v="1517.9987911285587"/>
    <n v="7520.9970708898891"/>
    <n v="9210"/>
    <n v="0"/>
    <n v="0"/>
    <n v="0"/>
    <n v="0"/>
    <s v="n/a"/>
    <n v="0"/>
    <n v="0"/>
    <n v="0"/>
    <n v="0"/>
  </r>
  <r>
    <x v="0"/>
    <x v="0"/>
    <x v="0"/>
    <d v="2005-12-16T00:00:00"/>
    <m/>
    <m/>
    <s v="SC00"/>
    <s v="509021"/>
    <s v="570010 - Lease/Rentals-Other"/>
    <s v="509021 - Exec Operations Adm"/>
    <x v="0"/>
    <s v="140026185"/>
    <n v="15000"/>
    <n v="2672.9988438198757"/>
    <n v="3329.999435941455"/>
    <n v="1517.9987911285587"/>
    <n v="7520.9970708898891"/>
    <n v="2672.9988438198757"/>
    <n v="3329.999435941455"/>
    <n v="1517.9987911285587"/>
    <n v="7520.9970708898891"/>
    <n v="9210"/>
    <n v="0"/>
    <n v="0"/>
    <n v="0"/>
    <n v="0"/>
    <s v="n/a"/>
    <n v="0"/>
    <n v="0"/>
    <n v="0"/>
    <n v="0"/>
  </r>
  <r>
    <x v="0"/>
    <x v="0"/>
    <x v="1"/>
    <d v="2006-01-13T00:00:00"/>
    <m/>
    <m/>
    <s v="SC00"/>
    <s v="509021"/>
    <s v="570010 - Lease/Rentals-Other"/>
    <s v="509021 - Exec Operations Adm"/>
    <x v="0"/>
    <s v="140026185"/>
    <n v="15000"/>
    <n v="2662.4996247384815"/>
    <n v="3232.4987537071765"/>
    <n v="1489.4994063103977"/>
    <n v="7384.4977847560558"/>
    <n v="2662.4996247384815"/>
    <n v="3232.4987537071765"/>
    <n v="1489.4994063103977"/>
    <n v="7384.4977847560558"/>
    <n v="9210"/>
    <n v="0"/>
    <n v="0"/>
    <n v="0"/>
    <n v="0"/>
    <s v="n/a"/>
    <n v="0"/>
    <n v="0"/>
    <n v="0"/>
    <n v="0"/>
  </r>
  <r>
    <x v="0"/>
    <x v="0"/>
    <x v="1"/>
    <d v="2006-02-17T00:00:00"/>
    <m/>
    <m/>
    <s v="SC00"/>
    <s v="509021"/>
    <s v="570010 - Lease/Rentals-Other"/>
    <s v="509021 - Exec Operations Adm"/>
    <x v="0"/>
    <s v="140026185"/>
    <n v="15000"/>
    <n v="2662.4996247384815"/>
    <n v="3232.4987537071765"/>
    <n v="1489.4994063103977"/>
    <n v="7384.4977847560558"/>
    <n v="2662.4996247384815"/>
    <n v="3232.4987537071765"/>
    <n v="1489.4994063103977"/>
    <n v="7384.4977847560558"/>
    <n v="9210"/>
    <n v="0"/>
    <n v="0"/>
    <n v="0"/>
    <n v="0"/>
    <s v="n/a"/>
    <n v="0"/>
    <n v="0"/>
    <n v="0"/>
    <n v="0"/>
  </r>
  <r>
    <x v="0"/>
    <x v="0"/>
    <x v="1"/>
    <d v="2006-03-16T00:00:00"/>
    <m/>
    <m/>
    <s v="SC00"/>
    <s v="509021"/>
    <s v="570010 - Lease/Rentals-Other"/>
    <s v="509021 - Exec Operations Adm"/>
    <x v="0"/>
    <s v="140026185"/>
    <n v="15000"/>
    <n v="2662.4996247384815"/>
    <n v="3232.4987537071765"/>
    <n v="1489.4994063103977"/>
    <n v="7384.4977847560558"/>
    <n v="2662.4996247384815"/>
    <n v="3232.4987537071765"/>
    <n v="1489.4994063103977"/>
    <n v="7384.4977847560558"/>
    <n v="9210"/>
    <n v="0"/>
    <n v="0"/>
    <n v="0"/>
    <n v="0"/>
    <s v="n/a"/>
    <n v="0"/>
    <n v="0"/>
    <n v="0"/>
    <n v="0"/>
  </r>
  <r>
    <x v="0"/>
    <x v="0"/>
    <x v="1"/>
    <d v="2006-03-18T00:00:00"/>
    <m/>
    <m/>
    <s v="SC00"/>
    <s v="509021"/>
    <s v="570010 - Lease/Rentals-Other"/>
    <s v="509021 - Exec Operations Adm"/>
    <x v="0"/>
    <s v="140026185"/>
    <n v="15000"/>
    <n v="2662.4996247384815"/>
    <n v="3232.4987537071765"/>
    <n v="1489.4994063103977"/>
    <n v="7384.4977847560558"/>
    <n v="2662.4996247384815"/>
    <n v="3232.4987537071765"/>
    <n v="1489.4994063103977"/>
    <n v="7384.4977847560558"/>
    <n v="9210"/>
    <n v="0"/>
    <n v="0"/>
    <n v="0"/>
    <n v="0"/>
    <s v="n/a"/>
    <n v="0"/>
    <n v="0"/>
    <n v="0"/>
    <n v="0"/>
  </r>
  <r>
    <x v="0"/>
    <x v="0"/>
    <x v="1"/>
    <d v="2006-04-18T00:00:00"/>
    <m/>
    <m/>
    <s v="SC00"/>
    <s v="509021"/>
    <s v="570010 - Lease/Rentals-Other"/>
    <s v="509021 - Exec Operations Adm"/>
    <x v="0"/>
    <s v="140026185"/>
    <n v="15000"/>
    <n v="2662.4996247384815"/>
    <n v="3232.4987537071765"/>
    <n v="1489.4994063103977"/>
    <n v="7384.4977847560558"/>
    <n v="2662.4996247384815"/>
    <n v="3232.4987537071765"/>
    <n v="1489.4994063103977"/>
    <n v="7384.4977847560558"/>
    <n v="9210"/>
    <n v="0"/>
    <n v="0"/>
    <n v="0"/>
    <n v="0"/>
    <s v="n/a"/>
    <n v="0"/>
    <n v="0"/>
    <n v="0"/>
    <n v="0"/>
  </r>
  <r>
    <x v="0"/>
    <x v="0"/>
    <x v="1"/>
    <d v="2006-05-15T00:00:00"/>
    <m/>
    <m/>
    <s v="SC00"/>
    <s v="509021"/>
    <s v="570010 - Lease/Rentals-Other"/>
    <s v="509021 - Exec Operations Adm"/>
    <x v="0"/>
    <s v="140026185"/>
    <n v="15000"/>
    <n v="2662.4996247384815"/>
    <n v="3232.4987537071765"/>
    <n v="1489.4994063103977"/>
    <n v="7384.4977847560558"/>
    <n v="2662.4996247384815"/>
    <n v="3232.4987537071765"/>
    <n v="1489.4994063103977"/>
    <n v="7384.4977847560558"/>
    <n v="9210"/>
    <n v="0"/>
    <n v="0"/>
    <n v="0"/>
    <n v="0"/>
    <s v="n/a"/>
    <n v="0"/>
    <n v="0"/>
    <n v="0"/>
    <n v="0"/>
  </r>
  <r>
    <x v="0"/>
    <x v="0"/>
    <x v="1"/>
    <d v="2006-07-03T00:00:00"/>
    <m/>
    <m/>
    <s v="SC00"/>
    <s v="509021"/>
    <s v="570010 - Lease/Rentals-Other"/>
    <s v="509021 - Exec Operations Adm"/>
    <x v="0"/>
    <s v="140026185"/>
    <n v="15000"/>
    <n v="2662.4996247384815"/>
    <n v="3232.4987537071765"/>
    <n v="1489.4994063103977"/>
    <n v="7384.4977847560558"/>
    <n v="2662.4996247384815"/>
    <n v="3232.4987537071765"/>
    <n v="1489.4994063103977"/>
    <n v="7384.4977847560558"/>
    <n v="9210"/>
    <n v="0"/>
    <n v="0"/>
    <n v="0"/>
    <n v="0"/>
    <s v="n/a"/>
    <n v="0"/>
    <n v="0"/>
    <n v="0"/>
    <n v="0"/>
  </r>
  <r>
    <x v="0"/>
    <x v="0"/>
    <x v="1"/>
    <d v="2006-07-13T00:00:00"/>
    <m/>
    <m/>
    <s v="SC00"/>
    <s v="509021"/>
    <s v="570010 - Lease/Rentals-Other"/>
    <s v="509021 - Exec Operations Adm"/>
    <x v="0"/>
    <s v="140026185"/>
    <n v="15000"/>
    <n v="2662.4996247384815"/>
    <n v="3232.4987537071765"/>
    <n v="1489.4994063103977"/>
    <n v="7384.4977847560558"/>
    <n v="2662.4996247384815"/>
    <n v="3232.4987537071765"/>
    <n v="1489.4994063103977"/>
    <n v="7384.4977847560558"/>
    <n v="9210"/>
    <n v="0"/>
    <n v="0"/>
    <n v="0"/>
    <n v="0"/>
    <s v="n/a"/>
    <n v="0"/>
    <n v="0"/>
    <n v="0"/>
    <n v="0"/>
  </r>
  <r>
    <x v="0"/>
    <x v="0"/>
    <x v="1"/>
    <d v="2006-08-14T00:00:00"/>
    <m/>
    <m/>
    <s v="SC00"/>
    <s v="509021"/>
    <s v="570010 - Lease/Rentals-Other"/>
    <s v="509021 - Exec Operations Adm"/>
    <x v="0"/>
    <s v="140026185"/>
    <n v="16000"/>
    <n v="2839.999882382228"/>
    <n v="3447.9999893763738"/>
    <n v="1588.8001100482568"/>
    <n v="7876.7999818068593"/>
    <n v="2839.999882382228"/>
    <n v="3447.9999893763738"/>
    <n v="1588.8001100482568"/>
    <n v="7876.7999818068593"/>
    <n v="9210"/>
    <n v="0"/>
    <n v="0"/>
    <n v="0"/>
    <n v="0"/>
    <s v="n/a"/>
    <n v="0"/>
    <n v="0"/>
    <n v="0"/>
    <n v="0"/>
  </r>
  <r>
    <x v="0"/>
    <x v="0"/>
    <x v="1"/>
    <d v="2006-09-15T00:00:00"/>
    <m/>
    <m/>
    <s v="SC00"/>
    <s v="509021"/>
    <s v="570010 - Lease/Rentals-Other"/>
    <s v="509021 - Exec Operations Adm"/>
    <x v="0"/>
    <s v="140026185"/>
    <n v="16000"/>
    <n v="2839.999882382228"/>
    <n v="3447.9999893763738"/>
    <n v="1588.8001100482568"/>
    <n v="7876.7999818068593"/>
    <n v="2839.999882382228"/>
    <n v="3447.9999893763738"/>
    <n v="1588.8001100482568"/>
    <n v="7876.7999818068593"/>
    <n v="9210"/>
    <n v="0"/>
    <n v="0"/>
    <n v="0"/>
    <n v="0"/>
    <s v="n/a"/>
    <n v="0"/>
    <n v="0"/>
    <n v="0"/>
    <n v="0"/>
  </r>
  <r>
    <x v="0"/>
    <x v="0"/>
    <x v="1"/>
    <d v="2006-10-13T00:00:00"/>
    <m/>
    <m/>
    <s v="SC00"/>
    <s v="509021"/>
    <s v="570052 - Lease/Rental-Miscellaneous&gt;12 Months"/>
    <s v="509021 - Exec Operations Adm"/>
    <x v="0"/>
    <s v="140026185"/>
    <n v="16000"/>
    <n v="2839.999882382228"/>
    <n v="3447.9999893763738"/>
    <n v="1588.8001100482568"/>
    <n v="7876.7999818068593"/>
    <n v="2839.999882382228"/>
    <n v="3447.9999893763738"/>
    <n v="1588.8001100482568"/>
    <n v="7876.7999818068593"/>
    <n v="9210"/>
    <n v="0"/>
    <n v="0"/>
    <n v="0"/>
    <n v="0"/>
    <s v="n/a"/>
    <n v="0"/>
    <n v="0"/>
    <n v="0"/>
    <n v="0"/>
  </r>
  <r>
    <x v="0"/>
    <x v="0"/>
    <x v="1"/>
    <d v="2006-11-14T00:00:00"/>
    <m/>
    <m/>
    <s v="SC00"/>
    <s v="509021"/>
    <s v="570052 - Lease/Rental-Miscellaneous&gt;12 Months"/>
    <s v="509021 - Exec Operations Adm"/>
    <x v="0"/>
    <s v="140026185"/>
    <n v="16000"/>
    <n v="2839.999882382228"/>
    <n v="3447.9999893763738"/>
    <n v="1588.8001100482568"/>
    <n v="7876.7999818068593"/>
    <n v="2839.999882382228"/>
    <n v="3447.9999893763738"/>
    <n v="1588.8001100482568"/>
    <n v="7876.7999818068593"/>
    <n v="9210"/>
    <n v="0"/>
    <n v="0"/>
    <n v="0"/>
    <n v="0"/>
    <s v="n/a"/>
    <n v="0"/>
    <n v="0"/>
    <n v="0"/>
    <n v="0"/>
  </r>
  <r>
    <x v="0"/>
    <x v="0"/>
    <x v="1"/>
    <d v="2006-12-18T00:00:00"/>
    <m/>
    <m/>
    <s v="SC00"/>
    <s v="509021"/>
    <s v="570052 - Lease/Rental-Miscellaneous&gt;12 Months"/>
    <s v="509021 - Exec Operations Adm"/>
    <x v="0"/>
    <s v="140026185"/>
    <n v="16000"/>
    <n v="2839.999882382228"/>
    <n v="3447.9999893763738"/>
    <n v="1588.8001100482568"/>
    <n v="7876.7999818068593"/>
    <n v="2839.999882382228"/>
    <n v="3447.9999893763738"/>
    <n v="1588.8001100482568"/>
    <n v="7876.7999818068593"/>
    <n v="9210"/>
    <n v="0"/>
    <n v="0"/>
    <n v="0"/>
    <n v="0"/>
    <s v="n/a"/>
    <n v="0"/>
    <n v="0"/>
    <n v="0"/>
    <n v="0"/>
  </r>
  <r>
    <x v="0"/>
    <x v="0"/>
    <x v="2"/>
    <d v="2007-01-16T00:00:00"/>
    <m/>
    <m/>
    <s v="SC00"/>
    <s v="509021"/>
    <s v="570052 - Lease/Rental-Miscellaneous&gt;12 Months"/>
    <s v="509021 - Exec Operations Adm"/>
    <x v="0"/>
    <s v="140026185"/>
    <n v="16000"/>
    <n v="2748.8001874911856"/>
    <n v="3329.6008816128665"/>
    <n v="1465.6005925320724"/>
    <n v="7544.0016616361245"/>
    <n v="2748.8001874911856"/>
    <n v="3329.6008816128665"/>
    <n v="1465.6005925320724"/>
    <n v="7544.0016616361245"/>
    <n v="9210"/>
    <n v="0"/>
    <n v="0"/>
    <n v="0"/>
    <n v="0"/>
    <s v="n/a"/>
    <n v="0"/>
    <n v="0"/>
    <n v="0"/>
    <n v="0"/>
  </r>
  <r>
    <x v="0"/>
    <x v="0"/>
    <x v="2"/>
    <d v="2007-02-16T00:00:00"/>
    <m/>
    <m/>
    <s v="SC00"/>
    <s v="509021"/>
    <s v="570052 - Lease/Rental-Miscellaneous&gt;12 Months"/>
    <s v="509021 - Exec Operations Adm"/>
    <x v="0"/>
    <s v="140026185"/>
    <n v="16000"/>
    <n v="2748.8001874911856"/>
    <n v="3329.6008816128665"/>
    <n v="1465.6005925320724"/>
    <n v="7544.0016616361245"/>
    <n v="2748.8001874911856"/>
    <n v="3329.6008816128665"/>
    <n v="1465.6005925320724"/>
    <n v="7544.0016616361245"/>
    <n v="9210"/>
    <n v="0"/>
    <n v="0"/>
    <n v="0"/>
    <n v="0"/>
    <s v="n/a"/>
    <n v="0"/>
    <n v="0"/>
    <n v="0"/>
    <n v="0"/>
  </r>
  <r>
    <x v="0"/>
    <x v="1"/>
    <x v="2"/>
    <d v="2007-03-16T00:00:00"/>
    <m/>
    <m/>
    <s v="SC00"/>
    <s v="509004"/>
    <s v="570052 - Lease/Rental-Miscellaneous&gt;12 Months"/>
    <s v="509004 - Nthrn Reg Pres Adm"/>
    <x v="0"/>
    <s v="140026185"/>
    <n v="16000"/>
    <n v="11952.000820033181"/>
    <n v="0"/>
    <n v="0"/>
    <n v="11952.000820033181"/>
    <n v="11952.000820033181"/>
    <n v="0"/>
    <n v="0"/>
    <n v="11952.000820033181"/>
    <n v="9210"/>
    <n v="0"/>
    <n v="0"/>
    <n v="0"/>
    <n v="0"/>
    <s v="n/a"/>
    <n v="0"/>
    <n v="0"/>
    <n v="0"/>
    <n v="0"/>
  </r>
  <r>
    <x v="0"/>
    <x v="1"/>
    <x v="2"/>
    <d v="2007-04-13T00:00:00"/>
    <m/>
    <m/>
    <s v="SC00"/>
    <s v="509004"/>
    <s v="570052 - Lease/Rental-Miscellaneous&gt;12 Months"/>
    <s v="509004 - Nthrn Reg Pres Adm"/>
    <x v="0"/>
    <s v="140026185"/>
    <n v="16000"/>
    <n v="11952.000820033181"/>
    <n v="0"/>
    <n v="0"/>
    <n v="11952.000820033181"/>
    <n v="11952.000820033181"/>
    <n v="0"/>
    <n v="0"/>
    <n v="11952.000820033181"/>
    <n v="9210"/>
    <n v="0"/>
    <n v="0"/>
    <n v="0"/>
    <n v="0"/>
    <s v="n/a"/>
    <n v="0"/>
    <n v="0"/>
    <n v="0"/>
    <n v="0"/>
  </r>
  <r>
    <x v="0"/>
    <x v="1"/>
    <x v="2"/>
    <d v="2007-05-15T00:00:00"/>
    <m/>
    <m/>
    <s v="SC00"/>
    <s v="509004"/>
    <s v="570052 - Lease/Rental-Miscellaneous&gt;12 Months"/>
    <s v="509004 - Nthrn Reg Pres Adm"/>
    <x v="0"/>
    <s v="140026185"/>
    <n v="16000"/>
    <n v="11952.000820033181"/>
    <n v="0"/>
    <n v="0"/>
    <n v="11952.000820033181"/>
    <n v="11952.000820033181"/>
    <n v="0"/>
    <n v="0"/>
    <n v="11952.000820033181"/>
    <n v="9210"/>
    <n v="0"/>
    <n v="0"/>
    <n v="0"/>
    <n v="0"/>
    <s v="n/a"/>
    <n v="0"/>
    <n v="0"/>
    <n v="0"/>
    <n v="0"/>
  </r>
  <r>
    <x v="0"/>
    <x v="1"/>
    <x v="2"/>
    <d v="2007-07-01T00:00:00"/>
    <m/>
    <m/>
    <s v="SC00"/>
    <s v="509004"/>
    <s v="570052 - Lease/Rental-Miscellaneous&gt;12 Months"/>
    <s v="509004 - Nthrn Reg Pres Adm"/>
    <x v="0"/>
    <s v="140026185"/>
    <n v="16000"/>
    <n v="11952.000820033181"/>
    <n v="0"/>
    <n v="0"/>
    <n v="11952.000820033181"/>
    <n v="11952.000820033181"/>
    <n v="0"/>
    <n v="0"/>
    <n v="11952.000820033181"/>
    <n v="9210"/>
    <n v="0"/>
    <n v="0"/>
    <n v="0"/>
    <n v="0"/>
    <s v="n/a"/>
    <n v="0"/>
    <n v="0"/>
    <n v="0"/>
    <n v="0"/>
  </r>
  <r>
    <x v="0"/>
    <x v="1"/>
    <x v="2"/>
    <d v="2007-07-13T00:00:00"/>
    <m/>
    <m/>
    <s v="SC00"/>
    <s v="509004"/>
    <s v="570052 - Lease/Rental-Miscellaneous&gt;12 Months"/>
    <s v="509004 - Nthrn Reg Pres Adm"/>
    <x v="0"/>
    <s v="140026185"/>
    <n v="16000"/>
    <n v="11952.000820033181"/>
    <n v="0"/>
    <n v="0"/>
    <n v="11952.000820033181"/>
    <n v="11952.000820033181"/>
    <n v="0"/>
    <n v="0"/>
    <n v="11952.000820033181"/>
    <n v="9210"/>
    <n v="0"/>
    <n v="0"/>
    <n v="0"/>
    <n v="0"/>
    <s v="n/a"/>
    <n v="0"/>
    <n v="0"/>
    <n v="0"/>
    <n v="0"/>
  </r>
  <r>
    <x v="0"/>
    <x v="1"/>
    <x v="2"/>
    <d v="2007-09-01T00:00:00"/>
    <m/>
    <m/>
    <s v="SC00"/>
    <s v="509004"/>
    <s v="570052 - Lease/Rental-Miscellaneous&gt;12 Months"/>
    <s v="509004 - Nthrn Reg Pres Adm"/>
    <x v="0"/>
    <s v="140026185"/>
    <n v="16000"/>
    <n v="11952.000820033181"/>
    <n v="0"/>
    <n v="0"/>
    <n v="11952.000820033181"/>
    <n v="11952.000820033181"/>
    <n v="0"/>
    <n v="0"/>
    <n v="11952.000820033181"/>
    <n v="9210"/>
    <n v="0"/>
    <n v="0"/>
    <n v="0"/>
    <n v="0"/>
    <s v="n/a"/>
    <n v="0"/>
    <n v="0"/>
    <n v="0"/>
    <n v="0"/>
  </r>
  <r>
    <x v="0"/>
    <x v="1"/>
    <x v="2"/>
    <d v="2007-09-14T00:00:00"/>
    <m/>
    <m/>
    <s v="SC00"/>
    <s v="509004"/>
    <s v="570052 - Lease/Rental-Miscellaneous&gt;12 Months"/>
    <s v="509004 - Nthrn Reg Pres Adm"/>
    <x v="0"/>
    <s v="140026185"/>
    <n v="16000"/>
    <n v="11952.000820033181"/>
    <n v="0"/>
    <n v="0"/>
    <n v="11952.000820033181"/>
    <n v="11952.000820033181"/>
    <n v="0"/>
    <n v="0"/>
    <n v="11952.000820033181"/>
    <n v="9210"/>
    <n v="0"/>
    <n v="0"/>
    <n v="0"/>
    <n v="0"/>
    <s v="n/a"/>
    <n v="0"/>
    <n v="0"/>
    <n v="0"/>
    <n v="0"/>
  </r>
  <r>
    <x v="0"/>
    <x v="1"/>
    <x v="2"/>
    <d v="2007-11-01T00:00:00"/>
    <m/>
    <m/>
    <s v="SC00"/>
    <s v="509004"/>
    <s v="570052 - Lease/Rental-Miscellaneous&gt;12 Months"/>
    <s v="509004 - Nthrn Reg Pres Adm"/>
    <x v="0"/>
    <s v="140026185"/>
    <n v="16000"/>
    <n v="11952.000820033181"/>
    <n v="0"/>
    <n v="0"/>
    <n v="11952.000820033181"/>
    <n v="11952.000820033181"/>
    <n v="0"/>
    <n v="0"/>
    <n v="11952.000820033181"/>
    <n v="9210"/>
    <n v="0"/>
    <n v="0"/>
    <n v="0"/>
    <n v="0"/>
    <s v="n/a"/>
    <n v="0"/>
    <n v="0"/>
    <n v="0"/>
    <n v="0"/>
  </r>
  <r>
    <x v="0"/>
    <x v="1"/>
    <x v="2"/>
    <d v="2007-11-14T00:00:00"/>
    <m/>
    <m/>
    <s v="SC00"/>
    <s v="509004"/>
    <s v="570052 - Lease/Rental-Miscellaneous&gt;12 Months"/>
    <s v="509004 - Nthrn Reg Pres Adm"/>
    <x v="0"/>
    <s v="140026185"/>
    <n v="16000"/>
    <n v="11952.000820033181"/>
    <n v="0"/>
    <n v="0"/>
    <n v="11952.000820033181"/>
    <n v="11952.000820033181"/>
    <n v="0"/>
    <n v="0"/>
    <n v="11952.000820033181"/>
    <n v="9210"/>
    <n v="0"/>
    <n v="0"/>
    <n v="0"/>
    <n v="0"/>
    <s v="n/a"/>
    <n v="0"/>
    <n v="0"/>
    <n v="0"/>
    <n v="0"/>
  </r>
  <r>
    <x v="0"/>
    <x v="1"/>
    <x v="2"/>
    <d v="2007-12-13T00:00:00"/>
    <m/>
    <m/>
    <s v="SC00"/>
    <s v="509004"/>
    <s v="570052 - Lease/Rental-Miscellaneous&gt;12 Months"/>
    <s v="509004 - Nthrn Reg Pres Adm"/>
    <x v="0"/>
    <s v="140026185"/>
    <n v="16000"/>
    <n v="11952.000820033181"/>
    <n v="0"/>
    <n v="0"/>
    <n v="11952.000820033181"/>
    <n v="11952.000820033181"/>
    <n v="0"/>
    <n v="0"/>
    <n v="11952.000820033181"/>
    <n v="9210"/>
    <n v="0"/>
    <n v="0"/>
    <n v="0"/>
    <n v="0"/>
    <s v="n/a"/>
    <n v="0"/>
    <n v="0"/>
    <n v="0"/>
    <n v="0"/>
  </r>
  <r>
    <x v="0"/>
    <x v="1"/>
    <x v="3"/>
    <d v="2008-01-16T00:00:00"/>
    <m/>
    <m/>
    <s v="SC00"/>
    <s v="509004"/>
    <s v="570052 - Lease/Rental-Miscellaneous&gt;12 Months"/>
    <s v="509004 - Nthrn Reg Pres Adm"/>
    <x v="0"/>
    <s v="140026185"/>
    <n v="16000"/>
    <n v="16000"/>
    <n v="0"/>
    <n v="0"/>
    <n v="16000"/>
    <n v="16000"/>
    <n v="0"/>
    <n v="0"/>
    <n v="16000"/>
    <n v="9210"/>
    <n v="0"/>
    <n v="0"/>
    <n v="0"/>
    <n v="0"/>
    <s v="n/a"/>
    <n v="0"/>
    <n v="0"/>
    <n v="0"/>
    <n v="0"/>
  </r>
  <r>
    <x v="0"/>
    <x v="1"/>
    <x v="10"/>
    <m/>
    <s v="May"/>
    <n v="2015"/>
    <s v="CE01"/>
    <s v="421001"/>
    <s v="570052 - Lease/Rental-Miscellaneous&gt;12 Months"/>
    <s v="421001 - Northern Region Admin"/>
    <x v="1"/>
    <s v="210042442"/>
    <n v="35000"/>
    <n v="35000"/>
    <n v="0"/>
    <n v="0"/>
    <n v="35000"/>
    <n v="35000"/>
    <n v="0"/>
    <n v="0"/>
    <n v="35000"/>
    <n v="931"/>
    <n v="0"/>
    <n v="0"/>
    <n v="0"/>
    <n v="0"/>
    <s v="n/a"/>
    <n v="0"/>
    <n v="0"/>
    <n v="0"/>
    <n v="0"/>
  </r>
  <r>
    <x v="0"/>
    <x v="1"/>
    <x v="10"/>
    <m/>
    <s v="Jun"/>
    <n v="2015"/>
    <s v="CE01"/>
    <s v="421001"/>
    <s v="570052 - Lease/Rental-Miscellaneous&gt;12 Months"/>
    <s v="421001 - Northern Region Admin"/>
    <x v="1"/>
    <s v="210042442"/>
    <n v="35000"/>
    <n v="35000"/>
    <n v="0"/>
    <n v="0"/>
    <n v="35000"/>
    <n v="35000"/>
    <n v="0"/>
    <n v="0"/>
    <n v="35000"/>
    <n v="931"/>
    <n v="0"/>
    <n v="0"/>
    <n v="0"/>
    <n v="0"/>
    <s v="n/a"/>
    <n v="0"/>
    <n v="0"/>
    <n v="0"/>
    <n v="0"/>
  </r>
  <r>
    <x v="0"/>
    <x v="1"/>
    <x v="10"/>
    <m/>
    <s v="Jul"/>
    <n v="2015"/>
    <s v="CE01"/>
    <s v="421001"/>
    <s v="570052 - Lease/Rental-Miscellaneous&gt;12 Months"/>
    <s v="421001 - Northern Region Admin"/>
    <x v="1"/>
    <s v="210042442"/>
    <n v="35000"/>
    <n v="35000"/>
    <n v="0"/>
    <n v="0"/>
    <n v="35000"/>
    <n v="35000"/>
    <n v="0"/>
    <n v="0"/>
    <n v="35000"/>
    <n v="931"/>
    <n v="0"/>
    <n v="0"/>
    <n v="0"/>
    <n v="0"/>
    <s v="n/a"/>
    <n v="0"/>
    <n v="0"/>
    <n v="0"/>
    <n v="0"/>
  </r>
  <r>
    <x v="0"/>
    <x v="1"/>
    <x v="10"/>
    <m/>
    <s v="Aug"/>
    <n v="2015"/>
    <s v="CE01"/>
    <s v="421001"/>
    <s v="570052 - Lease/Rental-Miscellaneous&gt;12 Months"/>
    <s v="421001 - Northern Region Admin"/>
    <x v="1"/>
    <s v="210042442"/>
    <n v="35000"/>
    <n v="35000"/>
    <n v="0"/>
    <n v="0"/>
    <n v="35000"/>
    <n v="35000"/>
    <n v="0"/>
    <n v="0"/>
    <n v="35000"/>
    <n v="931"/>
    <n v="0"/>
    <n v="0"/>
    <n v="0"/>
    <n v="0"/>
    <s v="n/a"/>
    <n v="0"/>
    <n v="0"/>
    <n v="0"/>
    <n v="0"/>
  </r>
  <r>
    <x v="0"/>
    <x v="1"/>
    <x v="10"/>
    <m/>
    <s v="Sep"/>
    <n v="2015"/>
    <s v="CE01"/>
    <s v="421001"/>
    <s v="570052 - Lease/Rental-Miscellaneous&gt;12 Months"/>
    <s v="421001 - Northern Region Admin"/>
    <x v="1"/>
    <s v="210042442"/>
    <n v="35000"/>
    <n v="35000"/>
    <n v="0"/>
    <n v="0"/>
    <n v="35000"/>
    <n v="35000"/>
    <n v="0"/>
    <n v="0"/>
    <n v="35000"/>
    <n v="931"/>
    <n v="0"/>
    <n v="0"/>
    <n v="0"/>
    <n v="0"/>
    <s v="n/a"/>
    <n v="0"/>
    <n v="0"/>
    <n v="0"/>
    <n v="0"/>
  </r>
  <r>
    <x v="0"/>
    <x v="1"/>
    <x v="10"/>
    <m/>
    <s v="Oct"/>
    <n v="2015"/>
    <s v="CE01"/>
    <s v="421001"/>
    <s v="570052 - Lease/Rental-Miscellaneous&gt;12 Months"/>
    <s v="421001 - Northern Region Admin"/>
    <x v="1"/>
    <s v="210042442"/>
    <n v="35000"/>
    <n v="35000"/>
    <n v="0"/>
    <n v="0"/>
    <n v="35000"/>
    <n v="35000"/>
    <n v="0"/>
    <n v="0"/>
    <n v="35000"/>
    <n v="931"/>
    <n v="0"/>
    <n v="0"/>
    <n v="0"/>
    <n v="0"/>
    <s v="n/a"/>
    <n v="0"/>
    <n v="0"/>
    <n v="0"/>
    <n v="0"/>
  </r>
  <r>
    <x v="0"/>
    <x v="1"/>
    <x v="10"/>
    <m/>
    <s v="Nov"/>
    <n v="2015"/>
    <s v="CE01"/>
    <s v="421001"/>
    <s v="570052 - Lease/Rental-Miscellaneous&gt;12 Months"/>
    <s v="421001 - Northern Region Admin"/>
    <x v="1"/>
    <s v="210042442"/>
    <n v="35000"/>
    <n v="35000"/>
    <n v="0"/>
    <n v="0"/>
    <n v="35000"/>
    <n v="35000"/>
    <n v="0"/>
    <n v="0"/>
    <n v="35000"/>
    <n v="931"/>
    <n v="0"/>
    <n v="0"/>
    <n v="0"/>
    <n v="0"/>
    <s v="n/a"/>
    <n v="0"/>
    <n v="0"/>
    <n v="0"/>
    <n v="0"/>
  </r>
  <r>
    <x v="0"/>
    <x v="1"/>
    <x v="10"/>
    <m/>
    <s v="Nov"/>
    <n v="2015"/>
    <s v="CE01"/>
    <s v="421001"/>
    <s v="620010 - Advertising -General incl.Goodwill,Image"/>
    <s v="421001 - Northern Region Admin"/>
    <x v="1"/>
    <s v="210042442"/>
    <n v="225000"/>
    <n v="225000"/>
    <n v="0"/>
    <n v="0"/>
    <n v="225000"/>
    <n v="225000"/>
    <n v="0"/>
    <n v="0"/>
    <n v="225000"/>
    <n v="930.1"/>
    <n v="0"/>
    <n v="0"/>
    <n v="0"/>
    <n v="0"/>
    <s v="n/a"/>
    <n v="0"/>
    <n v="0"/>
    <n v="0"/>
    <n v="0"/>
  </r>
  <r>
    <x v="0"/>
    <x v="1"/>
    <x v="10"/>
    <m/>
    <s v="Dec"/>
    <n v="2015"/>
    <s v="CE01"/>
    <s v="424035"/>
    <s v="620128 - SPONSORSHIPS"/>
    <s v="424035 - Communication Billings to CE01-ED-A&amp;G"/>
    <x v="1"/>
    <s v="210042442"/>
    <n v="100000"/>
    <n v="100000"/>
    <n v="0"/>
    <n v="0"/>
    <n v="100000"/>
    <n v="43300.000000000007"/>
    <n v="0"/>
    <n v="0"/>
    <n v="43300.000000000007"/>
    <n v="930.1"/>
    <n v="56700"/>
    <n v="0"/>
    <n v="0"/>
    <n v="56700"/>
    <n v="107"/>
    <n v="0"/>
    <n v="0"/>
    <n v="0"/>
    <n v="0"/>
  </r>
  <r>
    <x v="0"/>
    <x v="1"/>
    <x v="10"/>
    <m/>
    <s v="Dec"/>
    <n v="2015"/>
    <s v="SC00"/>
    <s v="504003"/>
    <s v="620123 - OUTDOOR BILLBOARD-PRODUCTION"/>
    <s v="504003 - Advertising "/>
    <x v="1"/>
    <s v="210042442"/>
    <n v="58000"/>
    <n v="3271.199908845515"/>
    <n v="5028.5998153912651"/>
    <n v="1682.0002348552071"/>
    <n v="9981.7999590919862"/>
    <n v="3271.199908845515"/>
    <n v="5028.5998153912651"/>
    <n v="1682.0002348552071"/>
    <n v="9981.7999590919862"/>
    <n v="921"/>
    <n v="0"/>
    <n v="0"/>
    <n v="0"/>
    <n v="0"/>
    <s v="n/a"/>
    <n v="0"/>
    <n v="0"/>
    <n v="0"/>
    <n v="0"/>
  </r>
  <r>
    <x v="0"/>
    <x v="1"/>
    <x v="10"/>
    <m/>
    <s v="Dec"/>
    <n v="2015"/>
    <s v="SC00"/>
    <s v="504003"/>
    <s v="620123 - OUTDOOR BILLBOARD-PRODUCTION"/>
    <s v="504003 - Advertising "/>
    <x v="1"/>
    <s v="210042442"/>
    <n v="58000"/>
    <n v="3271.199908845515"/>
    <n v="5028.5998153912651"/>
    <n v="1682.0002348552071"/>
    <n v="9981.7999590919862"/>
    <n v="3271.199908845515"/>
    <n v="5028.5998153912651"/>
    <n v="1682.0002348552071"/>
    <n v="9981.7999590919862"/>
    <n v="921"/>
    <n v="0"/>
    <n v="0"/>
    <n v="0"/>
    <n v="0"/>
    <s v="n/a"/>
    <n v="0"/>
    <n v="0"/>
    <n v="0"/>
    <n v="0"/>
  </r>
  <r>
    <x v="0"/>
    <x v="1"/>
    <x v="13"/>
    <m/>
    <s v="Jan"/>
    <n v="2016"/>
    <s v="SC00"/>
    <s v="504003"/>
    <s v="620123 - OUTDOOR BILLBOARD-PRODUCTION"/>
    <s v="504003 - Advertising "/>
    <x v="1"/>
    <s v="210042442"/>
    <n v="58000"/>
    <n v="3503.2000181528538"/>
    <n v="5098.2000505686656"/>
    <n v="1699.400016856222"/>
    <n v="10300.800085577741"/>
    <n v="3503.2000181528538"/>
    <n v="5098.2000505686656"/>
    <n v="1699.400016856222"/>
    <n v="10300.800085577741"/>
    <n v="923"/>
    <n v="0"/>
    <n v="0"/>
    <n v="0"/>
    <n v="0"/>
    <s v="n/a"/>
    <n v="0"/>
    <n v="0"/>
    <n v="0"/>
    <n v="0"/>
  </r>
  <r>
    <x v="0"/>
    <x v="1"/>
    <x v="13"/>
    <m/>
    <s v="Feb"/>
    <n v="2016"/>
    <s v="SC00"/>
    <s v="504003"/>
    <s v="620123 - OUTDOOR BILLBOARD-PRODUCTION"/>
    <s v="504003 - Advertising "/>
    <x v="1"/>
    <s v="210042442"/>
    <n v="58000"/>
    <n v="3503.2000181528538"/>
    <n v="5098.2000505686656"/>
    <n v="1699.400016856222"/>
    <n v="10300.800085577741"/>
    <n v="3503.2000181528538"/>
    <n v="5098.2000505686656"/>
    <n v="1699.400016856222"/>
    <n v="10300.800085577741"/>
    <n v="923"/>
    <n v="0"/>
    <n v="0"/>
    <n v="0"/>
    <n v="0"/>
    <s v="n/a"/>
    <n v="0"/>
    <n v="0"/>
    <n v="0"/>
    <n v="0"/>
  </r>
  <r>
    <x v="0"/>
    <x v="1"/>
    <x v="13"/>
    <m/>
    <s v="Mar"/>
    <n v="2016"/>
    <s v="SC00"/>
    <s v="504003"/>
    <s v="620123 - OUTDOOR BILLBOARD-PRODUCTION"/>
    <s v="504003 - Advertising "/>
    <x v="1"/>
    <s v="210042442"/>
    <n v="58000"/>
    <n v="3503.2001671819071"/>
    <n v="5098.2002524537165"/>
    <n v="1699.4003826657427"/>
    <n v="10300.800802301366"/>
    <n v="3503.2001671819071"/>
    <n v="5098.2002524537165"/>
    <n v="1699.4003826657427"/>
    <n v="10300.800802301366"/>
    <n v="923"/>
    <n v="0"/>
    <n v="0"/>
    <n v="0"/>
    <n v="0"/>
    <s v="n/a"/>
    <n v="0"/>
    <n v="0"/>
    <n v="0"/>
    <n v="0"/>
  </r>
  <r>
    <x v="0"/>
    <x v="1"/>
    <x v="13"/>
    <m/>
    <s v="Apr"/>
    <n v="2016"/>
    <s v="SC00"/>
    <s v="504003"/>
    <s v="620123 - OUTDOOR BILLBOARD-PRODUCTION"/>
    <s v="504003 - Advertising "/>
    <x v="1"/>
    <s v="210042442"/>
    <n v="58000"/>
    <n v="3503.2000792558892"/>
    <n v="5098.2001024543988"/>
    <n v="1699.4001375349744"/>
    <n v="10300.800319245262"/>
    <n v="3503.2000792558892"/>
    <n v="5098.2001024543988"/>
    <n v="1699.4001375349744"/>
    <n v="10300.800319245262"/>
    <n v="923"/>
    <n v="0"/>
    <n v="0"/>
    <n v="0"/>
    <n v="0"/>
    <s v="n/a"/>
    <n v="0"/>
    <n v="0"/>
    <n v="0"/>
    <n v="0"/>
  </r>
  <r>
    <x v="0"/>
    <x v="1"/>
    <x v="13"/>
    <m/>
    <s v="May"/>
    <n v="2016"/>
    <s v="SC00"/>
    <s v="504003"/>
    <s v="620123 - OUTDOOR BILLBOARD-PRODUCTION"/>
    <s v="504003 - Advertising "/>
    <x v="1"/>
    <s v="210042442"/>
    <n v="58000"/>
    <n v="3503.2000416991127"/>
    <n v="5098.2000917583982"/>
    <n v="1699.4001248938105"/>
    <n v="10300.800258351323"/>
    <n v="3503.2000416991127"/>
    <n v="5098.2000917583982"/>
    <n v="1699.4001248938105"/>
    <n v="10300.800258351323"/>
    <n v="923"/>
    <n v="0"/>
    <n v="0"/>
    <n v="0"/>
    <n v="0"/>
    <s v="n/a"/>
    <n v="0"/>
    <n v="0"/>
    <n v="0"/>
    <n v="0"/>
  </r>
  <r>
    <x v="0"/>
    <x v="1"/>
    <x v="13"/>
    <m/>
    <s v="Jun"/>
    <n v="2016"/>
    <s v="SC00"/>
    <s v="504003"/>
    <s v="620123 - OUTDOOR BILLBOARD-PRODUCTION"/>
    <s v="504003 - Advertising "/>
    <x v="1"/>
    <s v="210042442"/>
    <n v="58000"/>
    <n v="3503.1999560771355"/>
    <n v="5098.2000340950135"/>
    <n v="1699.4001107296624"/>
    <n v="10300.800100901812"/>
    <n v="3503.1999560771355"/>
    <n v="5098.2000340950135"/>
    <n v="1699.4001107296624"/>
    <n v="10300.800100901812"/>
    <n v="923"/>
    <n v="0"/>
    <n v="0"/>
    <n v="0"/>
    <n v="0"/>
    <s v="n/a"/>
    <n v="0"/>
    <n v="0"/>
    <n v="0"/>
    <n v="0"/>
  </r>
  <r>
    <x v="0"/>
    <x v="1"/>
    <x v="13"/>
    <m/>
    <s v="Jul"/>
    <n v="2016"/>
    <s v="SC00"/>
    <s v="504003"/>
    <s v="620123 - OUTDOOR BILLBOARD-PRODUCTION"/>
    <s v="504003 - Advertising "/>
    <x v="1"/>
    <s v="210042442"/>
    <n v="58000"/>
    <n v="3503.1999496794992"/>
    <n v="5098.2000334847471"/>
    <n v="1699.3999751590889"/>
    <n v="10300.799958323336"/>
    <n v="3503.1999496794992"/>
    <n v="5098.2000334847471"/>
    <n v="1699.3999751590889"/>
    <n v="10300.799958323336"/>
    <n v="923"/>
    <n v="0"/>
    <n v="0"/>
    <n v="0"/>
    <n v="0"/>
    <s v="n/a"/>
    <n v="0"/>
    <n v="0"/>
    <n v="0"/>
    <n v="0"/>
  </r>
  <r>
    <x v="0"/>
    <x v="1"/>
    <x v="13"/>
    <m/>
    <s v="Sep"/>
    <n v="2016"/>
    <s v="SC00"/>
    <s v="504003"/>
    <s v="620123 - OUTDOOR BILLBOARD-PRODUCTION"/>
    <s v="504003 - Advertising "/>
    <x v="1"/>
    <s v="210042442"/>
    <n v="58000"/>
    <n v="3503.1999353347705"/>
    <n v="5098.2000318469845"/>
    <n v="1699.3999254068594"/>
    <n v="10300.799892588613"/>
    <n v="3503.1999353347705"/>
    <n v="5098.2000318469845"/>
    <n v="1699.3999254068594"/>
    <n v="10300.799892588613"/>
    <n v="923"/>
    <n v="0"/>
    <n v="0"/>
    <n v="0"/>
    <n v="0"/>
    <s v="n/a"/>
    <n v="0"/>
    <n v="0"/>
    <n v="0"/>
    <n v="0"/>
  </r>
  <r>
    <x v="0"/>
    <x v="1"/>
    <x v="13"/>
    <m/>
    <s v="Sep"/>
    <n v="2016"/>
    <s v="SC00"/>
    <s v="504003"/>
    <s v="620123 - OUTDOOR BILLBOARD-PRODUCTION"/>
    <s v="504003 - Advertising "/>
    <x v="1"/>
    <s v="210042442"/>
    <n v="58000"/>
    <n v="3503.1999058615597"/>
    <n v="5098.2000172291973"/>
    <n v="1699.3998856459325"/>
    <n v="10300.79980873669"/>
    <n v="3503.1999058615597"/>
    <n v="5098.2000172291973"/>
    <n v="1699.3998856459325"/>
    <n v="10300.79980873669"/>
    <n v="923"/>
    <n v="0"/>
    <n v="0"/>
    <n v="0"/>
    <n v="0"/>
    <s v="n/a"/>
    <n v="0"/>
    <n v="0"/>
    <n v="0"/>
    <n v="0"/>
  </r>
  <r>
    <x v="0"/>
    <x v="1"/>
    <x v="13"/>
    <m/>
    <s v="Oct"/>
    <n v="2016"/>
    <s v="SC00"/>
    <s v="504003"/>
    <s v="620123 - OUTDOOR BILLBOARD-PRODUCTION"/>
    <s v="504003 - Advertising "/>
    <x v="1"/>
    <s v="210042442"/>
    <n v="58000"/>
    <n v="3503.1998939081768"/>
    <n v="5098.1999254772654"/>
    <n v="1699.3998580221923"/>
    <n v="10300.799677407635"/>
    <n v="3503.1998939081768"/>
    <n v="5098.1999254772654"/>
    <n v="1699.3998580221923"/>
    <n v="10300.799677407635"/>
    <n v="923"/>
    <n v="0"/>
    <n v="0"/>
    <n v="0"/>
    <n v="0"/>
    <s v="n/a"/>
    <n v="0"/>
    <n v="0"/>
    <n v="0"/>
    <n v="0"/>
  </r>
  <r>
    <x v="0"/>
    <x v="1"/>
    <x v="13"/>
    <m/>
    <s v="Nov"/>
    <n v="2016"/>
    <s v="SC00"/>
    <s v="504003"/>
    <s v="620123 - OUTDOOR BILLBOARD-PRODUCTION"/>
    <s v="504003 - Advertising "/>
    <x v="1"/>
    <s v="210042442"/>
    <n v="58000"/>
    <n v="3503.199760441898"/>
    <n v="5098.1998840377973"/>
    <n v="1699.3998217248918"/>
    <n v="10300.799466204588"/>
    <n v="3503.199760441898"/>
    <n v="5098.1998840377973"/>
    <n v="1699.3998217248918"/>
    <n v="10300.799466204588"/>
    <n v="923"/>
    <n v="0"/>
    <n v="0"/>
    <n v="0"/>
    <n v="0"/>
    <s v="n/a"/>
    <n v="0"/>
    <n v="0"/>
    <n v="0"/>
    <n v="0"/>
  </r>
  <r>
    <x v="0"/>
    <x v="1"/>
    <x v="13"/>
    <m/>
    <s v="Dec"/>
    <n v="2016"/>
    <s v="SC00"/>
    <s v="504003"/>
    <s v="620123 - OUTDOOR BILLBOARD-PRODUCTION"/>
    <s v="504003 - Advertising "/>
    <x v="1"/>
    <s v="210042442"/>
    <n v="58000"/>
    <n v="3503.1996457229875"/>
    <n v="5098.1998785922106"/>
    <n v="1699.3997842773683"/>
    <n v="10300.799308592566"/>
    <n v="3503.1996457229875"/>
    <n v="5098.1998785922106"/>
    <n v="1699.3997842773683"/>
    <n v="10300.799308592566"/>
    <n v="923"/>
    <n v="0"/>
    <n v="0"/>
    <n v="0"/>
    <n v="0"/>
    <s v="n/a"/>
    <n v="0"/>
    <n v="0"/>
    <n v="0"/>
    <n v="0"/>
  </r>
  <r>
    <x v="0"/>
    <x v="1"/>
    <x v="14"/>
    <m/>
    <s v="Jan"/>
    <n v="2017"/>
    <s v="SC00"/>
    <s v="504003"/>
    <s v="620123 - OUTDOOR BILLBOARD-PRODUCTION"/>
    <s v="504003 - Advertising "/>
    <x v="1"/>
    <s v="210042442"/>
    <n v="58000"/>
    <m/>
    <m/>
    <m/>
    <n v="0"/>
    <n v="0"/>
    <n v="0"/>
    <n v="0"/>
    <n v="0"/>
    <n v="923"/>
    <n v="0"/>
    <n v="0"/>
    <n v="0"/>
    <n v="0"/>
    <s v="n/a"/>
    <n v="0"/>
    <n v="0"/>
    <n v="0"/>
    <n v="0"/>
  </r>
  <r>
    <x v="0"/>
    <x v="1"/>
    <x v="14"/>
    <m/>
    <s v="Feb"/>
    <n v="2017"/>
    <s v="SC00"/>
    <s v="504003"/>
    <s v="620123 - OUTDOOR BILLBOARD-PRODUCTION"/>
    <s v="504003 - Advertising "/>
    <x v="1"/>
    <s v="210042442"/>
    <n v="58000"/>
    <m/>
    <m/>
    <m/>
    <n v="0"/>
    <n v="0"/>
    <n v="0"/>
    <n v="0"/>
    <n v="0"/>
    <n v="923"/>
    <n v="0"/>
    <n v="0"/>
    <n v="0"/>
    <n v="0"/>
    <s v="n/a"/>
    <n v="0"/>
    <n v="0"/>
    <n v="0"/>
    <n v="0"/>
  </r>
  <r>
    <x v="0"/>
    <x v="1"/>
    <x v="14"/>
    <m/>
    <s v="Mar"/>
    <n v="2017"/>
    <s v="SC00"/>
    <s v="504003"/>
    <s v="620123 - OUTDOOR BILLBOARD-PRODUCTION"/>
    <s v="504003 - Advertising "/>
    <x v="1"/>
    <s v="210042442"/>
    <n v="58000"/>
    <n v="3764.1997349023313"/>
    <n v="5533.1997659309163"/>
    <n v="1838.5995788957687"/>
    <n v="11135.999079729016"/>
    <n v="3764.1997349023313"/>
    <n v="5533.1997659309163"/>
    <n v="1838.5995788957687"/>
    <n v="11135.999079729016"/>
    <n v="923"/>
    <n v="0"/>
    <n v="0"/>
    <n v="0"/>
    <n v="0"/>
    <s v="n/a"/>
    <n v="0"/>
    <n v="0"/>
    <n v="0"/>
    <n v="0"/>
  </r>
  <r>
    <x v="0"/>
    <x v="1"/>
    <x v="14"/>
    <m/>
    <s v="Apr"/>
    <n v="2017"/>
    <s v="SC00"/>
    <s v="504003"/>
    <s v="620123 - OUTDOOR BILLBOARD-PRODUCTION"/>
    <s v="504003 - Advertising "/>
    <x v="1"/>
    <s v="210042442"/>
    <n v="58000"/>
    <n v="3764.1998020891301"/>
    <n v="5533.1997828765434"/>
    <n v="1838.5996155049413"/>
    <n v="11135.999200470615"/>
    <n v="3764.1998020891301"/>
    <n v="5533.1997828765434"/>
    <n v="1838.5996155049413"/>
    <n v="11135.999200470615"/>
    <n v="923"/>
    <n v="0"/>
    <n v="0"/>
    <n v="0"/>
    <n v="0"/>
    <s v="n/a"/>
    <n v="0"/>
    <n v="0"/>
    <n v="0"/>
    <n v="0"/>
  </r>
  <r>
    <x v="0"/>
    <x v="1"/>
    <x v="14"/>
    <m/>
    <s v="May"/>
    <n v="2017"/>
    <s v="SC00"/>
    <s v="504003"/>
    <s v="620123 - OUTDOOR BILLBOARD-PRODUCTION"/>
    <s v="504003 - Advertising "/>
    <x v="1"/>
    <s v="210042442"/>
    <n v="58000"/>
    <n v="3764.1999181061151"/>
    <n v="5533.1998274440693"/>
    <n v="1838.5997195980106"/>
    <n v="11135.999465148196"/>
    <n v="3764.1999181061151"/>
    <n v="5533.1998274440693"/>
    <n v="1838.5997195980106"/>
    <n v="11135.999465148196"/>
    <n v="923"/>
    <n v="0"/>
    <n v="0"/>
    <n v="0"/>
    <n v="0"/>
    <s v="n/a"/>
    <n v="0"/>
    <n v="0"/>
    <n v="0"/>
    <n v="0"/>
  </r>
  <r>
    <x v="0"/>
    <x v="1"/>
    <x v="14"/>
    <m/>
    <s v="Jun"/>
    <n v="2017"/>
    <s v="SC00"/>
    <s v="504003"/>
    <s v="620123 - OUTDOOR BILLBOARD-PRODUCTION"/>
    <s v="504003 - Advertising "/>
    <x v="1"/>
    <s v="210042442"/>
    <n v="58000"/>
    <n v="3764.1999968222358"/>
    <n v="5533.1999489479931"/>
    <n v="1838.5998495129625"/>
    <n v="11135.999795283191"/>
    <n v="3764.1999968222358"/>
    <n v="5533.1999489479931"/>
    <n v="1838.5998495129625"/>
    <n v="11135.999795283191"/>
    <n v="923"/>
    <n v="0"/>
    <n v="0"/>
    <n v="0"/>
    <n v="0"/>
    <s v="n/a"/>
    <n v="0"/>
    <n v="0"/>
    <n v="0"/>
    <n v="0"/>
  </r>
  <r>
    <x v="0"/>
    <x v="1"/>
    <x v="14"/>
    <m/>
    <s v="Jul"/>
    <n v="2017"/>
    <s v="SC00"/>
    <s v="504003"/>
    <s v="620123 - OUTDOOR BILLBOARD-PRODUCTION"/>
    <s v="504003 - Advertising "/>
    <x v="1"/>
    <s v="210042442"/>
    <n v="58000"/>
    <n v="3764.2000523419874"/>
    <n v="5533.199963221281"/>
    <n v="1838.5999593836525"/>
    <n v="11135.999974946921"/>
    <n v="3764.2000523419874"/>
    <n v="5533.199963221281"/>
    <n v="1838.5999593836525"/>
    <n v="11135.999974946921"/>
    <n v="923"/>
    <n v="0"/>
    <n v="0"/>
    <n v="0"/>
    <n v="0"/>
    <s v="n/a"/>
    <n v="0"/>
    <n v="0"/>
    <n v="0"/>
    <n v="0"/>
  </r>
  <r>
    <x v="0"/>
    <x v="1"/>
    <x v="14"/>
    <m/>
    <s v="Aug"/>
    <n v="2017"/>
    <s v="SC00"/>
    <s v="504003"/>
    <s v="620123 - OUTDOOR BILLBOARD-PRODUCTION"/>
    <s v="504003 - Advertising "/>
    <x v="1"/>
    <s v="210042442"/>
    <n v="58000"/>
    <n v="3764.2001098160172"/>
    <n v="5533.2001294456859"/>
    <n v="1838.6000227268478"/>
    <n v="11136.000261988553"/>
    <n v="3764.2001098160172"/>
    <n v="5533.2001294456859"/>
    <n v="1838.6000227268478"/>
    <n v="11136.000261988553"/>
    <n v="923"/>
    <n v="0"/>
    <n v="0"/>
    <n v="0"/>
    <n v="0"/>
    <s v="n/a"/>
    <n v="0"/>
    <n v="0"/>
    <n v="0"/>
    <n v="0"/>
  </r>
  <r>
    <x v="0"/>
    <x v="1"/>
    <x v="14"/>
    <m/>
    <s v="Sep"/>
    <n v="2017"/>
    <s v="SC00"/>
    <s v="504003"/>
    <s v="620123 - OUTDOOR BILLBOARD-PRODUCTION"/>
    <s v="504003 - Advertising "/>
    <x v="1"/>
    <s v="210042442"/>
    <n v="58000"/>
    <n v="3764.2001108493305"/>
    <n v="5533.200356255923"/>
    <n v="1838.600056111512"/>
    <n v="11136.000523216766"/>
    <n v="3764.2001108493305"/>
    <n v="5533.200356255923"/>
    <n v="1838.600056111512"/>
    <n v="11136.000523216766"/>
    <n v="923"/>
    <n v="0"/>
    <n v="0"/>
    <n v="0"/>
    <n v="0"/>
    <s v="n/a"/>
    <n v="0"/>
    <n v="0"/>
    <n v="0"/>
    <n v="0"/>
  </r>
  <r>
    <x v="0"/>
    <x v="1"/>
    <x v="14"/>
    <m/>
    <s v="Oct"/>
    <n v="2017"/>
    <s v="SC00"/>
    <s v="504003"/>
    <s v="620123 - OUTDOOR BILLBOARD-PRODUCTION"/>
    <s v="504003 - Advertising "/>
    <x v="1"/>
    <s v="210042442"/>
    <n v="58000"/>
    <n v="3764.200161001088"/>
    <n v="5533.200413544494"/>
    <n v="1838.6000815815746"/>
    <n v="11136.000656127157"/>
    <n v="3764.200161001088"/>
    <n v="5533.200413544494"/>
    <n v="1838.6000815815746"/>
    <n v="11136.000656127157"/>
    <n v="923"/>
    <n v="0"/>
    <n v="0"/>
    <n v="0"/>
    <n v="0"/>
    <s v="n/a"/>
    <n v="0"/>
    <n v="0"/>
    <n v="0"/>
    <n v="0"/>
  </r>
  <r>
    <x v="0"/>
    <x v="1"/>
    <x v="14"/>
    <m/>
    <s v="Nov"/>
    <n v="2017"/>
    <s v="SC00"/>
    <s v="504003"/>
    <s v="620123 - OUTDOOR BILLBOARD-PRODUCTION"/>
    <s v="504003 - Advertising "/>
    <x v="1"/>
    <s v="210042442"/>
    <n v="58000"/>
    <n v="3764.2001768774644"/>
    <n v="5533.200421210222"/>
    <n v="1838.6003810962936"/>
    <n v="11136.00097918398"/>
    <n v="3764.2001768774644"/>
    <n v="5533.200421210222"/>
    <n v="1838.6003810962936"/>
    <n v="11136.00097918398"/>
    <n v="923"/>
    <n v="0"/>
    <n v="0"/>
    <n v="0"/>
    <n v="0"/>
    <s v="n/a"/>
    <n v="0"/>
    <n v="0"/>
    <n v="0"/>
    <n v="0"/>
  </r>
  <r>
    <x v="0"/>
    <x v="1"/>
    <x v="14"/>
    <m/>
    <s v="Dec"/>
    <n v="2017"/>
    <s v="SC00"/>
    <s v="504003"/>
    <s v="620123 - OUTDOOR BILLBOARD-PRODUCTION"/>
    <s v="504003 - Advertising "/>
    <x v="1"/>
    <s v="210042442"/>
    <n v="58000"/>
    <n v="3764.20024909016"/>
    <n v="5533.2004696237555"/>
    <n v="1838.6004719706393"/>
    <n v="11136.001190684556"/>
    <n v="3764.20024909016"/>
    <n v="5533.2004696237555"/>
    <n v="1838.6004719706393"/>
    <n v="11136.001190684556"/>
    <n v="923"/>
    <n v="0"/>
    <n v="0"/>
    <n v="0"/>
    <n v="0"/>
    <s v="n/a"/>
    <n v="0"/>
    <n v="0"/>
    <n v="0"/>
    <n v="0"/>
  </r>
  <r>
    <x v="0"/>
    <x v="1"/>
    <x v="15"/>
    <m/>
    <s v="Jan"/>
    <n v="2018"/>
    <s v="SC00"/>
    <s v="504003"/>
    <s v="620123 - OUTDOOR BILLBOARD-PRODUCTION"/>
    <s v="504003 - Advertising "/>
    <x v="1"/>
    <s v="210042442"/>
    <n v="58000"/>
    <n v="3717.7983421929084"/>
    <n v="5011.1995207901364"/>
    <n v="1780.5988997183226"/>
    <n v="10509.596762701367"/>
    <n v="3717.7983421929084"/>
    <n v="5011.1995207901364"/>
    <n v="1780.5988997183226"/>
    <n v="10509.596762701367"/>
    <n v="923"/>
    <n v="0"/>
    <n v="0"/>
    <n v="0"/>
    <n v="0"/>
    <s v="n/a"/>
    <n v="0"/>
    <n v="0"/>
    <n v="0"/>
    <n v="0"/>
  </r>
  <r>
    <x v="0"/>
    <x v="1"/>
    <x v="15"/>
    <m/>
    <s v="Feb"/>
    <n v="2018"/>
    <s v="SC00"/>
    <s v="504003"/>
    <s v="620123 - OUTDOOR BILLBOARD-PRODUCTION"/>
    <s v="504003 - Advertising "/>
    <x v="1"/>
    <s v="210042442"/>
    <n v="58000"/>
    <n v="3717.7995541447544"/>
    <n v="5011.1995383505582"/>
    <n v="1780.5995347691783"/>
    <n v="10509.598627264491"/>
    <n v="3717.7995541447544"/>
    <n v="5011.1995383505582"/>
    <n v="1780.5995347691783"/>
    <n v="10509.598627264491"/>
    <n v="923"/>
    <n v="0"/>
    <n v="0"/>
    <n v="0"/>
    <n v="0"/>
    <s v="n/a"/>
    <n v="0"/>
    <n v="0"/>
    <n v="0"/>
    <n v="0"/>
  </r>
  <r>
    <x v="0"/>
    <x v="1"/>
    <x v="15"/>
    <m/>
    <s v="Mar"/>
    <n v="2018"/>
    <s v="SC00"/>
    <s v="504003"/>
    <s v="620123 - OUTDOOR BILLBOARD-PRODUCTION"/>
    <s v="504003 - Advertising "/>
    <x v="1"/>
    <s v="210042442"/>
    <n v="58000"/>
    <n v="3717.7996510880284"/>
    <n v="5011.1999589234374"/>
    <n v="1780.5996937818252"/>
    <n v="10509.599303793291"/>
    <n v="3717.7996510880284"/>
    <n v="5011.1999589234374"/>
    <n v="1780.5996937818252"/>
    <n v="10509.599303793291"/>
    <n v="923"/>
    <n v="0"/>
    <n v="0"/>
    <n v="0"/>
    <n v="0"/>
    <s v="n/a"/>
    <n v="0"/>
    <n v="0"/>
    <n v="0"/>
    <n v="0"/>
  </r>
  <r>
    <x v="0"/>
    <x v="1"/>
    <x v="15"/>
    <m/>
    <s v="Apr"/>
    <n v="2018"/>
    <s v="SC00"/>
    <s v="504003"/>
    <s v="620123 - OUTDOOR BILLBOARD-PRODUCTION"/>
    <s v="504003 - Advertising "/>
    <x v="1"/>
    <s v="210042442"/>
    <n v="58000"/>
    <n v="3717.7996801977997"/>
    <n v="5011.199976670443"/>
    <n v="1780.5999823338375"/>
    <n v="10509.599639202081"/>
    <n v="3717.7996801977997"/>
    <n v="5011.199976670443"/>
    <n v="1780.5999823338375"/>
    <n v="10509.599639202081"/>
    <n v="923"/>
    <n v="0"/>
    <n v="0"/>
    <n v="0"/>
    <n v="0"/>
    <s v="n/a"/>
    <n v="0"/>
    <n v="0"/>
    <n v="0"/>
    <n v="0"/>
  </r>
  <r>
    <x v="0"/>
    <x v="1"/>
    <x v="15"/>
    <m/>
    <s v="May"/>
    <n v="2018"/>
    <s v="SC00"/>
    <s v="504003"/>
    <s v="620123 - OUTDOOR BILLBOARD-PRODUCTION"/>
    <s v="504003 - Advertising "/>
    <x v="1"/>
    <s v="210042442"/>
    <n v="58000"/>
    <n v="3717.7997528916944"/>
    <n v="5011.2000268002712"/>
    <n v="1780.5999946783079"/>
    <n v="10509.599774370274"/>
    <n v="3717.7997528916944"/>
    <n v="5011.2000268002712"/>
    <n v="1780.5999946783079"/>
    <n v="10509.599774370274"/>
    <n v="923"/>
    <n v="0"/>
    <n v="0"/>
    <n v="0"/>
    <n v="0"/>
    <s v="n/a"/>
    <n v="0"/>
    <n v="0"/>
    <n v="0"/>
    <n v="0"/>
  </r>
  <r>
    <x v="0"/>
    <x v="1"/>
    <x v="15"/>
    <m/>
    <s v="Jun"/>
    <n v="2018"/>
    <s v="SC00"/>
    <s v="504003"/>
    <s v="620123 - OUTDOOR BILLBOARD-PRODUCTION"/>
    <s v="504003 - Advertising "/>
    <x v="1"/>
    <s v="210042442"/>
    <n v="58000"/>
    <n v="3717.7999062529198"/>
    <n v="5011.2000483848433"/>
    <n v="1780.6000298526467"/>
    <n v="10509.599984490409"/>
    <n v="3717.7999062529198"/>
    <n v="5011.2000483848433"/>
    <n v="1780.6000298526467"/>
    <n v="10509.599984490409"/>
    <n v="923"/>
    <n v="0"/>
    <n v="0"/>
    <n v="0"/>
    <n v="0"/>
    <s v="n/a"/>
    <n v="0"/>
    <n v="0"/>
    <n v="0"/>
    <n v="0"/>
  </r>
  <r>
    <x v="0"/>
    <x v="1"/>
    <x v="15"/>
    <m/>
    <s v="Jul"/>
    <n v="2018"/>
    <s v="SC00"/>
    <s v="504003"/>
    <s v="620123 - OUTDOOR BILLBOARD-PRODUCTION"/>
    <s v="504003 - Advertising "/>
    <x v="1"/>
    <s v="210042442"/>
    <n v="58000"/>
    <n v="3717.799998748183"/>
    <n v="5011.2000916968491"/>
    <n v="1780.6000788304896"/>
    <n v="10509.600169275522"/>
    <n v="3717.799998748183"/>
    <n v="5011.2000916968491"/>
    <n v="1780.6000788304896"/>
    <n v="10509.600169275522"/>
    <n v="923"/>
    <n v="0"/>
    <n v="0"/>
    <n v="0"/>
    <n v="0"/>
    <s v="n/a"/>
    <n v="0"/>
    <n v="0"/>
    <n v="0"/>
    <n v="0"/>
  </r>
  <r>
    <x v="0"/>
    <x v="1"/>
    <x v="15"/>
    <m/>
    <s v="Aug"/>
    <n v="2018"/>
    <s v="SC00"/>
    <s v="504003"/>
    <s v="620123 - OUTDOOR BILLBOARD-PRODUCTION"/>
    <s v="504003 - Advertising "/>
    <x v="1"/>
    <s v="210042442"/>
    <n v="58000"/>
    <n v="3717.8000145517099"/>
    <n v="5011.200164427757"/>
    <n v="1780.6001277121698"/>
    <n v="10509.600306691636"/>
    <n v="3717.8000145517099"/>
    <n v="5011.200164427757"/>
    <n v="1780.6001277121698"/>
    <n v="10509.600306691636"/>
    <n v="923"/>
    <n v="0"/>
    <n v="0"/>
    <n v="0"/>
    <n v="0"/>
    <s v="n/a"/>
    <n v="0"/>
    <n v="0"/>
    <n v="0"/>
    <n v="0"/>
  </r>
  <r>
    <x v="0"/>
    <x v="1"/>
    <x v="15"/>
    <m/>
    <s v="Sep"/>
    <n v="2018"/>
    <s v="SC00"/>
    <s v="504003"/>
    <s v="620123 - OUTDOOR BILLBOARD-PRODUCTION"/>
    <s v="504003 - Advertising "/>
    <x v="1"/>
    <s v="210042442"/>
    <n v="58000"/>
    <n v="3717.8000634544424"/>
    <n v="5011.2002137513591"/>
    <n v="1780.6002331536608"/>
    <n v="10509.600510359462"/>
    <n v="3717.8000634544424"/>
    <n v="5011.2002137513591"/>
    <n v="1780.6002331536608"/>
    <n v="10509.600510359462"/>
    <n v="923"/>
    <n v="0"/>
    <n v="0"/>
    <n v="0"/>
    <n v="0"/>
    <s v="n/a"/>
    <n v="0"/>
    <n v="0"/>
    <n v="0"/>
    <n v="0"/>
  </r>
  <r>
    <x v="0"/>
    <x v="1"/>
    <x v="15"/>
    <m/>
    <s v="Oct"/>
    <n v="2018"/>
    <s v="SC00"/>
    <s v="504003"/>
    <s v="620123 - OUTDOOR BILLBOARD-PRODUCTION"/>
    <s v="504003 - Advertising "/>
    <x v="1"/>
    <s v="210042442"/>
    <n v="58000"/>
    <n v="3717.8003905168057"/>
    <n v="5011.2002617865664"/>
    <n v="1780.600240196185"/>
    <n v="10509.600892499557"/>
    <n v="3717.8003905168057"/>
    <n v="5011.2002617865664"/>
    <n v="1780.600240196185"/>
    <n v="10509.600892499557"/>
    <n v="923"/>
    <n v="0"/>
    <n v="0"/>
    <n v="0"/>
    <n v="0"/>
    <s v="n/a"/>
    <n v="0"/>
    <n v="0"/>
    <n v="0"/>
    <n v="0"/>
  </r>
  <r>
    <x v="0"/>
    <x v="1"/>
    <x v="15"/>
    <m/>
    <s v="Nov"/>
    <n v="2018"/>
    <s v="SC00"/>
    <s v="504003"/>
    <s v="620123 - OUTDOOR BILLBOARD-PRODUCTION"/>
    <s v="504003 - Advertising "/>
    <x v="1"/>
    <s v="210042442"/>
    <n v="58000"/>
    <n v="3717.8004420771931"/>
    <n v="5011.2003707355052"/>
    <n v="1780.6005698711867"/>
    <n v="10509.601382683884"/>
    <n v="3717.8004420771931"/>
    <n v="5011.2003707355052"/>
    <n v="1780.6005698711867"/>
    <n v="10509.601382683884"/>
    <n v="923"/>
    <n v="0"/>
    <n v="0"/>
    <n v="0"/>
    <n v="0"/>
    <s v="n/a"/>
    <n v="0"/>
    <n v="0"/>
    <n v="0"/>
    <n v="0"/>
  </r>
  <r>
    <x v="0"/>
    <x v="1"/>
    <x v="15"/>
    <m/>
    <s v="Dec"/>
    <n v="2018"/>
    <s v="SC00"/>
    <s v="504003"/>
    <s v="620123 - OUTDOOR BILLBOARD-PRODUCTION"/>
    <s v="504003 - Advertising "/>
    <x v="1"/>
    <s v="210042442"/>
    <n v="58000"/>
    <n v="3717.8005221894077"/>
    <n v="5011.2004671483328"/>
    <n v="1780.600908022928"/>
    <n v="10509.60189736067"/>
    <n v="3717.8005221894077"/>
    <n v="5011.2004671483328"/>
    <n v="1780.600908022928"/>
    <n v="10509.60189736067"/>
    <n v="923"/>
    <n v="0"/>
    <n v="0"/>
    <n v="0"/>
    <n v="0"/>
    <s v="n/a"/>
    <n v="0"/>
    <n v="0"/>
    <n v="0"/>
    <n v="0"/>
  </r>
  <r>
    <x v="0"/>
    <x v="1"/>
    <x v="16"/>
    <m/>
    <s v="Jan"/>
    <n v="2019"/>
    <s v="SC00"/>
    <s v="504003"/>
    <s v="620123 - OUTDOOR BILLBOARD-PRODUCTION"/>
    <s v="504003 - Advertising "/>
    <x v="1"/>
    <s v="210042442"/>
    <n v="58000"/>
    <n v="3659.7997237284139"/>
    <n v="4663.1998520750576"/>
    <n v="1583.3996622410552"/>
    <n v="9906.399238044527"/>
    <n v="3659.7997237284139"/>
    <n v="4663.1998520750576"/>
    <n v="1583.3996622410552"/>
    <n v="9906.399238044527"/>
    <n v="923"/>
    <n v="0"/>
    <n v="0"/>
    <n v="0"/>
    <n v="0"/>
    <s v="n/a"/>
    <n v="0"/>
    <n v="0"/>
    <n v="0"/>
    <n v="0"/>
  </r>
  <r>
    <x v="0"/>
    <x v="1"/>
    <x v="16"/>
    <m/>
    <s v="Feb"/>
    <n v="2019"/>
    <s v="SC00"/>
    <s v="504003"/>
    <s v="620123 - OUTDOOR BILLBOARD-PRODUCTION"/>
    <s v="504003 - Advertising "/>
    <x v="1"/>
    <s v="210042442"/>
    <n v="58000"/>
    <n v="3659.7999197925396"/>
    <n v="4663.199878764759"/>
    <n v="1583.3997002384751"/>
    <n v="9906.399498795774"/>
    <n v="3659.7999197925396"/>
    <n v="4663.199878764759"/>
    <n v="1583.3997002384751"/>
    <n v="9906.399498795774"/>
    <n v="923"/>
    <n v="0"/>
    <n v="0"/>
    <n v="0"/>
    <n v="0"/>
    <s v="n/a"/>
    <n v="0"/>
    <n v="0"/>
    <n v="0"/>
    <n v="0"/>
  </r>
  <r>
    <x v="0"/>
    <x v="1"/>
    <x v="16"/>
    <m/>
    <s v="Mar"/>
    <n v="2019"/>
    <s v="SC00"/>
    <s v="504003"/>
    <s v="620123 - OUTDOOR BILLBOARD-PRODUCTION"/>
    <s v="504003 - Advertising "/>
    <x v="1"/>
    <s v="210042442"/>
    <n v="58000"/>
    <n v="3659.7999260750894"/>
    <n v="4663.2001419534072"/>
    <n v="1583.3998987510809"/>
    <n v="9906.3999667795779"/>
    <n v="3659.7999260750894"/>
    <n v="4663.2001419534072"/>
    <n v="1583.3998987510809"/>
    <n v="9906.3999667795779"/>
    <n v="923"/>
    <n v="0"/>
    <n v="0"/>
    <n v="0"/>
    <n v="0"/>
    <s v="n/a"/>
    <n v="0"/>
    <n v="0"/>
    <n v="0"/>
    <n v="0"/>
  </r>
  <r>
    <x v="0"/>
    <x v="1"/>
    <x v="16"/>
    <m/>
    <s v="Apr"/>
    <n v="2019"/>
    <s v="SC00"/>
    <s v="504003"/>
    <s v="620123 - OUTDOOR BILLBOARD-PRODUCTION"/>
    <s v="504003 - Advertising "/>
    <x v="1"/>
    <s v="210042442"/>
    <n v="58000"/>
    <n v="3659.7999334131869"/>
    <n v="4663.2003255355339"/>
    <n v="1583.3998988866911"/>
    <n v="9906.4001578354128"/>
    <n v="3659.7999334131869"/>
    <n v="4663.2003255355339"/>
    <n v="1583.3998988866911"/>
    <n v="9906.4001578354128"/>
    <n v="923"/>
    <n v="0"/>
    <n v="0"/>
    <n v="0"/>
    <n v="0"/>
    <s v="n/a"/>
    <n v="0"/>
    <n v="0"/>
    <n v="0"/>
    <n v="0"/>
  </r>
  <r>
    <x v="0"/>
    <x v="1"/>
    <x v="16"/>
    <m/>
    <s v="May"/>
    <n v="2019"/>
    <s v="SC00"/>
    <s v="504003"/>
    <s v="620123 - OUTDOOR BILLBOARD-PRODUCTION"/>
    <s v="504003 - Advertising "/>
    <x v="1"/>
    <s v="210042442"/>
    <n v="58000"/>
    <n v="3659.7999599038676"/>
    <n v="4663.2003614106716"/>
    <n v="1583.3999108099606"/>
    <n v="9906.4002321244989"/>
    <n v="3659.7999599038676"/>
    <n v="4663.2003614106716"/>
    <n v="1583.3999108099606"/>
    <n v="9906.4002321244989"/>
    <n v="923"/>
    <n v="0"/>
    <n v="0"/>
    <n v="0"/>
    <n v="0"/>
    <s v="n/a"/>
    <n v="0"/>
    <n v="0"/>
    <n v="0"/>
    <n v="0"/>
  </r>
  <r>
    <x v="0"/>
    <x v="1"/>
    <x v="16"/>
    <m/>
    <s v="Jun"/>
    <n v="2019"/>
    <s v="SC00"/>
    <s v="504003"/>
    <s v="620123 - OUTDOOR BILLBOARD-PRODUCTION"/>
    <s v="504003 - Advertising "/>
    <x v="1"/>
    <s v="210042442"/>
    <n v="58000"/>
    <n v="3659.8000662262943"/>
    <n v="4663.2005735785706"/>
    <n v="1583.4004553694328"/>
    <n v="9906.4010951742966"/>
    <n v="3659.8000662262943"/>
    <n v="4663.2005735785706"/>
    <n v="1583.4004553694328"/>
    <n v="9906.4010951742966"/>
    <n v="923"/>
    <n v="0"/>
    <n v="0"/>
    <n v="0"/>
    <n v="0"/>
    <s v="n/a"/>
    <n v="0"/>
    <n v="0"/>
    <n v="0"/>
    <n v="0"/>
  </r>
  <r>
    <x v="0"/>
    <x v="1"/>
    <x v="16"/>
    <m/>
    <s v="Jul"/>
    <n v="2019"/>
    <s v="SC00"/>
    <s v="504003"/>
    <s v="620123 - OUTDOOR BILLBOARD-PRODUCTION"/>
    <s v="504003 - Advertising "/>
    <x v="1"/>
    <s v="210042442"/>
    <n v="58000"/>
    <m/>
    <m/>
    <m/>
    <n v="0"/>
    <n v="0"/>
    <n v="0"/>
    <n v="0"/>
    <n v="0"/>
    <s v="n/a"/>
    <n v="0"/>
    <n v="0"/>
    <n v="0"/>
    <n v="0"/>
    <s v="n/a"/>
    <n v="0"/>
    <n v="0"/>
    <n v="0"/>
    <n v="0"/>
  </r>
  <r>
    <x v="0"/>
    <x v="1"/>
    <x v="16"/>
    <m/>
    <s v="Aug"/>
    <n v="2019"/>
    <s v="SC00"/>
    <s v="504003"/>
    <s v="620123 - OUTDOOR BILLBOARD-PRODUCTION"/>
    <s v="504003 - Advertising "/>
    <x v="1"/>
    <s v="210042442"/>
    <n v="58000"/>
    <n v="5492.5996299673343"/>
    <n v="7006.3999573745823"/>
    <n v="2377.9999226227878"/>
    <n v="14876.999509964706"/>
    <n v="5492.5996299673343"/>
    <n v="7006.3999573745823"/>
    <n v="2377.9999226227878"/>
    <n v="14876.999509964706"/>
    <n v="923"/>
    <n v="0"/>
    <n v="0"/>
    <n v="0"/>
    <n v="0"/>
    <s v="n/a"/>
    <n v="0"/>
    <n v="0"/>
    <n v="0"/>
    <n v="0"/>
  </r>
  <r>
    <x v="0"/>
    <x v="1"/>
    <x v="16"/>
    <m/>
    <s v="Sep"/>
    <n v="2019"/>
    <s v="SC00"/>
    <s v="504003"/>
    <s v="620123 - OUTDOOR BILLBOARD-PRODUCTION"/>
    <s v="504003 - Advertising "/>
    <x v="1"/>
    <s v="210042442"/>
    <n v="58000"/>
    <n v="5492.6000594137167"/>
    <n v="7006.3999762568565"/>
    <n v="2377.999941532652"/>
    <n v="14876.999977203224"/>
    <n v="5492.6000594137167"/>
    <n v="7006.3999762568565"/>
    <n v="2377.999941532652"/>
    <n v="14876.999977203224"/>
    <n v="923"/>
    <n v="0"/>
    <n v="0"/>
    <n v="0"/>
    <n v="0"/>
    <s v="n/a"/>
    <n v="0"/>
    <n v="0"/>
    <n v="0"/>
    <n v="0"/>
  </r>
  <r>
    <x v="0"/>
    <x v="1"/>
    <x v="16"/>
    <m/>
    <s v="Oct"/>
    <n v="2019"/>
    <s v="SC00"/>
    <s v="504003"/>
    <s v="620123 - OUTDOOR BILLBOARD-PRODUCTION"/>
    <s v="504003 - Advertising "/>
    <x v="1"/>
    <s v="210042442"/>
    <n v="58000"/>
    <n v="5492.6002255538424"/>
    <n v="7006.4000045451658"/>
    <n v="2377.9999488668873"/>
    <n v="14877.000178965896"/>
    <n v="5492.6002255538424"/>
    <n v="7006.4000045451658"/>
    <n v="2377.9999488668873"/>
    <n v="14877.000178965896"/>
    <n v="923"/>
    <n v="0"/>
    <n v="0"/>
    <n v="0"/>
    <n v="0"/>
    <s v="n/a"/>
    <n v="0"/>
    <n v="0"/>
    <n v="0"/>
    <n v="0"/>
  </r>
  <r>
    <x v="0"/>
    <x v="1"/>
    <x v="16"/>
    <m/>
    <s v="Dec"/>
    <n v="2019"/>
    <s v="SC00"/>
    <s v="504003"/>
    <s v="620123 - OUTDOOR BILLBOARD-PRODUCTION"/>
    <s v="504003 - Advertising "/>
    <x v="1"/>
    <s v="210042442"/>
    <n v="116000"/>
    <n v="10985.199925305313"/>
    <n v="14012.799926328527"/>
    <n v="4756.0000748562479"/>
    <n v="29753.999926490087"/>
    <n v="10985.199925305313"/>
    <n v="14012.799926328527"/>
    <n v="4756.0000748562479"/>
    <n v="29753.999926490087"/>
    <n v="923"/>
    <n v="0"/>
    <n v="0"/>
    <n v="0"/>
    <n v="0"/>
    <s v="n/a"/>
    <n v="0"/>
    <n v="0"/>
    <n v="0"/>
    <n v="0"/>
  </r>
  <r>
    <x v="0"/>
    <x v="0"/>
    <x v="17"/>
    <m/>
    <s v="Jan"/>
    <n v="2020"/>
    <s v="SC00"/>
    <s v="504003"/>
    <s v="620123 - OUTDOOR BILLBOARD-PRODUCTION"/>
    <s v="504003 - Advertising "/>
    <x v="1"/>
    <s v="210042442"/>
    <n v="58000"/>
    <n v="5747.7990255326504"/>
    <n v="7087.5994277929522"/>
    <n v="2435.9996021412185"/>
    <n v="15271.398055466821"/>
    <n v="5747.7990255326504"/>
    <n v="7087.5994277929522"/>
    <n v="2435.9996021412185"/>
    <n v="15271.398055466821"/>
    <n v="923"/>
    <n v="0"/>
    <n v="0"/>
    <n v="0"/>
    <n v="0"/>
    <s v="n/a"/>
    <n v="0"/>
    <n v="0"/>
    <n v="0"/>
    <n v="0"/>
  </r>
  <r>
    <x v="0"/>
    <x v="0"/>
    <x v="17"/>
    <m/>
    <s v="Feb"/>
    <n v="2020"/>
    <s v="SC00"/>
    <s v="504003"/>
    <s v="620123 - OUTDOOR BILLBOARD-PRODUCTION"/>
    <s v="504003 - Advertising "/>
    <x v="1"/>
    <s v="210042442"/>
    <n v="58000"/>
    <n v="5747.7993000375882"/>
    <n v="7087.5995877490168"/>
    <n v="2435.9999501794123"/>
    <n v="15271.398837966017"/>
    <n v="5747.7993000375882"/>
    <n v="7087.5995877490168"/>
    <n v="2435.9999501794123"/>
    <n v="15271.398837966017"/>
    <n v="923"/>
    <n v="0"/>
    <n v="0"/>
    <n v="0"/>
    <n v="0"/>
    <s v="n/a"/>
    <n v="0"/>
    <n v="0"/>
    <n v="0"/>
    <n v="0"/>
  </r>
  <r>
    <x v="0"/>
    <x v="0"/>
    <x v="17"/>
    <m/>
    <s v="Mar"/>
    <n v="2020"/>
    <s v="SC00"/>
    <s v="504003"/>
    <s v="620123 - OUTDOOR BILLBOARD-PRODUCTION"/>
    <s v="504003 - Advertising "/>
    <x v="1"/>
    <s v="210042442"/>
    <n v="58000"/>
    <n v="5747.799497735793"/>
    <n v="7087.6001235026179"/>
    <n v="2436.0000080706209"/>
    <n v="15271.399629309033"/>
    <n v="5747.799497735793"/>
    <n v="7087.6001235026179"/>
    <n v="2436.0000080706209"/>
    <n v="15271.399629309033"/>
    <n v="923"/>
    <n v="0"/>
    <n v="0"/>
    <n v="0"/>
    <n v="0"/>
    <s v="n/a"/>
    <n v="0"/>
    <n v="0"/>
    <n v="0"/>
    <n v="0"/>
  </r>
  <r>
    <x v="0"/>
    <x v="0"/>
    <x v="17"/>
    <m/>
    <s v="Apr"/>
    <n v="2020"/>
    <s v="SC00"/>
    <s v="504003"/>
    <s v="620123 - OUTDOOR BILLBOARD-PRODUCTION"/>
    <s v="504003 - Advertising "/>
    <x v="1"/>
    <s v="210042442"/>
    <n v="58000"/>
    <n v="5747.7995511436347"/>
    <n v="7087.6003915763231"/>
    <n v="2436.0000665552393"/>
    <n v="15271.400009275198"/>
    <n v="5747.7995511436347"/>
    <n v="7087.6003915763231"/>
    <n v="2436.0000665552393"/>
    <n v="15271.400009275198"/>
    <n v="923"/>
    <n v="0"/>
    <n v="0"/>
    <n v="0"/>
    <n v="0"/>
    <s v="n/a"/>
    <n v="0"/>
    <n v="0"/>
    <n v="0"/>
    <n v="0"/>
  </r>
  <r>
    <x v="0"/>
    <x v="0"/>
    <x v="17"/>
    <m/>
    <s v="May"/>
    <n v="2020"/>
    <s v="SC00"/>
    <s v="504003"/>
    <s v="620123 - OUTDOOR BILLBOARD-PRODUCTION"/>
    <s v="504003 - Advertising "/>
    <x v="1"/>
    <s v="210042442"/>
    <n v="58000"/>
    <n v="5747.799625119641"/>
    <n v="7087.600644115163"/>
    <n v="2436.000247804131"/>
    <n v="15271.400517038936"/>
    <n v="5747.799625119641"/>
    <n v="7087.600644115163"/>
    <n v="2436.000247804131"/>
    <n v="15271.400517038936"/>
    <n v="923"/>
    <n v="0"/>
    <n v="0"/>
    <n v="0"/>
    <n v="0"/>
    <s v="n/a"/>
    <n v="0"/>
    <n v="0"/>
    <n v="0"/>
    <n v="0"/>
  </r>
  <r>
    <x v="0"/>
    <x v="0"/>
    <x v="17"/>
    <m/>
    <s v="Jun"/>
    <n v="2020"/>
    <s v="SC00"/>
    <s v="504003"/>
    <s v="620123 - OUTDOOR BILLBOARD-PRODUCTION"/>
    <s v="504003 - Advertising "/>
    <x v="1"/>
    <s v="210042442"/>
    <n v="58000"/>
    <n v="5747.7999542437237"/>
    <n v="7087.6008337880166"/>
    <n v="2436.0004977156927"/>
    <n v="15271.401285747434"/>
    <n v="5747.7999542437237"/>
    <n v="7087.6008337880166"/>
    <n v="2436.0004977156927"/>
    <n v="15271.401285747434"/>
    <n v="923"/>
    <n v="0"/>
    <n v="0"/>
    <n v="0"/>
    <n v="0"/>
    <s v="n/a"/>
    <n v="0"/>
    <n v="0"/>
    <n v="0"/>
    <n v="0"/>
  </r>
  <r>
    <x v="0"/>
    <x v="0"/>
    <x v="17"/>
    <m/>
    <s v="Jul"/>
    <n v="2020"/>
    <s v="SC00"/>
    <s v="504003"/>
    <s v="620123 - OUTDOOR BILLBOARD-PRODUCTION"/>
    <s v="504003 - Advertising "/>
    <x v="1"/>
    <s v="210042442"/>
    <n v="58000"/>
    <n v="5747.8004241823655"/>
    <n v="7087.6008969823606"/>
    <n v="2436.0007133374893"/>
    <n v="15271.402034502215"/>
    <n v="5747.8004241823655"/>
    <n v="7087.6008969823606"/>
    <n v="2436.0007133374893"/>
    <n v="15271.402034502215"/>
    <n v="923"/>
    <n v="0"/>
    <n v="0"/>
    <n v="0"/>
    <n v="0"/>
    <s v="n/a"/>
    <n v="0"/>
    <n v="0"/>
    <n v="0"/>
    <n v="0"/>
  </r>
  <r>
    <x v="0"/>
    <x v="0"/>
    <x v="17"/>
    <m/>
    <s v="Aug"/>
    <n v="2020"/>
    <s v="SC00"/>
    <s v="504003"/>
    <s v="620123 - OUTDOOR BILLBOARD-PRODUCTION"/>
    <s v="504003 - Advertising "/>
    <x v="1"/>
    <s v="210042442"/>
    <n v="58000"/>
    <n v="5747.8007174901522"/>
    <n v="7087.6009184220165"/>
    <n v="2436.0013077392164"/>
    <n v="15271.402943651385"/>
    <n v="5747.8007174901522"/>
    <n v="7087.6009184220165"/>
    <n v="2436.0013077392164"/>
    <n v="15271.402943651385"/>
    <n v="923"/>
    <n v="0"/>
    <n v="0"/>
    <n v="0"/>
    <n v="0"/>
    <s v="n/a"/>
    <n v="0"/>
    <n v="0"/>
    <n v="0"/>
    <n v="0"/>
  </r>
  <r>
    <x v="0"/>
    <x v="0"/>
    <x v="17"/>
    <m/>
    <s v="Sep"/>
    <n v="2020"/>
    <s v="SC00"/>
    <s v="504003"/>
    <s v="620123 - OUTDOOR BILLBOARD-PRODUCTION"/>
    <s v="504003 - Advertising "/>
    <x v="1"/>
    <s v="210042442"/>
    <n v="58000"/>
    <m/>
    <m/>
    <m/>
    <n v="0"/>
    <n v="0"/>
    <n v="0"/>
    <n v="0"/>
    <n v="0"/>
    <s v="n/a"/>
    <n v="0"/>
    <n v="0"/>
    <n v="0"/>
    <n v="0"/>
    <s v="n/a"/>
    <n v="0"/>
    <n v="0"/>
    <n v="0"/>
    <n v="0"/>
  </r>
  <r>
    <x v="0"/>
    <x v="1"/>
    <x v="14"/>
    <m/>
    <s v="Jan"/>
    <n v="2017"/>
    <s v="SC00"/>
    <s v="504003"/>
    <s v="620128 - SPONSORSHIPS"/>
    <s v="504003 - Advertising "/>
    <x v="1"/>
    <s v="210042442"/>
    <n v="325000"/>
    <n v="24550.298474864037"/>
    <n v="35925.401117592744"/>
    <n v="11949.599932776377"/>
    <n v="72425.29952523316"/>
    <n v="24550.298474864037"/>
    <n v="35925.401117592744"/>
    <n v="11949.599932776377"/>
    <n v="72425.29952523316"/>
    <n v="923"/>
    <n v="0"/>
    <n v="0"/>
    <n v="0"/>
    <n v="0"/>
    <s v="n/a"/>
    <n v="0"/>
    <n v="0"/>
    <n v="0"/>
    <n v="0"/>
  </r>
  <r>
    <x v="0"/>
    <x v="1"/>
    <x v="14"/>
    <m/>
    <s v="Dec"/>
    <n v="2017"/>
    <s v="SC00"/>
    <s v="504003"/>
    <s v="620128 - SPONSORSHIPS"/>
    <s v="504003 - Advertising "/>
    <x v="1"/>
    <s v="210042442"/>
    <n v="325000"/>
    <n v="24856.699828262615"/>
    <n v="36538.200032345165"/>
    <n v="12141.100091473478"/>
    <n v="73535.999952081256"/>
    <n v="24856.699828262615"/>
    <n v="36538.200032345165"/>
    <n v="12141.100091473478"/>
    <n v="73535.999952081256"/>
    <n v="923"/>
    <n v="0"/>
    <n v="0"/>
    <n v="0"/>
    <n v="0"/>
    <s v="n/a"/>
    <n v="0"/>
    <n v="0"/>
    <n v="0"/>
    <n v="0"/>
  </r>
  <r>
    <x v="0"/>
    <x v="1"/>
    <x v="16"/>
    <m/>
    <s v="Jan"/>
    <n v="2019"/>
    <s v="SC00"/>
    <s v="504003"/>
    <s v="620128 - SPONSORSHIPS"/>
    <s v="504003 - Advertising "/>
    <x v="1"/>
    <s v="210042442"/>
    <n v="325000"/>
    <n v="24167.284854904385"/>
    <n v="30793.214928343026"/>
    <n v="10455.909186369478"/>
    <n v="65416.408969616888"/>
    <n v="24167.284854904385"/>
    <n v="30793.214928343026"/>
    <n v="10455.909186369478"/>
    <n v="65416.408969616888"/>
    <n v="923"/>
    <n v="0"/>
    <m/>
    <m/>
    <n v="0"/>
    <s v="n/a"/>
    <n v="0"/>
    <n v="0"/>
    <n v="0"/>
    <n v="0"/>
  </r>
  <r>
    <x v="0"/>
    <x v="0"/>
    <x v="17"/>
    <m/>
    <s v="Jan"/>
    <n v="2020"/>
    <s v="SC00"/>
    <s v="504003"/>
    <s v="620128 - SPONSORSHIPS"/>
    <s v="504003 - Advertising "/>
    <x v="1"/>
    <s v="210042442"/>
    <n v="325000"/>
    <n v="37955.300959171276"/>
    <n v="46802.6017246595"/>
    <n v="16086.002192139948"/>
    <n v="100843.90487597072"/>
    <n v="37955.300959171276"/>
    <n v="46802.6017246595"/>
    <n v="16086.002192139948"/>
    <n v="100843.90487597072"/>
    <n v="923"/>
    <n v="0"/>
    <n v="0"/>
    <n v="0"/>
    <n v="0"/>
    <s v="n/a"/>
    <n v="0"/>
    <n v="0"/>
    <n v="0"/>
    <n v="0"/>
  </r>
  <r>
    <x v="0"/>
    <x v="0"/>
    <x v="5"/>
    <d v="2010-01-12T00:00:00"/>
    <m/>
    <m/>
    <s v="1100"/>
    <s v="600392"/>
    <s v="620010 - Advertising -General incl.Goodwill,Image"/>
    <s v="600392 - FE Sol Market Intell"/>
    <x v="2"/>
    <s v="210030031"/>
    <n v="260742.72"/>
    <n v="0"/>
    <n v="0"/>
    <n v="0"/>
    <n v="0"/>
    <n v="0"/>
    <n v="0"/>
    <n v="0"/>
    <n v="0"/>
    <s v="n/a"/>
    <n v="0"/>
    <n v="0"/>
    <n v="0"/>
    <n v="0"/>
    <s v="n/a"/>
    <n v="0"/>
    <n v="0"/>
    <n v="0"/>
    <n v="0"/>
  </r>
  <r>
    <x v="0"/>
    <x v="0"/>
    <x v="4"/>
    <d v="2009-04-13T00:00:00"/>
    <m/>
    <m/>
    <s v="CE01"/>
    <s v="421001"/>
    <s v="570052 - Lease/Rental-Miscellaneous&gt;12 Months"/>
    <s v="421001 - Northern Region Admin"/>
    <x v="2"/>
    <s v="210030031"/>
    <n v="7000"/>
    <n v="7000"/>
    <n v="0"/>
    <n v="0"/>
    <n v="7000"/>
    <n v="7000"/>
    <n v="0"/>
    <n v="0"/>
    <n v="7000"/>
    <n v="931"/>
    <n v="0"/>
    <n v="0"/>
    <n v="0"/>
    <n v="0"/>
    <s v="n/a"/>
    <n v="0"/>
    <n v="0"/>
    <n v="0"/>
    <n v="0"/>
  </r>
  <r>
    <x v="0"/>
    <x v="0"/>
    <x v="4"/>
    <d v="2009-04-20T00:00:00"/>
    <m/>
    <m/>
    <s v="CE01"/>
    <s v="421001"/>
    <s v="570052 - Lease/Rental-Miscellaneous&gt;12 Months"/>
    <s v="421001 - Northern Region Admin"/>
    <x v="2"/>
    <s v="210030031"/>
    <n v="7000"/>
    <n v="7000"/>
    <n v="0"/>
    <n v="0"/>
    <n v="7000"/>
    <n v="7000"/>
    <n v="0"/>
    <n v="0"/>
    <n v="7000"/>
    <n v="931"/>
    <n v="0"/>
    <n v="0"/>
    <n v="0"/>
    <n v="0"/>
    <s v="n/a"/>
    <n v="0"/>
    <n v="0"/>
    <n v="0"/>
    <n v="0"/>
  </r>
  <r>
    <x v="0"/>
    <x v="0"/>
    <x v="4"/>
    <d v="2009-05-20T00:00:00"/>
    <m/>
    <m/>
    <s v="CE01"/>
    <s v="421001"/>
    <s v="570052 - Lease/Rental-Miscellaneous&gt;12 Months"/>
    <s v="421001 - Northern Region Admin"/>
    <x v="2"/>
    <s v="210030031"/>
    <n v="7000"/>
    <n v="7000"/>
    <n v="0"/>
    <n v="0"/>
    <n v="7000"/>
    <n v="7000"/>
    <n v="0"/>
    <n v="0"/>
    <n v="7000"/>
    <n v="931"/>
    <n v="0"/>
    <n v="0"/>
    <n v="0"/>
    <n v="0"/>
    <s v="n/a"/>
    <n v="0"/>
    <n v="0"/>
    <n v="0"/>
    <n v="0"/>
  </r>
  <r>
    <x v="0"/>
    <x v="0"/>
    <x v="4"/>
    <d v="2009-06-16T00:00:00"/>
    <m/>
    <m/>
    <s v="CE01"/>
    <s v="421001"/>
    <s v="570052 - Lease/Rental-Miscellaneous&gt;12 Months"/>
    <s v="421001 - Northern Region Admin"/>
    <x v="2"/>
    <s v="210030031"/>
    <n v="7000"/>
    <n v="7000"/>
    <n v="0"/>
    <n v="0"/>
    <n v="7000"/>
    <n v="7000"/>
    <n v="0"/>
    <n v="0"/>
    <n v="7000"/>
    <n v="931"/>
    <n v="0"/>
    <n v="0"/>
    <n v="0"/>
    <n v="0"/>
    <s v="n/a"/>
    <n v="0"/>
    <n v="0"/>
    <n v="0"/>
    <n v="0"/>
  </r>
  <r>
    <x v="0"/>
    <x v="0"/>
    <x v="4"/>
    <d v="2009-07-24T00:00:00"/>
    <m/>
    <m/>
    <s v="CE01"/>
    <s v="421001"/>
    <s v="570052 - Lease/Rental-Miscellaneous&gt;12 Months"/>
    <s v="421001 - Northern Region Admin"/>
    <x v="2"/>
    <s v="210030031"/>
    <n v="7000"/>
    <n v="7000"/>
    <n v="0"/>
    <n v="0"/>
    <n v="7000"/>
    <n v="7000"/>
    <n v="0"/>
    <n v="0"/>
    <n v="7000"/>
    <n v="931"/>
    <n v="0"/>
    <n v="0"/>
    <n v="0"/>
    <n v="0"/>
    <s v="n/a"/>
    <n v="0"/>
    <n v="0"/>
    <n v="0"/>
    <n v="0"/>
  </r>
  <r>
    <x v="0"/>
    <x v="0"/>
    <x v="4"/>
    <d v="2009-08-17T00:00:00"/>
    <m/>
    <m/>
    <s v="CE01"/>
    <s v="421001"/>
    <s v="570052 - Lease/Rental-Miscellaneous&gt;12 Months"/>
    <s v="421001 - Northern Region Admin"/>
    <x v="2"/>
    <s v="210030031"/>
    <n v="7000"/>
    <n v="7000"/>
    <n v="0"/>
    <n v="0"/>
    <n v="7000"/>
    <n v="7000"/>
    <n v="0"/>
    <n v="0"/>
    <n v="7000"/>
    <n v="931"/>
    <n v="0"/>
    <n v="0"/>
    <n v="0"/>
    <n v="0"/>
    <s v="n/a"/>
    <n v="0"/>
    <n v="0"/>
    <n v="0"/>
    <n v="0"/>
  </r>
  <r>
    <x v="0"/>
    <x v="0"/>
    <x v="4"/>
    <d v="2009-09-16T00:00:00"/>
    <m/>
    <m/>
    <s v="CE01"/>
    <s v="421001"/>
    <s v="570052 - Lease/Rental-Miscellaneous&gt;12 Months"/>
    <s v="421001 - Northern Region Admin"/>
    <x v="2"/>
    <s v="210030031"/>
    <n v="7000"/>
    <n v="7000"/>
    <n v="0"/>
    <n v="0"/>
    <n v="7000"/>
    <n v="7000"/>
    <n v="0"/>
    <n v="0"/>
    <n v="7000"/>
    <n v="931"/>
    <n v="0"/>
    <n v="0"/>
    <n v="0"/>
    <n v="0"/>
    <s v="n/a"/>
    <n v="0"/>
    <n v="0"/>
    <n v="0"/>
    <n v="0"/>
  </r>
  <r>
    <x v="0"/>
    <x v="0"/>
    <x v="4"/>
    <d v="2009-10-21T00:00:00"/>
    <m/>
    <m/>
    <s v="CE01"/>
    <s v="421001"/>
    <s v="570052 - Lease/Rental-Miscellaneous&gt;12 Months"/>
    <s v="421001 - Northern Region Admin"/>
    <x v="2"/>
    <s v="210030031"/>
    <n v="7000"/>
    <n v="7000"/>
    <n v="0"/>
    <n v="0"/>
    <n v="7000"/>
    <n v="7000"/>
    <n v="0"/>
    <n v="0"/>
    <n v="7000"/>
    <n v="931"/>
    <n v="0"/>
    <n v="0"/>
    <n v="0"/>
    <n v="0"/>
    <s v="n/a"/>
    <n v="0"/>
    <n v="0"/>
    <n v="0"/>
    <n v="0"/>
  </r>
  <r>
    <x v="0"/>
    <x v="0"/>
    <x v="4"/>
    <d v="2009-11-16T00:00:00"/>
    <m/>
    <m/>
    <s v="CE01"/>
    <s v="421001"/>
    <s v="570052 - Lease/Rental-Miscellaneous&gt;12 Months"/>
    <s v="421001 - Northern Region Admin"/>
    <x v="2"/>
    <s v="210030031"/>
    <n v="7000"/>
    <n v="7000"/>
    <n v="0"/>
    <n v="0"/>
    <n v="7000"/>
    <n v="7000"/>
    <n v="0"/>
    <n v="0"/>
    <n v="7000"/>
    <n v="931"/>
    <n v="0"/>
    <n v="0"/>
    <n v="0"/>
    <n v="0"/>
    <s v="n/a"/>
    <n v="0"/>
    <n v="0"/>
    <n v="0"/>
    <n v="0"/>
  </r>
  <r>
    <x v="0"/>
    <x v="0"/>
    <x v="4"/>
    <d v="2009-12-14T00:00:00"/>
    <m/>
    <m/>
    <s v="CE01"/>
    <s v="421001"/>
    <s v="570052 - Lease/Rental-Miscellaneous&gt;12 Months"/>
    <s v="421001 - Northern Region Admin"/>
    <x v="2"/>
    <s v="210030031"/>
    <n v="7000"/>
    <n v="7000"/>
    <n v="0"/>
    <n v="0"/>
    <n v="7000"/>
    <n v="7000"/>
    <n v="0"/>
    <n v="0"/>
    <n v="7000"/>
    <n v="931"/>
    <n v="0"/>
    <n v="0"/>
    <n v="0"/>
    <n v="0"/>
    <s v="n/a"/>
    <n v="0"/>
    <n v="0"/>
    <n v="0"/>
    <n v="0"/>
  </r>
  <r>
    <x v="0"/>
    <x v="0"/>
    <x v="5"/>
    <d v="2010-01-14T00:00:00"/>
    <m/>
    <m/>
    <s v="CE01"/>
    <s v="421001"/>
    <s v="570052 - Lease/Rental-Miscellaneous&gt;12 Months"/>
    <s v="421001 - Northern Region Admin"/>
    <x v="2"/>
    <s v="210030031"/>
    <n v="7000"/>
    <n v="7000"/>
    <n v="0"/>
    <n v="0"/>
    <n v="7000"/>
    <n v="7000"/>
    <n v="0"/>
    <n v="0"/>
    <n v="7000"/>
    <n v="931"/>
    <n v="0"/>
    <n v="0"/>
    <n v="0"/>
    <n v="0"/>
    <s v="n/a"/>
    <n v="0"/>
    <n v="0"/>
    <n v="0"/>
    <n v="0"/>
  </r>
  <r>
    <x v="0"/>
    <x v="0"/>
    <x v="5"/>
    <d v="2010-02-18T00:00:00"/>
    <m/>
    <m/>
    <s v="CE01"/>
    <s v="421001"/>
    <s v="570052 - Lease/Rental-Miscellaneous&gt;12 Months"/>
    <s v="421001 - Northern Region Admin"/>
    <x v="2"/>
    <s v="210030031"/>
    <n v="7000"/>
    <n v="7000"/>
    <n v="0"/>
    <n v="0"/>
    <n v="7000"/>
    <n v="7000"/>
    <n v="0"/>
    <n v="0"/>
    <n v="7000"/>
    <n v="931"/>
    <n v="0"/>
    <n v="0"/>
    <n v="0"/>
    <n v="0"/>
    <s v="n/a"/>
    <n v="0"/>
    <n v="0"/>
    <n v="0"/>
    <n v="0"/>
  </r>
  <r>
    <x v="0"/>
    <x v="0"/>
    <x v="5"/>
    <d v="2010-03-16T00:00:00"/>
    <m/>
    <m/>
    <s v="CE01"/>
    <s v="421001"/>
    <s v="620010 - Advertising -General incl.Goodwill,Image"/>
    <s v="421001 - Northern Region Admin"/>
    <x v="2"/>
    <s v="210030031"/>
    <n v="7000"/>
    <n v="7000"/>
    <n v="0"/>
    <n v="0"/>
    <n v="7000"/>
    <n v="7000"/>
    <n v="0"/>
    <n v="0"/>
    <n v="7000"/>
    <n v="930.1"/>
    <n v="0"/>
    <n v="0"/>
    <n v="0"/>
    <n v="0"/>
    <s v="n/a"/>
    <n v="0"/>
    <n v="0"/>
    <n v="0"/>
    <n v="0"/>
  </r>
  <r>
    <x v="0"/>
    <x v="0"/>
    <x v="5"/>
    <d v="2010-04-13T00:00:00"/>
    <m/>
    <m/>
    <s v="CE01"/>
    <s v="421001"/>
    <s v="620010 - Advertising -General incl.Goodwill,Image"/>
    <s v="421001 - Northern Region Admin"/>
    <x v="2"/>
    <s v="210030031"/>
    <n v="9800"/>
    <n v="9800"/>
    <n v="0"/>
    <n v="0"/>
    <n v="9800"/>
    <n v="9800"/>
    <n v="0"/>
    <n v="0"/>
    <n v="9800"/>
    <n v="930.1"/>
    <n v="0"/>
    <n v="0"/>
    <n v="0"/>
    <n v="0"/>
    <s v="n/a"/>
    <n v="0"/>
    <n v="0"/>
    <n v="0"/>
    <n v="0"/>
  </r>
  <r>
    <x v="0"/>
    <x v="0"/>
    <x v="5"/>
    <d v="2010-05-13T00:00:00"/>
    <m/>
    <m/>
    <s v="CE01"/>
    <s v="421001"/>
    <s v="620010 - Advertising -General incl.Goodwill,Image"/>
    <s v="421001 - Northern Region Admin"/>
    <x v="2"/>
    <s v="210030031"/>
    <n v="9800"/>
    <n v="9800"/>
    <n v="0"/>
    <n v="0"/>
    <n v="9800"/>
    <n v="9800"/>
    <n v="0"/>
    <n v="0"/>
    <n v="9800"/>
    <n v="930.1"/>
    <n v="0"/>
    <n v="0"/>
    <n v="0"/>
    <n v="0"/>
    <s v="n/a"/>
    <n v="0"/>
    <n v="0"/>
    <n v="0"/>
    <n v="0"/>
  </r>
  <r>
    <x v="0"/>
    <x v="0"/>
    <x v="5"/>
    <d v="2010-06-08T00:00:00"/>
    <m/>
    <m/>
    <s v="CE01"/>
    <s v="421001"/>
    <s v="620010 - Advertising -General incl.Goodwill,Image"/>
    <s v="421001 - Northern Region Admin"/>
    <x v="2"/>
    <s v="210030031"/>
    <n v="9800"/>
    <n v="9800"/>
    <n v="0"/>
    <n v="0"/>
    <n v="9800"/>
    <n v="9800"/>
    <n v="0"/>
    <n v="0"/>
    <n v="9800"/>
    <n v="930.1"/>
    <n v="0"/>
    <n v="0"/>
    <n v="0"/>
    <n v="0"/>
    <s v="n/a"/>
    <n v="0"/>
    <n v="0"/>
    <n v="0"/>
    <n v="0"/>
  </r>
  <r>
    <x v="0"/>
    <x v="0"/>
    <x v="5"/>
    <d v="2010-07-09T00:00:00"/>
    <m/>
    <m/>
    <s v="CE01"/>
    <s v="421001"/>
    <s v="620010 - Advertising -General incl.Goodwill,Image"/>
    <s v="421001 - Northern Region Admin"/>
    <x v="2"/>
    <s v="210030031"/>
    <n v="9800"/>
    <n v="9800"/>
    <n v="0"/>
    <n v="0"/>
    <n v="9800"/>
    <n v="9800"/>
    <n v="0"/>
    <n v="0"/>
    <n v="9800"/>
    <n v="930.1"/>
    <n v="0"/>
    <n v="0"/>
    <n v="0"/>
    <n v="0"/>
    <s v="n/a"/>
    <n v="0"/>
    <n v="0"/>
    <n v="0"/>
    <n v="0"/>
  </r>
  <r>
    <x v="0"/>
    <x v="0"/>
    <x v="5"/>
    <d v="2010-08-06T00:00:00"/>
    <m/>
    <m/>
    <s v="CE01"/>
    <s v="421001"/>
    <s v="620010 - Advertising -General incl.Goodwill,Image"/>
    <s v="421001 - Northern Region Admin"/>
    <x v="2"/>
    <s v="210030031"/>
    <n v="9800"/>
    <n v="9800"/>
    <n v="0"/>
    <n v="0"/>
    <n v="9800"/>
    <n v="9800"/>
    <n v="0"/>
    <n v="0"/>
    <n v="9800"/>
    <n v="930.1"/>
    <n v="0"/>
    <n v="0"/>
    <n v="0"/>
    <n v="0"/>
    <s v="n/a"/>
    <n v="0"/>
    <n v="0"/>
    <n v="0"/>
    <n v="0"/>
  </r>
  <r>
    <x v="0"/>
    <x v="0"/>
    <x v="5"/>
    <d v="2010-09-18T00:00:00"/>
    <m/>
    <m/>
    <s v="CE01"/>
    <s v="421001"/>
    <s v="620010 - Advertising -General incl.Goodwill,Image"/>
    <s v="421001 - Northern Region Admin"/>
    <x v="2"/>
    <s v="210030031"/>
    <n v="9800"/>
    <n v="9800"/>
    <n v="0"/>
    <n v="0"/>
    <n v="9800"/>
    <n v="9800"/>
    <n v="0"/>
    <n v="0"/>
    <n v="9800"/>
    <n v="930.1"/>
    <n v="0"/>
    <n v="0"/>
    <n v="0"/>
    <n v="0"/>
    <s v="n/a"/>
    <n v="0"/>
    <n v="0"/>
    <n v="0"/>
    <n v="0"/>
  </r>
  <r>
    <x v="0"/>
    <x v="0"/>
    <x v="5"/>
    <d v="2010-10-20T00:00:00"/>
    <m/>
    <m/>
    <s v="CE01"/>
    <s v="421001"/>
    <s v="620010 - Advertising -General incl.Goodwill,Image"/>
    <s v="421001 - Northern Region Admin"/>
    <x v="2"/>
    <s v="210030031"/>
    <n v="9800"/>
    <n v="9800"/>
    <n v="0"/>
    <n v="0"/>
    <n v="9800"/>
    <n v="9800"/>
    <n v="0"/>
    <n v="0"/>
    <n v="9800"/>
    <n v="930.1"/>
    <n v="0"/>
    <n v="0"/>
    <n v="0"/>
    <n v="0"/>
    <s v="n/a"/>
    <n v="0"/>
    <n v="0"/>
    <n v="0"/>
    <n v="0"/>
  </r>
  <r>
    <x v="0"/>
    <x v="0"/>
    <x v="5"/>
    <d v="2010-11-12T00:00:00"/>
    <m/>
    <m/>
    <s v="CE01"/>
    <s v="421001"/>
    <s v="620010 - Advertising -General incl.Goodwill,Image"/>
    <s v="421001 - Northern Region Admin"/>
    <x v="2"/>
    <s v="210030031"/>
    <n v="9800"/>
    <n v="9800"/>
    <n v="0"/>
    <n v="0"/>
    <n v="9800"/>
    <n v="9800"/>
    <n v="0"/>
    <n v="0"/>
    <n v="9800"/>
    <n v="930.1"/>
    <n v="0"/>
    <n v="0"/>
    <n v="0"/>
    <n v="0"/>
    <s v="n/a"/>
    <n v="0"/>
    <n v="0"/>
    <n v="0"/>
    <n v="0"/>
  </r>
  <r>
    <x v="0"/>
    <x v="0"/>
    <x v="5"/>
    <d v="2010-12-09T00:00:00"/>
    <m/>
    <m/>
    <s v="CE01"/>
    <s v="421001"/>
    <s v="620010 - Advertising -General incl.Goodwill,Image"/>
    <s v="421001 - Northern Region Admin"/>
    <x v="2"/>
    <s v="210030031"/>
    <n v="9800"/>
    <n v="9800"/>
    <n v="0"/>
    <n v="0"/>
    <n v="9800"/>
    <n v="9800"/>
    <n v="0"/>
    <n v="0"/>
    <n v="9800"/>
    <n v="930.1"/>
    <n v="0"/>
    <n v="0"/>
    <n v="0"/>
    <n v="0"/>
    <s v="n/a"/>
    <n v="0"/>
    <n v="0"/>
    <n v="0"/>
    <n v="0"/>
  </r>
  <r>
    <x v="0"/>
    <x v="0"/>
    <x v="6"/>
    <d v="2011-01-21T00:00:00"/>
    <m/>
    <m/>
    <s v="CE01"/>
    <s v="421001"/>
    <s v="620010 - Advertising -General incl.Goodwill,Image"/>
    <s v="421001 - Northern Region Admin"/>
    <x v="2"/>
    <s v="210030031"/>
    <n v="9800"/>
    <n v="9800"/>
    <n v="0"/>
    <n v="0"/>
    <n v="9800"/>
    <n v="9800"/>
    <n v="0"/>
    <n v="0"/>
    <n v="9800"/>
    <n v="930.1"/>
    <n v="0"/>
    <n v="0"/>
    <n v="0"/>
    <n v="0"/>
    <s v="n/a"/>
    <n v="0"/>
    <n v="0"/>
    <n v="0"/>
    <n v="0"/>
  </r>
  <r>
    <x v="0"/>
    <x v="0"/>
    <x v="6"/>
    <d v="2011-02-09T00:00:00"/>
    <m/>
    <m/>
    <s v="CE01"/>
    <s v="421001"/>
    <s v="620010 - Advertising -General incl.Goodwill,Image"/>
    <s v="421001 - Northern Region Admin"/>
    <x v="2"/>
    <s v="210030031"/>
    <n v="9800"/>
    <n v="9800"/>
    <n v="0"/>
    <n v="0"/>
    <n v="9800"/>
    <n v="9800"/>
    <n v="0"/>
    <n v="0"/>
    <n v="9800"/>
    <n v="930.1"/>
    <n v="0"/>
    <n v="0"/>
    <n v="0"/>
    <n v="0"/>
    <s v="n/a"/>
    <n v="0"/>
    <n v="0"/>
    <n v="0"/>
    <n v="0"/>
  </r>
  <r>
    <x v="0"/>
    <x v="0"/>
    <x v="6"/>
    <d v="2011-03-22T00:00:00"/>
    <m/>
    <m/>
    <s v="CE01"/>
    <s v="421001"/>
    <s v="620010 - Advertising -General incl.Goodwill,Image"/>
    <s v="421001 - Northern Region Admin"/>
    <x v="2"/>
    <s v="210030031"/>
    <n v="9800"/>
    <n v="9800"/>
    <n v="0"/>
    <n v="0"/>
    <n v="9800"/>
    <n v="9800"/>
    <n v="0"/>
    <n v="0"/>
    <n v="9800"/>
    <n v="930.1"/>
    <n v="0"/>
    <n v="0"/>
    <n v="0"/>
    <n v="0"/>
    <s v="n/a"/>
    <n v="0"/>
    <n v="0"/>
    <n v="0"/>
    <n v="0"/>
  </r>
  <r>
    <x v="0"/>
    <x v="0"/>
    <x v="6"/>
    <d v="2011-04-12T00:00:00"/>
    <m/>
    <m/>
    <s v="CE01"/>
    <s v="421001"/>
    <s v="620010 - Advertising -General incl.Goodwill,Image"/>
    <s v="421001 - Northern Region Admin"/>
    <x v="2"/>
    <s v="210030031"/>
    <n v="9800"/>
    <n v="9800"/>
    <n v="0"/>
    <n v="0"/>
    <n v="9800"/>
    <n v="9800"/>
    <n v="0"/>
    <n v="0"/>
    <n v="9800"/>
    <n v="930.1"/>
    <n v="0"/>
    <n v="0"/>
    <n v="0"/>
    <n v="0"/>
    <s v="n/a"/>
    <n v="0"/>
    <n v="0"/>
    <n v="0"/>
    <n v="0"/>
  </r>
  <r>
    <x v="0"/>
    <x v="0"/>
    <x v="6"/>
    <d v="2011-05-06T00:00:00"/>
    <m/>
    <m/>
    <s v="CE01"/>
    <s v="421001"/>
    <s v="620010 - Advertising -General incl.Goodwill,Image"/>
    <s v="421001 - Northern Region Admin"/>
    <x v="2"/>
    <s v="210030031"/>
    <n v="9800"/>
    <n v="9800"/>
    <n v="0"/>
    <n v="0"/>
    <n v="9800"/>
    <n v="9800"/>
    <n v="0"/>
    <n v="0"/>
    <n v="9800"/>
    <n v="930.1"/>
    <n v="0"/>
    <n v="0"/>
    <n v="0"/>
    <n v="0"/>
    <s v="n/a"/>
    <n v="0"/>
    <n v="0"/>
    <n v="0"/>
    <n v="0"/>
  </r>
  <r>
    <x v="0"/>
    <x v="0"/>
    <x v="6"/>
    <d v="2011-06-09T00:00:00"/>
    <m/>
    <m/>
    <s v="CE01"/>
    <s v="421001"/>
    <s v="620010 - Advertising -General incl.Goodwill,Image"/>
    <s v="421001 - Northern Region Admin"/>
    <x v="2"/>
    <s v="210030031"/>
    <n v="9800"/>
    <n v="9800"/>
    <n v="0"/>
    <n v="0"/>
    <n v="9800"/>
    <n v="9800"/>
    <n v="0"/>
    <n v="0"/>
    <n v="9800"/>
    <n v="930.1"/>
    <n v="0"/>
    <n v="0"/>
    <n v="0"/>
    <n v="0"/>
    <s v="n/a"/>
    <n v="0"/>
    <n v="0"/>
    <n v="0"/>
    <n v="0"/>
  </r>
  <r>
    <x v="0"/>
    <x v="0"/>
    <x v="6"/>
    <d v="2011-07-13T00:00:00"/>
    <m/>
    <m/>
    <s v="CE01"/>
    <s v="421001"/>
    <s v="620010 - Advertising -General incl.Goodwill,Image"/>
    <s v="421001 - Northern Region Admin"/>
    <x v="2"/>
    <s v="210030031"/>
    <n v="9800"/>
    <n v="9800"/>
    <n v="0"/>
    <n v="0"/>
    <n v="9800"/>
    <n v="9800"/>
    <n v="0"/>
    <n v="0"/>
    <n v="9800"/>
    <n v="930.1"/>
    <n v="0"/>
    <n v="0"/>
    <n v="0"/>
    <n v="0"/>
    <s v="n/a"/>
    <n v="0"/>
    <n v="0"/>
    <n v="0"/>
    <n v="0"/>
  </r>
  <r>
    <x v="0"/>
    <x v="0"/>
    <x v="6"/>
    <d v="2011-08-15T00:00:00"/>
    <m/>
    <m/>
    <s v="CE01"/>
    <s v="421001"/>
    <s v="620010 - Advertising -General incl.Goodwill,Image"/>
    <s v="421001 - Northern Region Admin"/>
    <x v="2"/>
    <s v="210030031"/>
    <n v="9800"/>
    <n v="9800"/>
    <n v="0"/>
    <n v="0"/>
    <n v="9800"/>
    <n v="9800"/>
    <n v="0"/>
    <n v="0"/>
    <n v="9800"/>
    <n v="930.1"/>
    <n v="0"/>
    <n v="0"/>
    <n v="0"/>
    <n v="0"/>
    <s v="n/a"/>
    <n v="0"/>
    <n v="0"/>
    <n v="0"/>
    <n v="0"/>
  </r>
  <r>
    <x v="0"/>
    <x v="0"/>
    <x v="6"/>
    <d v="2011-09-07T00:00:00"/>
    <m/>
    <m/>
    <s v="CE01"/>
    <s v="421001"/>
    <s v="620010 - Advertising -General incl.Goodwill,Image"/>
    <s v="421001 - Northern Region Admin"/>
    <x v="2"/>
    <s v="210030031"/>
    <n v="9800"/>
    <n v="9800"/>
    <n v="0"/>
    <n v="0"/>
    <n v="9800"/>
    <n v="9800"/>
    <n v="0"/>
    <n v="0"/>
    <n v="9800"/>
    <n v="930.1"/>
    <n v="0"/>
    <n v="0"/>
    <n v="0"/>
    <n v="0"/>
    <s v="n/a"/>
    <n v="0"/>
    <n v="0"/>
    <n v="0"/>
    <n v="0"/>
  </r>
  <r>
    <x v="0"/>
    <x v="0"/>
    <x v="6"/>
    <d v="2011-10-05T00:00:00"/>
    <m/>
    <m/>
    <s v="CE01"/>
    <s v="421001"/>
    <s v="620010 - Advertising -General incl.Goodwill,Image"/>
    <s v="421001 - Northern Region Admin"/>
    <x v="2"/>
    <s v="210030031"/>
    <n v="9800"/>
    <n v="9800"/>
    <n v="0"/>
    <n v="0"/>
    <n v="9800"/>
    <n v="9800"/>
    <n v="0"/>
    <n v="0"/>
    <n v="9800"/>
    <n v="930.1"/>
    <n v="0"/>
    <n v="0"/>
    <n v="0"/>
    <n v="0"/>
    <s v="n/a"/>
    <n v="0"/>
    <n v="0"/>
    <n v="0"/>
    <n v="0"/>
  </r>
  <r>
    <x v="0"/>
    <x v="0"/>
    <x v="6"/>
    <d v="2011-11-01T00:00:00"/>
    <m/>
    <m/>
    <s v="CE01"/>
    <s v="421001"/>
    <s v="620010 - Advertising -General incl.Goodwill,Image"/>
    <s v="421001 - Northern Region Admin"/>
    <x v="2"/>
    <s v="210030031"/>
    <n v="9800"/>
    <n v="9800"/>
    <n v="0"/>
    <n v="0"/>
    <n v="9800"/>
    <n v="9800"/>
    <n v="0"/>
    <n v="0"/>
    <n v="9800"/>
    <n v="930.1"/>
    <n v="0"/>
    <n v="0"/>
    <n v="0"/>
    <n v="0"/>
    <s v="n/a"/>
    <n v="0"/>
    <n v="0"/>
    <n v="0"/>
    <n v="0"/>
  </r>
  <r>
    <x v="0"/>
    <x v="0"/>
    <x v="6"/>
    <d v="2011-12-09T00:00:00"/>
    <m/>
    <m/>
    <s v="CE01"/>
    <s v="421001"/>
    <s v="620010 - Advertising -General incl.Goodwill,Image"/>
    <s v="421001 - Northern Region Admin"/>
    <x v="2"/>
    <s v="210030031"/>
    <n v="9800"/>
    <n v="9800"/>
    <n v="0"/>
    <n v="0"/>
    <n v="9800"/>
    <n v="9800"/>
    <n v="0"/>
    <n v="0"/>
    <n v="9800"/>
    <n v="930.1"/>
    <n v="0"/>
    <n v="0"/>
    <n v="0"/>
    <n v="0"/>
    <s v="n/a"/>
    <n v="0"/>
    <n v="0"/>
    <n v="0"/>
    <n v="0"/>
  </r>
  <r>
    <x v="0"/>
    <x v="0"/>
    <x v="7"/>
    <d v="2012-01-05T00:00:00"/>
    <m/>
    <m/>
    <s v="CE01"/>
    <s v="421001"/>
    <s v="620010 - Advertising -General incl.Goodwill,Image"/>
    <s v="421001 - Northern Region Admin"/>
    <x v="2"/>
    <s v="210030031"/>
    <n v="9800"/>
    <n v="9800"/>
    <n v="0"/>
    <n v="0"/>
    <n v="9800"/>
    <n v="9800"/>
    <n v="0"/>
    <n v="0"/>
    <n v="9800"/>
    <n v="930.1"/>
    <n v="0"/>
    <n v="0"/>
    <n v="0"/>
    <n v="0"/>
    <s v="n/a"/>
    <n v="0"/>
    <n v="0"/>
    <n v="0"/>
    <n v="0"/>
  </r>
  <r>
    <x v="0"/>
    <x v="0"/>
    <x v="7"/>
    <d v="2012-02-06T00:00:00"/>
    <m/>
    <m/>
    <s v="CE01"/>
    <s v="421001"/>
    <s v="620010 - Advertising -General incl.Goodwill,Image"/>
    <s v="421001 - Northern Region Admin"/>
    <x v="2"/>
    <s v="210030031"/>
    <n v="9800"/>
    <n v="9800"/>
    <n v="0"/>
    <n v="0"/>
    <n v="9800"/>
    <n v="9800"/>
    <n v="0"/>
    <n v="0"/>
    <n v="9800"/>
    <n v="930.1"/>
    <n v="0"/>
    <n v="0"/>
    <n v="0"/>
    <n v="0"/>
    <s v="n/a"/>
    <n v="0"/>
    <n v="0"/>
    <n v="0"/>
    <n v="0"/>
  </r>
  <r>
    <x v="0"/>
    <x v="0"/>
    <x v="7"/>
    <d v="2012-03-06T00:00:00"/>
    <m/>
    <m/>
    <s v="CE01"/>
    <s v="421001"/>
    <s v="620010 - Advertising -General incl.Goodwill,Image"/>
    <s v="421001 - Northern Region Admin"/>
    <x v="2"/>
    <s v="210030031"/>
    <n v="9800"/>
    <n v="9800"/>
    <n v="0"/>
    <n v="0"/>
    <n v="9800"/>
    <n v="9800"/>
    <n v="0"/>
    <n v="0"/>
    <n v="9800"/>
    <n v="930.1"/>
    <n v="0"/>
    <n v="0"/>
    <n v="0"/>
    <n v="0"/>
    <s v="n/a"/>
    <n v="0"/>
    <n v="0"/>
    <n v="0"/>
    <n v="0"/>
  </r>
  <r>
    <x v="0"/>
    <x v="0"/>
    <x v="7"/>
    <d v="2012-04-02T00:00:00"/>
    <m/>
    <m/>
    <s v="CE01"/>
    <s v="421001"/>
    <s v="620010 - Advertising -General incl.Goodwill,Image"/>
    <s v="421001 - Northern Region Admin"/>
    <x v="2"/>
    <s v="210030031"/>
    <n v="9800"/>
    <n v="9800"/>
    <n v="0"/>
    <n v="0"/>
    <n v="9800"/>
    <n v="9800"/>
    <n v="0"/>
    <n v="0"/>
    <n v="9800"/>
    <n v="930.1"/>
    <n v="0"/>
    <n v="0"/>
    <n v="0"/>
    <n v="0"/>
    <s v="n/a"/>
    <n v="0"/>
    <n v="0"/>
    <n v="0"/>
    <n v="0"/>
  </r>
  <r>
    <x v="0"/>
    <x v="0"/>
    <x v="7"/>
    <d v="2012-05-01T00:00:00"/>
    <m/>
    <m/>
    <s v="CE01"/>
    <s v="421001"/>
    <s v="620010 - Advertising -General incl.Goodwill,Image"/>
    <s v="421001 - Northern Region Admin"/>
    <x v="2"/>
    <s v="210030031"/>
    <n v="9800"/>
    <n v="9800"/>
    <n v="0"/>
    <n v="0"/>
    <n v="9800"/>
    <n v="9800"/>
    <n v="0"/>
    <n v="0"/>
    <n v="9800"/>
    <n v="930.1"/>
    <n v="0"/>
    <n v="0"/>
    <n v="0"/>
    <n v="0"/>
    <s v="n/a"/>
    <n v="0"/>
    <n v="0"/>
    <n v="0"/>
    <n v="0"/>
  </r>
  <r>
    <x v="0"/>
    <x v="0"/>
    <x v="7"/>
    <d v="2012-06-06T00:00:00"/>
    <m/>
    <m/>
    <s v="CE01"/>
    <s v="421001"/>
    <s v="620010 - Advertising -General incl.Goodwill,Image"/>
    <s v="421001 - Northern Region Admin"/>
    <x v="2"/>
    <s v="210030031"/>
    <n v="10559.5"/>
    <n v="10559.5"/>
    <n v="0"/>
    <n v="0"/>
    <n v="10559.5"/>
    <n v="10559.5"/>
    <n v="0"/>
    <n v="0"/>
    <n v="10559.5"/>
    <n v="930.1"/>
    <n v="0"/>
    <n v="0"/>
    <n v="0"/>
    <n v="0"/>
    <s v="n/a"/>
    <n v="0"/>
    <n v="0"/>
    <n v="0"/>
    <n v="0"/>
  </r>
  <r>
    <x v="0"/>
    <x v="0"/>
    <x v="7"/>
    <d v="2012-07-02T00:00:00"/>
    <m/>
    <m/>
    <s v="CE01"/>
    <s v="421001"/>
    <s v="620010 - Advertising -General incl.Goodwill,Image"/>
    <s v="421001 - Northern Region Admin"/>
    <x v="2"/>
    <s v="210030031"/>
    <n v="9800"/>
    <n v="9800"/>
    <n v="0"/>
    <n v="0"/>
    <n v="9800"/>
    <n v="9800"/>
    <n v="0"/>
    <n v="0"/>
    <n v="9800"/>
    <n v="930.1"/>
    <n v="0"/>
    <n v="0"/>
    <n v="0"/>
    <n v="0"/>
    <s v="n/a"/>
    <n v="0"/>
    <n v="0"/>
    <n v="0"/>
    <n v="0"/>
  </r>
  <r>
    <x v="0"/>
    <x v="0"/>
    <x v="7"/>
    <d v="2012-08-07T00:00:00"/>
    <m/>
    <m/>
    <s v="CE01"/>
    <s v="421001"/>
    <s v="620010 - Advertising -General incl.Goodwill,Image"/>
    <s v="421001 - Northern Region Admin"/>
    <x v="2"/>
    <s v="210030031"/>
    <n v="9800"/>
    <n v="9800"/>
    <n v="0"/>
    <n v="0"/>
    <n v="9800"/>
    <n v="9800"/>
    <n v="0"/>
    <n v="0"/>
    <n v="9800"/>
    <n v="930.1"/>
    <n v="0"/>
    <n v="0"/>
    <n v="0"/>
    <n v="0"/>
    <s v="n/a"/>
    <n v="0"/>
    <n v="0"/>
    <n v="0"/>
    <n v="0"/>
  </r>
  <r>
    <x v="0"/>
    <x v="0"/>
    <x v="7"/>
    <d v="2012-09-07T00:00:00"/>
    <m/>
    <m/>
    <s v="CE01"/>
    <s v="421001"/>
    <s v="620010 - Advertising -General incl.Goodwill,Image"/>
    <s v="421001 - Northern Region Admin"/>
    <x v="2"/>
    <s v="210030031"/>
    <n v="9800"/>
    <n v="9800"/>
    <n v="0"/>
    <n v="0"/>
    <n v="9800"/>
    <n v="9800"/>
    <n v="0"/>
    <n v="0"/>
    <n v="9800"/>
    <n v="930.1"/>
    <n v="0"/>
    <n v="0"/>
    <n v="0"/>
    <n v="0"/>
    <s v="n/a"/>
    <n v="0"/>
    <n v="0"/>
    <n v="0"/>
    <n v="0"/>
  </r>
  <r>
    <x v="0"/>
    <x v="0"/>
    <x v="7"/>
    <d v="2012-10-04T00:00:00"/>
    <m/>
    <m/>
    <s v="CE01"/>
    <s v="421001"/>
    <s v="620010 - Advertising -General incl.Goodwill,Image"/>
    <s v="421001 - Northern Region Admin"/>
    <x v="2"/>
    <s v="210030031"/>
    <n v="9800"/>
    <n v="9800"/>
    <n v="0"/>
    <n v="0"/>
    <n v="9800"/>
    <n v="9800"/>
    <n v="0"/>
    <n v="0"/>
    <n v="9800"/>
    <n v="930.1"/>
    <n v="0"/>
    <n v="0"/>
    <n v="0"/>
    <n v="0"/>
    <s v="n/a"/>
    <n v="0"/>
    <n v="0"/>
    <n v="0"/>
    <n v="0"/>
  </r>
  <r>
    <x v="0"/>
    <x v="0"/>
    <x v="7"/>
    <d v="2012-11-06T00:00:00"/>
    <m/>
    <m/>
    <s v="CE01"/>
    <s v="421001"/>
    <s v="620010 - Advertising -General incl.Goodwill,Image"/>
    <s v="421001 - Northern Region Admin"/>
    <x v="2"/>
    <s v="210030031"/>
    <n v="9800"/>
    <n v="9800"/>
    <n v="0"/>
    <n v="0"/>
    <n v="9800"/>
    <n v="9800"/>
    <n v="0"/>
    <n v="0"/>
    <n v="9800"/>
    <n v="930.1"/>
    <n v="0"/>
    <n v="0"/>
    <n v="0"/>
    <n v="0"/>
    <s v="n/a"/>
    <n v="0"/>
    <n v="0"/>
    <n v="0"/>
    <n v="0"/>
  </r>
  <r>
    <x v="0"/>
    <x v="0"/>
    <x v="7"/>
    <d v="2012-12-03T00:00:00"/>
    <m/>
    <m/>
    <s v="CE01"/>
    <s v="421001"/>
    <s v="620010 - Advertising -General incl.Goodwill,Image"/>
    <s v="421001 - Northern Region Admin"/>
    <x v="2"/>
    <s v="210030031"/>
    <n v="9800"/>
    <n v="9800"/>
    <n v="0"/>
    <n v="0"/>
    <n v="9800"/>
    <n v="9800"/>
    <n v="0"/>
    <n v="0"/>
    <n v="9800"/>
    <n v="930.1"/>
    <n v="0"/>
    <n v="0"/>
    <n v="0"/>
    <n v="0"/>
    <s v="n/a"/>
    <n v="0"/>
    <n v="0"/>
    <n v="0"/>
    <n v="0"/>
  </r>
  <r>
    <x v="0"/>
    <x v="0"/>
    <x v="8"/>
    <d v="2013-01-02T00:00:00"/>
    <m/>
    <m/>
    <s v="CE01"/>
    <s v="421001"/>
    <s v="620010 - Advertising -General incl.Goodwill,Image"/>
    <s v="421001 - Northern Region Admin"/>
    <x v="2"/>
    <s v="210030031"/>
    <n v="9800"/>
    <n v="9800"/>
    <n v="0"/>
    <n v="0"/>
    <n v="9800"/>
    <n v="9800"/>
    <n v="0"/>
    <n v="0"/>
    <n v="9800"/>
    <n v="930.1"/>
    <n v="0"/>
    <n v="0"/>
    <n v="0"/>
    <n v="0"/>
    <s v="n/a"/>
    <n v="0"/>
    <n v="0"/>
    <n v="0"/>
    <n v="0"/>
  </r>
  <r>
    <x v="0"/>
    <x v="0"/>
    <x v="8"/>
    <d v="2013-02-05T00:00:00"/>
    <m/>
    <m/>
    <s v="CE01"/>
    <s v="421001"/>
    <s v="620010 - Advertising -General incl.Goodwill,Image"/>
    <s v="421001 - Northern Region Admin"/>
    <x v="2"/>
    <s v="210030031"/>
    <n v="9800"/>
    <n v="9800"/>
    <n v="0"/>
    <n v="0"/>
    <n v="9800"/>
    <n v="9800"/>
    <n v="0"/>
    <n v="0"/>
    <n v="9800"/>
    <n v="930.1"/>
    <n v="0"/>
    <n v="0"/>
    <n v="0"/>
    <n v="0"/>
    <s v="n/a"/>
    <n v="0"/>
    <n v="0"/>
    <n v="0"/>
    <n v="0"/>
  </r>
  <r>
    <x v="0"/>
    <x v="0"/>
    <x v="8"/>
    <d v="2013-03-01T00:00:00"/>
    <m/>
    <m/>
    <s v="CE01"/>
    <s v="421001"/>
    <s v="620010 - Advertising -General incl.Goodwill,Image"/>
    <s v="421001 - Northern Region Admin"/>
    <x v="2"/>
    <s v="210030031"/>
    <n v="9800"/>
    <n v="9800"/>
    <n v="0"/>
    <n v="0"/>
    <n v="9800"/>
    <n v="9800"/>
    <n v="0"/>
    <n v="0"/>
    <n v="9800"/>
    <n v="930.1"/>
    <n v="0"/>
    <n v="0"/>
    <n v="0"/>
    <n v="0"/>
    <s v="n/a"/>
    <n v="0"/>
    <n v="0"/>
    <n v="0"/>
    <n v="0"/>
  </r>
  <r>
    <x v="0"/>
    <x v="0"/>
    <x v="8"/>
    <d v="2013-03-23T00:00:00"/>
    <m/>
    <m/>
    <s v="CE01"/>
    <s v="421001"/>
    <s v="620010 - Advertising -General incl.Goodwill,Image"/>
    <s v="421001 - Northern Region Admin"/>
    <x v="2"/>
    <s v="210030031"/>
    <n v="9800"/>
    <n v="9800"/>
    <n v="0"/>
    <n v="0"/>
    <n v="9800"/>
    <n v="9800"/>
    <n v="0"/>
    <n v="0"/>
    <n v="9800"/>
    <n v="930.1"/>
    <n v="0"/>
    <n v="0"/>
    <n v="0"/>
    <n v="0"/>
    <s v="n/a"/>
    <n v="0"/>
    <n v="0"/>
    <n v="0"/>
    <n v="0"/>
  </r>
  <r>
    <x v="0"/>
    <x v="0"/>
    <x v="8"/>
    <d v="2013-04-26T00:00:00"/>
    <m/>
    <m/>
    <s v="CE01"/>
    <s v="421001"/>
    <s v="620010 - Advertising -General incl.Goodwill,Image"/>
    <s v="421001 - Northern Region Admin"/>
    <x v="2"/>
    <s v="210030031"/>
    <n v="9800"/>
    <n v="9800"/>
    <n v="0"/>
    <n v="0"/>
    <n v="9800"/>
    <n v="9800"/>
    <n v="0"/>
    <n v="0"/>
    <n v="9800"/>
    <n v="930.1"/>
    <n v="0"/>
    <n v="0"/>
    <n v="0"/>
    <n v="0"/>
    <s v="n/a"/>
    <n v="0"/>
    <n v="0"/>
    <n v="0"/>
    <n v="0"/>
  </r>
  <r>
    <x v="0"/>
    <x v="0"/>
    <x v="8"/>
    <d v="2013-05-24T00:00:00"/>
    <m/>
    <m/>
    <s v="CE01"/>
    <s v="421001"/>
    <s v="620010 - Advertising -General incl.Goodwill,Image"/>
    <s v="421001 - Northern Region Admin"/>
    <x v="2"/>
    <s v="210030031"/>
    <n v="9800"/>
    <n v="9800"/>
    <n v="0"/>
    <n v="0"/>
    <n v="9800"/>
    <n v="9800"/>
    <n v="0"/>
    <n v="0"/>
    <n v="9800"/>
    <n v="930.1"/>
    <n v="0"/>
    <n v="0"/>
    <n v="0"/>
    <n v="0"/>
    <s v="n/a"/>
    <n v="0"/>
    <n v="0"/>
    <n v="0"/>
    <n v="0"/>
  </r>
  <r>
    <x v="0"/>
    <x v="0"/>
    <x v="8"/>
    <d v="2013-06-19T00:00:00"/>
    <m/>
    <m/>
    <s v="CE01"/>
    <s v="421001"/>
    <s v="620010 - Advertising -General incl.Goodwill,Image"/>
    <s v="421001 - Northern Region Admin"/>
    <x v="2"/>
    <s v="210030031"/>
    <n v="9800"/>
    <n v="9800"/>
    <n v="0"/>
    <n v="0"/>
    <n v="9800"/>
    <n v="9800"/>
    <n v="0"/>
    <n v="0"/>
    <n v="9800"/>
    <n v="930.1"/>
    <n v="0"/>
    <n v="0"/>
    <n v="0"/>
    <n v="0"/>
    <s v="n/a"/>
    <n v="0"/>
    <n v="0"/>
    <n v="0"/>
    <n v="0"/>
  </r>
  <r>
    <x v="0"/>
    <x v="0"/>
    <x v="8"/>
    <d v="2013-07-10T00:00:00"/>
    <m/>
    <m/>
    <s v="CE01"/>
    <s v="421001"/>
    <s v="620010 - Advertising -General incl.Goodwill,Image"/>
    <s v="421001 - Northern Region Admin"/>
    <x v="2"/>
    <s v="210030031"/>
    <n v="9800"/>
    <n v="9800"/>
    <n v="0"/>
    <n v="0"/>
    <n v="9800"/>
    <n v="9800"/>
    <n v="0"/>
    <n v="0"/>
    <n v="9800"/>
    <n v="930.1"/>
    <n v="0"/>
    <n v="0"/>
    <n v="0"/>
    <n v="0"/>
    <s v="n/a"/>
    <n v="0"/>
    <n v="0"/>
    <n v="0"/>
    <n v="0"/>
  </r>
  <r>
    <x v="0"/>
    <x v="0"/>
    <x v="8"/>
    <d v="2013-08-21T00:00:00"/>
    <m/>
    <m/>
    <s v="CE01"/>
    <s v="421001"/>
    <s v="620010 - Advertising -General incl.Goodwill,Image"/>
    <s v="421001 - Northern Region Admin"/>
    <x v="2"/>
    <s v="210030031"/>
    <n v="9800"/>
    <n v="9800"/>
    <n v="0"/>
    <n v="0"/>
    <n v="9800"/>
    <n v="9800"/>
    <n v="0"/>
    <n v="0"/>
    <n v="9800"/>
    <n v="930.1"/>
    <n v="0"/>
    <n v="0"/>
    <n v="0"/>
    <n v="0"/>
    <s v="n/a"/>
    <n v="0"/>
    <n v="0"/>
    <n v="0"/>
    <n v="0"/>
  </r>
  <r>
    <x v="0"/>
    <x v="0"/>
    <x v="8"/>
    <d v="2013-09-18T00:00:00"/>
    <m/>
    <m/>
    <s v="CE01"/>
    <s v="421001"/>
    <s v="620010 - Advertising -General incl.Goodwill,Image"/>
    <s v="421001 - Northern Region Admin"/>
    <x v="2"/>
    <s v="210030031"/>
    <n v="9800"/>
    <n v="9800"/>
    <n v="0"/>
    <n v="0"/>
    <n v="9800"/>
    <n v="9800"/>
    <n v="0"/>
    <n v="0"/>
    <n v="9800"/>
    <n v="930.1"/>
    <n v="0"/>
    <n v="0"/>
    <n v="0"/>
    <n v="0"/>
    <s v="n/a"/>
    <n v="0"/>
    <n v="0"/>
    <n v="0"/>
    <n v="0"/>
  </r>
  <r>
    <x v="0"/>
    <x v="0"/>
    <x v="8"/>
    <d v="2013-10-16T00:00:00"/>
    <m/>
    <m/>
    <s v="CE01"/>
    <s v="421001"/>
    <s v="620010 - Advertising -General incl.Goodwill,Image"/>
    <s v="421001 - Northern Region Admin"/>
    <x v="2"/>
    <s v="210030031"/>
    <n v="9800"/>
    <n v="9800"/>
    <n v="0"/>
    <n v="0"/>
    <n v="9800"/>
    <n v="9800"/>
    <n v="0"/>
    <n v="0"/>
    <n v="9800"/>
    <n v="930.1"/>
    <n v="0"/>
    <n v="0"/>
    <n v="0"/>
    <n v="0"/>
    <s v="n/a"/>
    <n v="0"/>
    <n v="0"/>
    <n v="0"/>
    <n v="0"/>
  </r>
  <r>
    <x v="0"/>
    <x v="0"/>
    <x v="8"/>
    <d v="2013-11-14T00:00:00"/>
    <m/>
    <m/>
    <s v="CE01"/>
    <s v="421001"/>
    <s v="620010 - Advertising -General incl.Goodwill,Image"/>
    <s v="421001 - Northern Region Admin"/>
    <x v="2"/>
    <s v="210030031"/>
    <n v="9800"/>
    <n v="9800"/>
    <n v="0"/>
    <n v="0"/>
    <n v="9800"/>
    <n v="9800"/>
    <n v="0"/>
    <n v="0"/>
    <n v="9800"/>
    <n v="930.1"/>
    <n v="0"/>
    <n v="0"/>
    <n v="0"/>
    <n v="0"/>
    <s v="n/a"/>
    <n v="0"/>
    <n v="0"/>
    <n v="0"/>
    <n v="0"/>
  </r>
  <r>
    <x v="0"/>
    <x v="0"/>
    <x v="8"/>
    <d v="2013-12-12T00:00:00"/>
    <m/>
    <m/>
    <s v="CE01"/>
    <s v="421001"/>
    <s v="620010 - Advertising -General incl.Goodwill,Image"/>
    <s v="421001 - Northern Region Admin"/>
    <x v="2"/>
    <s v="210030031"/>
    <n v="9800"/>
    <n v="9800"/>
    <n v="0"/>
    <n v="0"/>
    <n v="9800"/>
    <n v="9800"/>
    <n v="0"/>
    <n v="0"/>
    <n v="9800"/>
    <n v="930.1"/>
    <n v="0"/>
    <n v="0"/>
    <n v="0"/>
    <n v="0"/>
    <s v="n/a"/>
    <n v="0"/>
    <n v="0"/>
    <n v="0"/>
    <n v="0"/>
  </r>
  <r>
    <x v="0"/>
    <x v="1"/>
    <x v="9"/>
    <d v="2014-01-22T00:00:00"/>
    <m/>
    <m/>
    <s v="CE01"/>
    <s v="421001"/>
    <s v="620010 - Advertising -General incl.Goodwill,Image"/>
    <s v="421001 - Northern Region Admin"/>
    <x v="2"/>
    <s v="210030031"/>
    <n v="9800"/>
    <n v="9800"/>
    <n v="0"/>
    <n v="0"/>
    <n v="9800"/>
    <n v="9800"/>
    <n v="0"/>
    <n v="0"/>
    <n v="9800"/>
    <n v="930.1"/>
    <n v="0"/>
    <n v="0"/>
    <n v="0"/>
    <n v="0"/>
    <s v="n/a"/>
    <n v="0"/>
    <n v="0"/>
    <n v="0"/>
    <n v="0"/>
  </r>
  <r>
    <x v="0"/>
    <x v="1"/>
    <x v="9"/>
    <d v="2014-02-18T00:00:00"/>
    <m/>
    <m/>
    <s v="CE01"/>
    <s v="421001"/>
    <s v="620010 - Advertising -General incl.Goodwill,Image"/>
    <s v="421001 - Northern Region Admin"/>
    <x v="2"/>
    <s v="210030031"/>
    <n v="9800"/>
    <n v="9800"/>
    <n v="0"/>
    <n v="0"/>
    <n v="9800"/>
    <n v="9800"/>
    <n v="0"/>
    <n v="0"/>
    <n v="9800"/>
    <n v="930.1"/>
    <n v="0"/>
    <n v="0"/>
    <n v="0"/>
    <n v="0"/>
    <s v="n/a"/>
    <n v="0"/>
    <n v="0"/>
    <n v="0"/>
    <n v="0"/>
  </r>
  <r>
    <x v="0"/>
    <x v="1"/>
    <x v="9"/>
    <d v="2014-03-14T00:00:00"/>
    <m/>
    <m/>
    <s v="CE01"/>
    <s v="421001"/>
    <s v="620010 - Advertising -General incl.Goodwill,Image"/>
    <s v="421001 - Northern Region Admin"/>
    <x v="2"/>
    <s v="210030031"/>
    <n v="9800"/>
    <n v="9800"/>
    <n v="0"/>
    <n v="0"/>
    <n v="9800"/>
    <n v="9800"/>
    <n v="0"/>
    <n v="0"/>
    <n v="9800"/>
    <n v="930.1"/>
    <n v="0"/>
    <n v="0"/>
    <n v="0"/>
    <n v="0"/>
    <s v="n/a"/>
    <n v="0"/>
    <n v="0"/>
    <n v="0"/>
    <n v="0"/>
  </r>
  <r>
    <x v="0"/>
    <x v="1"/>
    <x v="9"/>
    <d v="2014-04-15T00:00:00"/>
    <m/>
    <m/>
    <s v="CE01"/>
    <s v="421001"/>
    <s v="620010 - Advertising -General incl.Goodwill,Image"/>
    <s v="421001 - Northern Region Admin"/>
    <x v="2"/>
    <s v="210030031"/>
    <n v="9800"/>
    <n v="9800"/>
    <n v="0"/>
    <n v="0"/>
    <n v="9800"/>
    <n v="9800"/>
    <n v="0"/>
    <n v="0"/>
    <n v="9800"/>
    <n v="930.1"/>
    <n v="0"/>
    <n v="0"/>
    <n v="0"/>
    <n v="0"/>
    <s v="n/a"/>
    <n v="0"/>
    <n v="0"/>
    <n v="0"/>
    <n v="0"/>
  </r>
  <r>
    <x v="0"/>
    <x v="1"/>
    <x v="9"/>
    <d v="2014-05-14T00:00:00"/>
    <m/>
    <m/>
    <s v="CE01"/>
    <s v="421001"/>
    <s v="620010 - Advertising -General incl.Goodwill,Image"/>
    <s v="421001 - Northern Region Admin"/>
    <x v="2"/>
    <s v="210030031"/>
    <n v="9800"/>
    <n v="9800"/>
    <n v="0"/>
    <n v="0"/>
    <n v="9800"/>
    <n v="9800"/>
    <n v="0"/>
    <n v="0"/>
    <n v="9800"/>
    <n v="930.1"/>
    <n v="0"/>
    <n v="0"/>
    <n v="0"/>
    <n v="0"/>
    <s v="n/a"/>
    <n v="0"/>
    <n v="0"/>
    <n v="0"/>
    <n v="0"/>
  </r>
  <r>
    <x v="0"/>
    <x v="1"/>
    <x v="9"/>
    <d v="2014-06-18T00:00:00"/>
    <m/>
    <m/>
    <s v="CE01"/>
    <s v="421001"/>
    <s v="620010 - Advertising -General incl.Goodwill,Image"/>
    <s v="421001 - Northern Region Admin"/>
    <x v="2"/>
    <s v="210030031"/>
    <n v="9800"/>
    <n v="9800"/>
    <n v="0"/>
    <n v="0"/>
    <n v="9800"/>
    <n v="9800"/>
    <n v="0"/>
    <n v="0"/>
    <n v="9800"/>
    <n v="930.1"/>
    <n v="0"/>
    <n v="0"/>
    <n v="0"/>
    <n v="0"/>
    <s v="n/a"/>
    <n v="0"/>
    <n v="0"/>
    <n v="0"/>
    <n v="0"/>
  </r>
  <r>
    <x v="0"/>
    <x v="1"/>
    <x v="9"/>
    <d v="2014-07-11T00:00:00"/>
    <m/>
    <m/>
    <s v="CE01"/>
    <s v="421001"/>
    <s v="620010 - Advertising -General incl.Goodwill,Image"/>
    <s v="421001 - Northern Region Admin"/>
    <x v="2"/>
    <s v="210030031"/>
    <n v="9800"/>
    <n v="9800"/>
    <n v="0"/>
    <n v="0"/>
    <n v="9800"/>
    <n v="9800"/>
    <n v="0"/>
    <n v="0"/>
    <n v="9800"/>
    <n v="930.1"/>
    <n v="0"/>
    <n v="0"/>
    <n v="0"/>
    <n v="0"/>
    <s v="n/a"/>
    <n v="0"/>
    <n v="0"/>
    <n v="0"/>
    <n v="0"/>
  </r>
  <r>
    <x v="0"/>
    <x v="1"/>
    <x v="9"/>
    <d v="2014-08-13T00:00:00"/>
    <m/>
    <m/>
    <s v="CE01"/>
    <s v="421001"/>
    <s v="620010 - Advertising -General incl.Goodwill,Image"/>
    <s v="421001 - Northern Region Admin"/>
    <x v="2"/>
    <s v="210030031"/>
    <n v="9800"/>
    <n v="9800"/>
    <n v="0"/>
    <n v="0"/>
    <n v="9800"/>
    <n v="9800"/>
    <n v="0"/>
    <n v="0"/>
    <n v="9800"/>
    <n v="930.1"/>
    <n v="0"/>
    <n v="0"/>
    <n v="0"/>
    <n v="0"/>
    <s v="n/a"/>
    <n v="0"/>
    <n v="0"/>
    <n v="0"/>
    <n v="0"/>
  </r>
  <r>
    <x v="0"/>
    <x v="1"/>
    <x v="9"/>
    <d v="2014-09-10T00:00:00"/>
    <m/>
    <m/>
    <s v="CE01"/>
    <s v="421001"/>
    <s v="620010 - Advertising -General incl.Goodwill,Image"/>
    <s v="421001 - Northern Region Admin"/>
    <x v="2"/>
    <s v="210030031"/>
    <n v="9800"/>
    <n v="9800"/>
    <n v="0"/>
    <n v="0"/>
    <n v="9800"/>
    <n v="9800"/>
    <n v="0"/>
    <n v="0"/>
    <n v="9800"/>
    <n v="930.1"/>
    <n v="0"/>
    <n v="0"/>
    <n v="0"/>
    <n v="0"/>
    <s v="n/a"/>
    <n v="0"/>
    <n v="0"/>
    <n v="0"/>
    <n v="0"/>
  </r>
  <r>
    <x v="0"/>
    <x v="1"/>
    <x v="9"/>
    <d v="2014-10-10T00:00:00"/>
    <m/>
    <m/>
    <s v="CE01"/>
    <s v="421001"/>
    <s v="620010 - Advertising -General incl.Goodwill,Image"/>
    <s v="421001 - Northern Region Admin"/>
    <x v="2"/>
    <s v="210030031"/>
    <n v="9800"/>
    <n v="9800"/>
    <n v="0"/>
    <n v="0"/>
    <n v="9800"/>
    <n v="9800"/>
    <n v="0"/>
    <n v="0"/>
    <n v="9800"/>
    <n v="930.1"/>
    <n v="0"/>
    <n v="0"/>
    <n v="0"/>
    <n v="0"/>
    <s v="n/a"/>
    <n v="0"/>
    <n v="0"/>
    <n v="0"/>
    <n v="0"/>
  </r>
  <r>
    <x v="0"/>
    <x v="1"/>
    <x v="9"/>
    <d v="2014-11-13T00:00:00"/>
    <m/>
    <m/>
    <s v="CE01"/>
    <s v="421001"/>
    <s v="620010 - Advertising -General incl.Goodwill,Image"/>
    <s v="421001 - Northern Region Admin"/>
    <x v="2"/>
    <s v="210030031"/>
    <n v="9800"/>
    <n v="9800"/>
    <n v="0"/>
    <n v="0"/>
    <n v="9800"/>
    <n v="9800"/>
    <n v="0"/>
    <n v="0"/>
    <n v="9800"/>
    <n v="930.1"/>
    <n v="0"/>
    <n v="0"/>
    <n v="0"/>
    <n v="0"/>
    <s v="n/a"/>
    <n v="0"/>
    <n v="0"/>
    <n v="0"/>
    <n v="0"/>
  </r>
  <r>
    <x v="0"/>
    <x v="1"/>
    <x v="9"/>
    <d v="2014-12-10T00:00:00"/>
    <m/>
    <m/>
    <s v="CE01"/>
    <s v="421001"/>
    <s v="620010 - Advertising -General incl.Goodwill,Image"/>
    <s v="421001 - Northern Region Admin"/>
    <x v="2"/>
    <s v="210030031"/>
    <n v="9800"/>
    <n v="9800"/>
    <n v="0"/>
    <n v="0"/>
    <n v="9800"/>
    <n v="9800"/>
    <n v="0"/>
    <n v="0"/>
    <n v="9800"/>
    <n v="930.1"/>
    <n v="0"/>
    <n v="0"/>
    <n v="0"/>
    <n v="0"/>
    <s v="n/a"/>
    <n v="0"/>
    <n v="0"/>
    <n v="0"/>
    <n v="0"/>
  </r>
  <r>
    <x v="0"/>
    <x v="1"/>
    <x v="10"/>
    <d v="2015-01-10T00:00:00"/>
    <m/>
    <m/>
    <s v="CE01"/>
    <s v="421001"/>
    <s v="620010 - Advertising -General incl.Goodwill,Image"/>
    <s v="421001 - Northern Region Admin"/>
    <x v="2"/>
    <s v="210030031"/>
    <n v="9800"/>
    <n v="9800"/>
    <n v="0"/>
    <n v="0"/>
    <n v="9800"/>
    <n v="9800"/>
    <n v="0"/>
    <n v="0"/>
    <n v="9800"/>
    <n v="930.1"/>
    <n v="0"/>
    <n v="0"/>
    <n v="0"/>
    <n v="0"/>
    <s v="n/a"/>
    <n v="0"/>
    <n v="0"/>
    <n v="0"/>
    <n v="0"/>
  </r>
  <r>
    <x v="0"/>
    <x v="1"/>
    <x v="10"/>
    <d v="2015-02-12T00:00:00"/>
    <m/>
    <m/>
    <s v="CE01"/>
    <s v="421001"/>
    <s v="620010 - Advertising -General incl.Goodwill,Image"/>
    <s v="421001 - Northern Region Admin"/>
    <x v="2"/>
    <s v="210030031"/>
    <n v="9800"/>
    <n v="9800"/>
    <n v="0"/>
    <n v="0"/>
    <n v="9800"/>
    <n v="9800"/>
    <n v="0"/>
    <n v="0"/>
    <n v="9800"/>
    <n v="930.1"/>
    <n v="0"/>
    <n v="0"/>
    <n v="0"/>
    <n v="0"/>
    <s v="n/a"/>
    <n v="0"/>
    <n v="0"/>
    <n v="0"/>
    <n v="0"/>
  </r>
  <r>
    <x v="0"/>
    <x v="1"/>
    <x v="10"/>
    <d v="2015-03-09T00:00:00"/>
    <m/>
    <m/>
    <s v="CE01"/>
    <s v="421001"/>
    <s v="620010 - Advertising -General incl.Goodwill,Image"/>
    <s v="421001 - Northern Region Admin"/>
    <x v="2"/>
    <s v="210030031"/>
    <n v="9800"/>
    <n v="9800"/>
    <n v="0"/>
    <n v="0"/>
    <n v="9800"/>
    <n v="9800"/>
    <n v="0"/>
    <n v="0"/>
    <n v="9800"/>
    <n v="930.1"/>
    <n v="0"/>
    <n v="0"/>
    <n v="0"/>
    <n v="0"/>
    <s v="n/a"/>
    <n v="0"/>
    <n v="0"/>
    <n v="0"/>
    <n v="0"/>
  </r>
  <r>
    <x v="0"/>
    <x v="1"/>
    <x v="10"/>
    <d v="2015-04-08T00:00:00"/>
    <m/>
    <m/>
    <s v="CE01"/>
    <s v="421001"/>
    <s v="620010 - Advertising -General incl.Goodwill,Image"/>
    <s v="421001 - Northern Region Admin"/>
    <x v="2"/>
    <s v="210030031"/>
    <n v="9800"/>
    <n v="9800"/>
    <n v="0"/>
    <n v="0"/>
    <n v="9800"/>
    <n v="9800"/>
    <n v="0"/>
    <n v="0"/>
    <n v="9800"/>
    <n v="930.1"/>
    <n v="0"/>
    <n v="0"/>
    <n v="0"/>
    <n v="0"/>
    <s v="n/a"/>
    <n v="0"/>
    <n v="0"/>
    <n v="0"/>
    <n v="0"/>
  </r>
  <r>
    <x v="0"/>
    <x v="1"/>
    <x v="10"/>
    <d v="2015-05-12T00:00:00"/>
    <m/>
    <m/>
    <s v="CE01"/>
    <s v="421001"/>
    <s v="620010 - Advertising -General incl.Goodwill,Image"/>
    <s v="421001 - Northern Region Admin"/>
    <x v="2"/>
    <s v="210030031"/>
    <n v="9800"/>
    <n v="9800"/>
    <n v="0"/>
    <n v="0"/>
    <n v="9800"/>
    <n v="9800"/>
    <n v="0"/>
    <n v="0"/>
    <n v="9800"/>
    <n v="930.1"/>
    <n v="0"/>
    <n v="0"/>
    <n v="0"/>
    <n v="0"/>
    <s v="n/a"/>
    <n v="0"/>
    <n v="0"/>
    <n v="0"/>
    <n v="0"/>
  </r>
  <r>
    <x v="0"/>
    <x v="1"/>
    <x v="10"/>
    <d v="2015-06-10T00:00:00"/>
    <m/>
    <m/>
    <s v="CE01"/>
    <s v="421001"/>
    <s v="620010 - Advertising -General incl.Goodwill,Image"/>
    <s v="421001 - Northern Region Admin"/>
    <x v="2"/>
    <s v="210030031"/>
    <n v="9800"/>
    <n v="9800"/>
    <n v="0"/>
    <n v="0"/>
    <n v="9800"/>
    <n v="9800"/>
    <n v="0"/>
    <n v="0"/>
    <n v="9800"/>
    <n v="930.1"/>
    <n v="0"/>
    <n v="0"/>
    <n v="0"/>
    <n v="0"/>
    <s v="n/a"/>
    <n v="0"/>
    <n v="0"/>
    <n v="0"/>
    <n v="0"/>
  </r>
  <r>
    <x v="0"/>
    <x v="1"/>
    <x v="10"/>
    <d v="2015-07-11T00:00:00"/>
    <m/>
    <m/>
    <s v="CE01"/>
    <s v="421001"/>
    <s v="620010 - Advertising -General incl.Goodwill,Image"/>
    <s v="421001 - Northern Region Admin"/>
    <x v="2"/>
    <s v="210030031"/>
    <n v="9800"/>
    <n v="9800"/>
    <n v="0"/>
    <n v="0"/>
    <n v="9800"/>
    <n v="9800"/>
    <n v="0"/>
    <n v="0"/>
    <n v="9800"/>
    <n v="930.1"/>
    <n v="0"/>
    <n v="0"/>
    <n v="0"/>
    <n v="0"/>
    <s v="n/a"/>
    <n v="0"/>
    <n v="0"/>
    <n v="0"/>
    <n v="0"/>
  </r>
  <r>
    <x v="0"/>
    <x v="1"/>
    <x v="10"/>
    <d v="2015-08-10T00:00:00"/>
    <m/>
    <m/>
    <s v="CE01"/>
    <s v="421001"/>
    <s v="620010 - Advertising -General incl.Goodwill,Image"/>
    <s v="421001 - Northern Region Admin"/>
    <x v="2"/>
    <s v="210030031"/>
    <n v="9800"/>
    <n v="9800"/>
    <n v="0"/>
    <n v="0"/>
    <n v="9800"/>
    <n v="9800"/>
    <n v="0"/>
    <n v="0"/>
    <n v="9800"/>
    <n v="930.1"/>
    <n v="0"/>
    <n v="0"/>
    <n v="0"/>
    <n v="0"/>
    <s v="n/a"/>
    <n v="0"/>
    <n v="0"/>
    <n v="0"/>
    <n v="0"/>
  </r>
  <r>
    <x v="0"/>
    <x v="1"/>
    <x v="10"/>
    <d v="2015-09-08T00:00:00"/>
    <m/>
    <m/>
    <s v="CE01"/>
    <s v="421001"/>
    <s v="620010 - Advertising -General incl.Goodwill,Image"/>
    <s v="421001 - Northern Region Admin"/>
    <x v="2"/>
    <s v="210030031"/>
    <n v="9800"/>
    <n v="9800"/>
    <n v="0"/>
    <n v="0"/>
    <n v="9800"/>
    <n v="9800"/>
    <n v="0"/>
    <n v="0"/>
    <n v="9800"/>
    <n v="930.1"/>
    <n v="0"/>
    <n v="0"/>
    <n v="0"/>
    <n v="0"/>
    <s v="n/a"/>
    <n v="0"/>
    <n v="0"/>
    <n v="0"/>
    <n v="0"/>
  </r>
  <r>
    <x v="0"/>
    <x v="1"/>
    <x v="10"/>
    <d v="2015-10-10T00:00:00"/>
    <m/>
    <m/>
    <s v="CE01"/>
    <s v="421001"/>
    <s v="620010 - Advertising -General incl.Goodwill,Image"/>
    <s v="421001 - Northern Region Admin"/>
    <x v="2"/>
    <s v="210030031"/>
    <n v="9800"/>
    <n v="9800"/>
    <n v="0"/>
    <n v="0"/>
    <n v="9800"/>
    <n v="9800"/>
    <n v="0"/>
    <n v="0"/>
    <n v="9800"/>
    <n v="930.1"/>
    <n v="0"/>
    <n v="0"/>
    <n v="0"/>
    <n v="0"/>
    <s v="n/a"/>
    <n v="0"/>
    <n v="0"/>
    <n v="0"/>
    <n v="0"/>
  </r>
  <r>
    <x v="0"/>
    <x v="1"/>
    <x v="10"/>
    <d v="2015-11-10T00:00:00"/>
    <m/>
    <m/>
    <s v="CE01"/>
    <s v="421001"/>
    <s v="620010 - Advertising -General incl.Goodwill,Image"/>
    <s v="421001 - Northern Region Admin"/>
    <x v="2"/>
    <s v="210030031"/>
    <n v="9800"/>
    <n v="9800"/>
    <n v="0"/>
    <n v="0"/>
    <n v="9800"/>
    <n v="9800"/>
    <n v="0"/>
    <n v="0"/>
    <n v="9800"/>
    <n v="930.1"/>
    <n v="0"/>
    <n v="0"/>
    <n v="0"/>
    <n v="0"/>
    <s v="n/a"/>
    <n v="0"/>
    <n v="0"/>
    <n v="0"/>
    <n v="0"/>
  </r>
  <r>
    <x v="0"/>
    <x v="1"/>
    <x v="10"/>
    <d v="2015-12-15T00:00:00"/>
    <m/>
    <m/>
    <s v="CE01"/>
    <s v="421001"/>
    <s v="620010 - Advertising -General incl.Goodwill,Image"/>
    <s v="421001 - Northern Region Admin"/>
    <x v="2"/>
    <s v="210030031"/>
    <n v="9800"/>
    <n v="9800"/>
    <n v="0"/>
    <n v="0"/>
    <n v="9800"/>
    <n v="9800"/>
    <n v="0"/>
    <n v="0"/>
    <n v="9800"/>
    <n v="930.1"/>
    <n v="0"/>
    <n v="0"/>
    <n v="0"/>
    <n v="0"/>
    <s v="n/a"/>
    <n v="0"/>
    <n v="0"/>
    <n v="0"/>
    <n v="0"/>
  </r>
  <r>
    <x v="0"/>
    <x v="1"/>
    <x v="13"/>
    <d v="2016-01-14T00:00:00"/>
    <m/>
    <m/>
    <s v="CE01"/>
    <s v="421001"/>
    <s v="620010 - Advertising -General incl.Goodwill,Image"/>
    <s v="421001 - Northern Region Admin"/>
    <x v="2"/>
    <s v="210030031"/>
    <n v="9800"/>
    <n v="9800"/>
    <n v="0"/>
    <n v="0"/>
    <n v="9800"/>
    <n v="9800"/>
    <n v="0"/>
    <n v="0"/>
    <n v="9800"/>
    <n v="930.1"/>
    <n v="0"/>
    <n v="0"/>
    <n v="0"/>
    <n v="0"/>
    <s v="n/a"/>
    <n v="0"/>
    <n v="0"/>
    <n v="0"/>
    <n v="0"/>
  </r>
  <r>
    <x v="0"/>
    <x v="1"/>
    <x v="13"/>
    <d v="2016-02-09T00:00:00"/>
    <m/>
    <m/>
    <s v="CE01"/>
    <s v="421001"/>
    <s v="620010 - Advertising -General incl.Goodwill,Image"/>
    <s v="421001 - Northern Region Admin"/>
    <x v="2"/>
    <s v="210030031"/>
    <n v="9800"/>
    <n v="9800"/>
    <n v="0"/>
    <n v="0"/>
    <n v="9800"/>
    <n v="9800"/>
    <n v="0"/>
    <n v="0"/>
    <n v="9800"/>
    <n v="930.1"/>
    <n v="0"/>
    <n v="0"/>
    <n v="0"/>
    <n v="0"/>
    <s v="n/a"/>
    <n v="0"/>
    <n v="0"/>
    <n v="0"/>
    <n v="0"/>
  </r>
  <r>
    <x v="0"/>
    <x v="1"/>
    <x v="13"/>
    <d v="2016-03-09T00:00:00"/>
    <m/>
    <m/>
    <s v="CE01"/>
    <s v="421001"/>
    <s v="620010 - Advertising -General incl.Goodwill,Image"/>
    <s v="421001 - Northern Region Admin"/>
    <x v="2"/>
    <s v="210030031"/>
    <n v="9800"/>
    <n v="9800"/>
    <n v="0"/>
    <n v="0"/>
    <n v="9800"/>
    <n v="9800"/>
    <n v="0"/>
    <n v="0"/>
    <n v="9800"/>
    <n v="930.1"/>
    <n v="0"/>
    <n v="0"/>
    <n v="0"/>
    <n v="0"/>
    <s v="n/a"/>
    <n v="0"/>
    <n v="0"/>
    <n v="0"/>
    <n v="0"/>
  </r>
  <r>
    <x v="0"/>
    <x v="1"/>
    <x v="13"/>
    <d v="2016-04-07T00:00:00"/>
    <m/>
    <m/>
    <s v="CE01"/>
    <s v="421001"/>
    <s v="620010 - Advertising -General incl.Goodwill,Image"/>
    <s v="421001 - Northern Region Admin"/>
    <x v="2"/>
    <s v="210030031"/>
    <n v="9800"/>
    <n v="9800"/>
    <n v="0"/>
    <n v="0"/>
    <n v="9800"/>
    <n v="9800"/>
    <n v="0"/>
    <n v="0"/>
    <n v="9800"/>
    <n v="930.1"/>
    <n v="0"/>
    <n v="0"/>
    <n v="0"/>
    <n v="0"/>
    <s v="n/a"/>
    <n v="0"/>
    <n v="0"/>
    <n v="0"/>
    <n v="0"/>
  </r>
  <r>
    <x v="0"/>
    <x v="1"/>
    <x v="13"/>
    <d v="2016-05-09T00:00:00"/>
    <m/>
    <m/>
    <s v="CE01"/>
    <s v="421001"/>
    <s v="620010 - Advertising -General incl.Goodwill,Image"/>
    <s v="421001 - Northern Region Admin"/>
    <x v="2"/>
    <s v="210030031"/>
    <n v="9800"/>
    <n v="9800"/>
    <n v="0"/>
    <n v="0"/>
    <n v="9800"/>
    <n v="9800"/>
    <n v="0"/>
    <n v="0"/>
    <n v="9800"/>
    <n v="930.1"/>
    <n v="0"/>
    <n v="0"/>
    <n v="0"/>
    <n v="0"/>
    <s v="n/a"/>
    <n v="0"/>
    <n v="0"/>
    <n v="0"/>
    <n v="0"/>
  </r>
  <r>
    <x v="0"/>
    <x v="1"/>
    <x v="13"/>
    <d v="2016-06-09T00:00:00"/>
    <m/>
    <m/>
    <s v="CE01"/>
    <s v="421001"/>
    <s v="620010 - Advertising -General incl.Goodwill,Image"/>
    <s v="421001 - Northern Region Admin"/>
    <x v="2"/>
    <s v="210030031"/>
    <n v="9800"/>
    <n v="9800"/>
    <n v="0"/>
    <n v="0"/>
    <n v="9800"/>
    <n v="9800"/>
    <n v="0"/>
    <n v="0"/>
    <n v="9800"/>
    <n v="930.1"/>
    <n v="0"/>
    <n v="0"/>
    <n v="0"/>
    <n v="0"/>
    <s v="n/a"/>
    <n v="0"/>
    <n v="0"/>
    <n v="0"/>
    <n v="0"/>
  </r>
  <r>
    <x v="0"/>
    <x v="1"/>
    <x v="13"/>
    <d v="2016-07-05T00:00:00"/>
    <m/>
    <m/>
    <s v="CE01"/>
    <s v="421001"/>
    <s v="620010 - Advertising -General incl.Goodwill,Image"/>
    <s v="421001 - Northern Region Admin"/>
    <x v="2"/>
    <s v="210030031"/>
    <n v="9800"/>
    <n v="9800"/>
    <n v="0"/>
    <n v="0"/>
    <n v="9800"/>
    <n v="9800"/>
    <n v="0"/>
    <n v="0"/>
    <n v="9800"/>
    <n v="930.1"/>
    <n v="0"/>
    <n v="0"/>
    <n v="0"/>
    <n v="0"/>
    <s v="n/a"/>
    <n v="0"/>
    <n v="0"/>
    <n v="0"/>
    <n v="0"/>
  </r>
  <r>
    <x v="0"/>
    <x v="1"/>
    <x v="13"/>
    <d v="2016-08-08T00:00:00"/>
    <m/>
    <m/>
    <s v="CE01"/>
    <s v="421001"/>
    <s v="620010 - Advertising -General incl.Goodwill,Image"/>
    <s v="421001 - Northern Region Admin"/>
    <x v="2"/>
    <s v="210030031"/>
    <n v="9800"/>
    <n v="9800"/>
    <n v="0"/>
    <n v="0"/>
    <n v="9800"/>
    <n v="9800"/>
    <n v="0"/>
    <n v="0"/>
    <n v="9800"/>
    <n v="930.1"/>
    <n v="0"/>
    <n v="0"/>
    <n v="0"/>
    <n v="0"/>
    <s v="n/a"/>
    <n v="0"/>
    <n v="0"/>
    <n v="0"/>
    <n v="0"/>
  </r>
  <r>
    <x v="0"/>
    <x v="1"/>
    <x v="13"/>
    <d v="2016-09-07T00:00:00"/>
    <m/>
    <m/>
    <s v="CE01"/>
    <s v="421001"/>
    <s v="620010 - Advertising -General incl.Goodwill,Image"/>
    <s v="421001 - Northern Region Admin"/>
    <x v="2"/>
    <s v="210030031"/>
    <n v="9800"/>
    <n v="9800"/>
    <n v="0"/>
    <n v="0"/>
    <n v="9800"/>
    <n v="9800"/>
    <n v="0"/>
    <n v="0"/>
    <n v="9800"/>
    <n v="930.1"/>
    <n v="0"/>
    <n v="0"/>
    <n v="0"/>
    <n v="0"/>
    <s v="n/a"/>
    <n v="0"/>
    <n v="0"/>
    <n v="0"/>
    <n v="0"/>
  </r>
  <r>
    <x v="0"/>
    <x v="1"/>
    <x v="13"/>
    <m/>
    <s v="Oct"/>
    <n v="2016"/>
    <s v="CE01"/>
    <s v="421001"/>
    <s v="620010 - Advertising -General incl.Goodwill,Image"/>
    <s v="421001 - Northern Region Admin"/>
    <x v="2"/>
    <s v="210030031"/>
    <n v="9800"/>
    <n v="9800"/>
    <n v="0"/>
    <n v="0"/>
    <n v="9800"/>
    <n v="9800"/>
    <n v="0"/>
    <n v="0"/>
    <n v="9800"/>
    <n v="930.1"/>
    <n v="0"/>
    <n v="0"/>
    <n v="0"/>
    <n v="0"/>
    <s v="n/a"/>
    <n v="0"/>
    <n v="0"/>
    <n v="0"/>
    <n v="0"/>
  </r>
  <r>
    <x v="0"/>
    <x v="1"/>
    <x v="13"/>
    <m/>
    <s v="Nov"/>
    <n v="2016"/>
    <s v="CE01"/>
    <s v="421001"/>
    <s v="620010 - Advertising -General incl.Goodwill,Image"/>
    <s v="421001 - Northern Region Admin"/>
    <x v="2"/>
    <s v="210030031"/>
    <n v="9800"/>
    <n v="9800"/>
    <n v="0"/>
    <n v="0"/>
    <n v="9800"/>
    <n v="9800"/>
    <n v="0"/>
    <n v="0"/>
    <n v="9800"/>
    <n v="930.1"/>
    <n v="0"/>
    <n v="0"/>
    <n v="0"/>
    <n v="0"/>
    <s v="n/a"/>
    <n v="0"/>
    <n v="0"/>
    <n v="0"/>
    <n v="0"/>
  </r>
  <r>
    <x v="0"/>
    <x v="1"/>
    <x v="13"/>
    <m/>
    <s v="Dec"/>
    <n v="2016"/>
    <s v="CE01"/>
    <s v="421001"/>
    <s v="620010 - Advertising -General incl.Goodwill,Image"/>
    <s v="421001 - Northern Region Admin"/>
    <x v="2"/>
    <s v="210030031"/>
    <n v="9800"/>
    <n v="9800"/>
    <n v="0"/>
    <n v="0"/>
    <n v="9800"/>
    <n v="9800"/>
    <n v="0"/>
    <n v="0"/>
    <n v="9800"/>
    <n v="930.1"/>
    <n v="0"/>
    <n v="0"/>
    <n v="0"/>
    <n v="0"/>
    <s v="n/a"/>
    <n v="0"/>
    <n v="0"/>
    <n v="0"/>
    <n v="0"/>
  </r>
  <r>
    <x v="0"/>
    <x v="1"/>
    <x v="14"/>
    <m/>
    <s v="Jan"/>
    <n v="2017"/>
    <s v="CE01"/>
    <s v="421001"/>
    <s v="620010 - Advertising -General incl.Goodwill,Image"/>
    <s v="421001 - Northern Region Admin"/>
    <x v="2"/>
    <s v="210030031"/>
    <n v="9800"/>
    <n v="9800"/>
    <n v="0"/>
    <n v="0"/>
    <n v="9800"/>
    <n v="9800"/>
    <n v="0"/>
    <n v="0"/>
    <n v="9800"/>
    <n v="930.1"/>
    <n v="0"/>
    <n v="0"/>
    <n v="0"/>
    <n v="0"/>
    <s v="n/a"/>
    <n v="0"/>
    <n v="0"/>
    <n v="0"/>
    <n v="0"/>
  </r>
  <r>
    <x v="0"/>
    <x v="1"/>
    <x v="14"/>
    <m/>
    <s v="Feb"/>
    <n v="2017"/>
    <s v="CE01"/>
    <s v="421001"/>
    <s v="620010 - Advertising -General incl.Goodwill,Image"/>
    <s v="421001 - Northern Region Admin"/>
    <x v="2"/>
    <s v="210030031"/>
    <n v="9800"/>
    <n v="9800"/>
    <n v="0"/>
    <n v="0"/>
    <n v="9800"/>
    <n v="9800"/>
    <n v="0"/>
    <n v="0"/>
    <n v="9800"/>
    <n v="930.1"/>
    <n v="0"/>
    <n v="0"/>
    <n v="0"/>
    <n v="0"/>
    <s v="n/a"/>
    <n v="0"/>
    <n v="0"/>
    <n v="0"/>
    <n v="0"/>
  </r>
  <r>
    <x v="0"/>
    <x v="1"/>
    <x v="14"/>
    <m/>
    <s v="Mar"/>
    <n v="2017"/>
    <s v="CE01"/>
    <s v="421001"/>
    <s v="620010 - Advertising -General incl.Goodwill,Image"/>
    <s v="421001 - Northern Region Admin"/>
    <x v="2"/>
    <s v="210030031"/>
    <n v="9800"/>
    <n v="9800"/>
    <n v="0"/>
    <n v="0"/>
    <n v="9800"/>
    <n v="9800"/>
    <n v="0"/>
    <n v="0"/>
    <n v="9800"/>
    <n v="930.1"/>
    <n v="0"/>
    <n v="0"/>
    <n v="0"/>
    <n v="0"/>
    <s v="n/a"/>
    <n v="0"/>
    <n v="0"/>
    <n v="0"/>
    <n v="0"/>
  </r>
  <r>
    <x v="0"/>
    <x v="1"/>
    <x v="14"/>
    <m/>
    <s v="Apr"/>
    <n v="2017"/>
    <s v="CE01"/>
    <s v="421001"/>
    <s v="620010 - Advertising -General incl.Goodwill,Image"/>
    <s v="421001 - Northern Region Admin"/>
    <x v="2"/>
    <s v="210030031"/>
    <n v="9800"/>
    <n v="9800"/>
    <n v="0"/>
    <n v="0"/>
    <n v="9800"/>
    <n v="9800"/>
    <n v="0"/>
    <n v="0"/>
    <n v="9800"/>
    <n v="930.1"/>
    <n v="0"/>
    <n v="0"/>
    <n v="0"/>
    <n v="0"/>
    <s v="n/a"/>
    <n v="0"/>
    <n v="0"/>
    <n v="0"/>
    <n v="0"/>
  </r>
  <r>
    <x v="0"/>
    <x v="1"/>
    <x v="14"/>
    <m/>
    <s v="May"/>
    <n v="2017"/>
    <s v="CE01"/>
    <s v="421001"/>
    <s v="620010 - Advertising -General incl.Goodwill,Image"/>
    <s v="421001 - Northern Region Admin"/>
    <x v="2"/>
    <s v="210030031"/>
    <n v="9800"/>
    <n v="9800"/>
    <n v="0"/>
    <n v="0"/>
    <n v="9800"/>
    <n v="9800"/>
    <n v="0"/>
    <n v="0"/>
    <n v="9800"/>
    <n v="930.1"/>
    <n v="0"/>
    <n v="0"/>
    <n v="0"/>
    <n v="0"/>
    <s v="n/a"/>
    <n v="0"/>
    <n v="0"/>
    <n v="0"/>
    <n v="0"/>
  </r>
  <r>
    <x v="0"/>
    <x v="1"/>
    <x v="14"/>
    <m/>
    <s v="Jun"/>
    <n v="2017"/>
    <s v="CE01"/>
    <s v="421001"/>
    <s v="620010 - Advertising -General incl.Goodwill,Image"/>
    <s v="421001 - Northern Region Admin"/>
    <x v="2"/>
    <s v="210030031"/>
    <n v="9800"/>
    <n v="9800"/>
    <n v="0"/>
    <n v="0"/>
    <n v="9800"/>
    <n v="9800"/>
    <n v="0"/>
    <n v="0"/>
    <n v="9800"/>
    <n v="930.1"/>
    <n v="0"/>
    <n v="0"/>
    <n v="0"/>
    <n v="0"/>
    <s v="n/a"/>
    <n v="0"/>
    <n v="0"/>
    <n v="0"/>
    <n v="0"/>
  </r>
  <r>
    <x v="0"/>
    <x v="1"/>
    <x v="14"/>
    <m/>
    <s v="Jul"/>
    <n v="2017"/>
    <s v="CE01"/>
    <s v="421001"/>
    <s v="620010 - Advertising -General incl.Goodwill,Image"/>
    <s v="421001 - Northern Region Admin"/>
    <x v="2"/>
    <s v="210030031"/>
    <n v="9800"/>
    <n v="9800"/>
    <n v="0"/>
    <n v="0"/>
    <n v="9800"/>
    <n v="9800"/>
    <n v="0"/>
    <n v="0"/>
    <n v="9800"/>
    <n v="930.1"/>
    <n v="0"/>
    <n v="0"/>
    <n v="0"/>
    <n v="0"/>
    <s v="n/a"/>
    <n v="0"/>
    <n v="0"/>
    <n v="0"/>
    <n v="0"/>
  </r>
  <r>
    <x v="0"/>
    <x v="1"/>
    <x v="14"/>
    <m/>
    <s v="Aug"/>
    <n v="2017"/>
    <s v="CE01"/>
    <s v="421001"/>
    <s v="620010 - Advertising -General incl.Goodwill,Image"/>
    <s v="421001 - Northern Region Admin"/>
    <x v="2"/>
    <s v="210030031"/>
    <n v="9800"/>
    <n v="9800"/>
    <n v="0"/>
    <n v="0"/>
    <n v="9800"/>
    <n v="9800"/>
    <n v="0"/>
    <n v="0"/>
    <n v="9800"/>
    <n v="930.1"/>
    <n v="0"/>
    <n v="0"/>
    <n v="0"/>
    <n v="0"/>
    <s v="n/a"/>
    <n v="0"/>
    <n v="0"/>
    <n v="0"/>
    <n v="0"/>
  </r>
  <r>
    <x v="0"/>
    <x v="1"/>
    <x v="14"/>
    <m/>
    <s v="Sep"/>
    <n v="2017"/>
    <s v="CE01"/>
    <s v="421001"/>
    <s v="620010 - Advertising -General incl.Goodwill,Image"/>
    <s v="421001 - Northern Region Admin"/>
    <x v="2"/>
    <s v="210030031"/>
    <n v="9800"/>
    <n v="9800"/>
    <n v="0"/>
    <n v="0"/>
    <n v="9800"/>
    <n v="9800"/>
    <n v="0"/>
    <n v="0"/>
    <n v="9800"/>
    <n v="930.1"/>
    <n v="0"/>
    <n v="0"/>
    <n v="0"/>
    <n v="0"/>
    <s v="n/a"/>
    <n v="0"/>
    <n v="0"/>
    <n v="0"/>
    <n v="0"/>
  </r>
  <r>
    <x v="0"/>
    <x v="1"/>
    <x v="14"/>
    <m/>
    <s v="Oct"/>
    <n v="2017"/>
    <s v="CE01"/>
    <s v="421001"/>
    <s v="620010 - Advertising -General incl.Goodwill,Image"/>
    <s v="421001 - Northern Region Admin"/>
    <x v="2"/>
    <s v="210030031"/>
    <n v="9800"/>
    <n v="9800"/>
    <n v="0"/>
    <n v="0"/>
    <n v="9800"/>
    <n v="9800"/>
    <n v="0"/>
    <n v="0"/>
    <n v="9800"/>
    <n v="930.1"/>
    <n v="0"/>
    <n v="0"/>
    <n v="0"/>
    <n v="0"/>
    <s v="n/a"/>
    <n v="0"/>
    <n v="0"/>
    <n v="0"/>
    <n v="0"/>
  </r>
  <r>
    <x v="0"/>
    <x v="1"/>
    <x v="14"/>
    <m/>
    <s v="Nov"/>
    <n v="2017"/>
    <s v="CE01"/>
    <s v="421001"/>
    <s v="620010 - Advertising -General incl.Goodwill,Image"/>
    <s v="421001 - Northern Region Admin"/>
    <x v="2"/>
    <s v="210030031"/>
    <n v="9800"/>
    <n v="9800"/>
    <n v="0"/>
    <n v="0"/>
    <n v="9800"/>
    <n v="9800"/>
    <n v="0"/>
    <n v="0"/>
    <n v="9800"/>
    <n v="930.1"/>
    <n v="0"/>
    <n v="0"/>
    <n v="0"/>
    <n v="0"/>
    <s v="n/a"/>
    <n v="0"/>
    <n v="0"/>
    <n v="0"/>
    <n v="0"/>
  </r>
  <r>
    <x v="0"/>
    <x v="1"/>
    <x v="14"/>
    <m/>
    <s v="Dec"/>
    <n v="2017"/>
    <s v="CE01"/>
    <s v="421001"/>
    <s v="620010 - Advertising -General incl.Goodwill,Image"/>
    <s v="421001 - Northern Region Admin"/>
    <x v="2"/>
    <s v="210030031"/>
    <n v="9800"/>
    <n v="9800"/>
    <n v="0"/>
    <n v="0"/>
    <n v="9800"/>
    <n v="9800"/>
    <n v="0"/>
    <n v="0"/>
    <n v="9800"/>
    <n v="930.1"/>
    <n v="0"/>
    <n v="0"/>
    <n v="0"/>
    <n v="0"/>
    <s v="n/a"/>
    <n v="0"/>
    <n v="0"/>
    <n v="0"/>
    <n v="0"/>
  </r>
  <r>
    <x v="0"/>
    <x v="1"/>
    <x v="15"/>
    <m/>
    <s v="Jan"/>
    <n v="2018"/>
    <s v="CE01"/>
    <s v="421001"/>
    <s v="620010 - Advertising -General incl.Goodwill,Image"/>
    <s v="421001 - Northern Region Admin"/>
    <x v="2"/>
    <s v="210030031"/>
    <n v="9800"/>
    <n v="9800"/>
    <n v="0"/>
    <n v="0"/>
    <n v="9800"/>
    <n v="9800"/>
    <n v="0"/>
    <n v="0"/>
    <n v="9800"/>
    <n v="930.1"/>
    <n v="0"/>
    <n v="0"/>
    <n v="0"/>
    <n v="0"/>
    <s v="n/a"/>
    <n v="0"/>
    <n v="0"/>
    <n v="0"/>
    <n v="0"/>
  </r>
  <r>
    <x v="0"/>
    <x v="1"/>
    <x v="15"/>
    <m/>
    <s v="Feb"/>
    <n v="2018"/>
    <s v="CE01"/>
    <s v="421001"/>
    <s v="620010 - Advertising -General incl.Goodwill,Image"/>
    <s v="421001 - Northern Region Admin"/>
    <x v="2"/>
    <s v="210030031"/>
    <n v="9800"/>
    <n v="9800"/>
    <n v="0"/>
    <n v="0"/>
    <n v="9800"/>
    <n v="9800"/>
    <n v="0"/>
    <n v="0"/>
    <n v="9800"/>
    <n v="930.1"/>
    <n v="0"/>
    <n v="0"/>
    <n v="0"/>
    <n v="0"/>
    <s v="n/a"/>
    <n v="0"/>
    <n v="0"/>
    <n v="0"/>
    <n v="0"/>
  </r>
  <r>
    <x v="0"/>
    <x v="1"/>
    <x v="15"/>
    <m/>
    <s v="Mar"/>
    <n v="2018"/>
    <s v="CE01"/>
    <s v="421001"/>
    <s v="620010 - Advertising -General incl.Goodwill,Image"/>
    <s v="421001 - Northern Region Admin"/>
    <x v="2"/>
    <s v="210030031"/>
    <n v="9800"/>
    <n v="9800"/>
    <n v="0"/>
    <n v="0"/>
    <n v="9800"/>
    <n v="9800"/>
    <n v="0"/>
    <n v="0"/>
    <n v="9800"/>
    <n v="930.1"/>
    <n v="0"/>
    <n v="0"/>
    <n v="0"/>
    <n v="0"/>
    <s v="n/a"/>
    <n v="0"/>
    <n v="0"/>
    <n v="0"/>
    <n v="0"/>
  </r>
  <r>
    <x v="0"/>
    <x v="1"/>
    <x v="15"/>
    <m/>
    <s v="Apr"/>
    <n v="2018"/>
    <s v="CE01"/>
    <s v="421001"/>
    <s v="620010 - Advertising -General incl.Goodwill,Image"/>
    <s v="421001 - Northern Region Admin"/>
    <x v="2"/>
    <s v="210030031"/>
    <n v="9800"/>
    <n v="9800"/>
    <n v="0"/>
    <n v="0"/>
    <n v="9800"/>
    <n v="9800"/>
    <n v="0"/>
    <n v="0"/>
    <n v="9800"/>
    <n v="930.1"/>
    <n v="0"/>
    <n v="0"/>
    <n v="0"/>
    <n v="0"/>
    <s v="n/a"/>
    <n v="0"/>
    <n v="0"/>
    <n v="0"/>
    <n v="0"/>
  </r>
  <r>
    <x v="0"/>
    <x v="1"/>
    <x v="15"/>
    <m/>
    <s v="May"/>
    <n v="2018"/>
    <s v="CE01"/>
    <s v="421001"/>
    <s v="620010 - Advertising -General incl.Goodwill,Image"/>
    <s v="421001 - Northern Region Admin"/>
    <x v="2"/>
    <s v="210030031"/>
    <n v="9800"/>
    <n v="9800"/>
    <n v="0"/>
    <n v="0"/>
    <n v="9800"/>
    <n v="9800"/>
    <n v="0"/>
    <n v="0"/>
    <n v="9800"/>
    <n v="930.1"/>
    <n v="0"/>
    <n v="0"/>
    <n v="0"/>
    <n v="0"/>
    <s v="n/a"/>
    <n v="0"/>
    <n v="0"/>
    <n v="0"/>
    <n v="0"/>
  </r>
  <r>
    <x v="0"/>
    <x v="1"/>
    <x v="15"/>
    <m/>
    <s v="Jun"/>
    <n v="2018"/>
    <s v="CE01"/>
    <s v="421001"/>
    <s v="620010 - Advertising -General incl.Goodwill,Image"/>
    <s v="421001 - Northern Region Admin"/>
    <x v="2"/>
    <s v="210030031"/>
    <n v="9800"/>
    <n v="9800"/>
    <n v="0"/>
    <n v="0"/>
    <n v="9800"/>
    <n v="9800"/>
    <n v="0"/>
    <n v="0"/>
    <n v="9800"/>
    <n v="930.1"/>
    <n v="0"/>
    <n v="0"/>
    <n v="0"/>
    <n v="0"/>
    <s v="n/a"/>
    <n v="0"/>
    <n v="0"/>
    <n v="0"/>
    <n v="0"/>
  </r>
  <r>
    <x v="0"/>
    <x v="1"/>
    <x v="15"/>
    <m/>
    <s v="Jul"/>
    <n v="2018"/>
    <s v="CE01"/>
    <s v="421001"/>
    <s v="620010 - Advertising -General incl.Goodwill,Image"/>
    <s v="421001 - Northern Region Admin"/>
    <x v="2"/>
    <s v="210030031"/>
    <n v="9800"/>
    <n v="9800"/>
    <n v="0"/>
    <n v="0"/>
    <n v="9800"/>
    <n v="9800"/>
    <n v="0"/>
    <n v="0"/>
    <n v="9800"/>
    <n v="930.1"/>
    <n v="0"/>
    <n v="0"/>
    <n v="0"/>
    <n v="0"/>
    <s v="n/a"/>
    <n v="0"/>
    <n v="0"/>
    <n v="0"/>
    <n v="0"/>
  </r>
  <r>
    <x v="0"/>
    <x v="1"/>
    <x v="15"/>
    <m/>
    <s v="Aug"/>
    <n v="2018"/>
    <s v="CE01"/>
    <s v="421001"/>
    <s v="620010 - Advertising -General incl.Goodwill,Image"/>
    <s v="421001 - Northern Region Admin"/>
    <x v="2"/>
    <s v="210030031"/>
    <n v="9800"/>
    <n v="9800"/>
    <n v="0"/>
    <n v="0"/>
    <n v="9800"/>
    <n v="9800"/>
    <n v="0"/>
    <n v="0"/>
    <n v="9800"/>
    <n v="930.1"/>
    <n v="0"/>
    <n v="0"/>
    <n v="0"/>
    <n v="0"/>
    <s v="n/a"/>
    <n v="0"/>
    <n v="0"/>
    <n v="0"/>
    <n v="0"/>
  </r>
  <r>
    <x v="0"/>
    <x v="1"/>
    <x v="15"/>
    <m/>
    <s v="Sep"/>
    <n v="2018"/>
    <s v="CE01"/>
    <s v="421001"/>
    <s v="620010 - Advertising -General incl.Goodwill,Image"/>
    <s v="421001 - Northern Region Admin"/>
    <x v="2"/>
    <s v="210030031"/>
    <n v="9800"/>
    <n v="9800"/>
    <n v="0"/>
    <n v="0"/>
    <n v="9800"/>
    <n v="9800"/>
    <n v="0"/>
    <n v="0"/>
    <n v="9800"/>
    <n v="930.1"/>
    <n v="0"/>
    <n v="0"/>
    <n v="0"/>
    <n v="0"/>
    <s v="n/a"/>
    <n v="0"/>
    <n v="0"/>
    <n v="0"/>
    <n v="0"/>
  </r>
  <r>
    <x v="0"/>
    <x v="1"/>
    <x v="15"/>
    <m/>
    <s v="Oct"/>
    <n v="2018"/>
    <s v="CE01"/>
    <s v="421001"/>
    <s v="620010 - Advertising -General incl.Goodwill,Image"/>
    <s v="421001 - Northern Region Admin"/>
    <x v="2"/>
    <s v="210030031"/>
    <n v="9800"/>
    <n v="9800"/>
    <n v="0"/>
    <n v="0"/>
    <n v="9800"/>
    <n v="9800"/>
    <n v="0"/>
    <n v="0"/>
    <n v="9800"/>
    <n v="930.1"/>
    <n v="0"/>
    <n v="0"/>
    <n v="0"/>
    <n v="0"/>
    <s v="n/a"/>
    <n v="0"/>
    <n v="0"/>
    <n v="0"/>
    <n v="0"/>
  </r>
  <r>
    <x v="0"/>
    <x v="1"/>
    <x v="15"/>
    <m/>
    <s v="Nov"/>
    <n v="2018"/>
    <s v="CE01"/>
    <s v="421001"/>
    <s v="620010 - Advertising -General incl.Goodwill,Image"/>
    <s v="421001 - Northern Region Admin"/>
    <x v="2"/>
    <s v="210030031"/>
    <n v="9800"/>
    <n v="9800"/>
    <n v="0"/>
    <n v="0"/>
    <n v="9800"/>
    <n v="9800"/>
    <n v="0"/>
    <n v="0"/>
    <n v="9800"/>
    <n v="930.1"/>
    <n v="0"/>
    <n v="0"/>
    <n v="0"/>
    <n v="0"/>
    <s v="n/a"/>
    <n v="0"/>
    <n v="0"/>
    <n v="0"/>
    <n v="0"/>
  </r>
  <r>
    <x v="0"/>
    <x v="1"/>
    <x v="15"/>
    <m/>
    <s v="Dec"/>
    <n v="2018"/>
    <s v="CE01"/>
    <s v="421001"/>
    <s v="620010 - Advertising -General incl.Goodwill,Image"/>
    <s v="421001 - Northern Region Admin"/>
    <x v="2"/>
    <s v="210030031"/>
    <n v="9800"/>
    <n v="9800"/>
    <n v="0"/>
    <n v="0"/>
    <n v="9800"/>
    <n v="9800"/>
    <n v="0"/>
    <n v="0"/>
    <n v="9800"/>
    <n v="930.1"/>
    <n v="0"/>
    <n v="0"/>
    <n v="0"/>
    <n v="0"/>
    <s v="n/a"/>
    <n v="0"/>
    <n v="0"/>
    <n v="0"/>
    <n v="0"/>
  </r>
  <r>
    <x v="0"/>
    <x v="1"/>
    <x v="16"/>
    <m/>
    <s v="Jan"/>
    <n v="2019"/>
    <s v="CE01"/>
    <s v="421001"/>
    <s v="620010 - Advertising -General incl.Goodwill,Image"/>
    <s v="421001 - Northern Region Admin"/>
    <x v="2"/>
    <s v="210030031"/>
    <n v="9800"/>
    <n v="9800"/>
    <n v="0"/>
    <n v="0"/>
    <n v="9800"/>
    <n v="9800"/>
    <n v="0"/>
    <n v="0"/>
    <n v="9800"/>
    <n v="930.1"/>
    <n v="0"/>
    <n v="0"/>
    <n v="0"/>
    <n v="0"/>
    <s v="n/a"/>
    <n v="0"/>
    <n v="0"/>
    <n v="0"/>
    <n v="0"/>
  </r>
  <r>
    <x v="0"/>
    <x v="1"/>
    <x v="16"/>
    <m/>
    <s v="Feb"/>
    <n v="2019"/>
    <s v="CE01"/>
    <s v="421001"/>
    <s v="620010 - Advertising -General incl.Goodwill,Image"/>
    <s v="421001 - Northern Region Admin"/>
    <x v="2"/>
    <s v="210030031"/>
    <n v="9800"/>
    <n v="9800"/>
    <n v="0"/>
    <n v="0"/>
    <n v="9800"/>
    <n v="9800"/>
    <n v="0"/>
    <n v="0"/>
    <n v="9800"/>
    <n v="930.1"/>
    <n v="0"/>
    <n v="0"/>
    <n v="0"/>
    <n v="0"/>
    <s v="n/a"/>
    <n v="0"/>
    <n v="0"/>
    <n v="0"/>
    <n v="0"/>
  </r>
  <r>
    <x v="0"/>
    <x v="1"/>
    <x v="16"/>
    <m/>
    <s v="Mar"/>
    <n v="2019"/>
    <s v="CE01"/>
    <s v="421001"/>
    <s v="620010 - Advertising -General incl.Goodwill,Image"/>
    <s v="421001 - Northern Region Admin"/>
    <x v="2"/>
    <s v="210030031"/>
    <n v="9800"/>
    <n v="9800"/>
    <n v="0"/>
    <n v="0"/>
    <n v="9800"/>
    <n v="9800"/>
    <n v="0"/>
    <n v="0"/>
    <n v="9800"/>
    <n v="930.1"/>
    <n v="0"/>
    <n v="0"/>
    <n v="0"/>
    <n v="0"/>
    <s v="n/a"/>
    <n v="0"/>
    <n v="0"/>
    <n v="0"/>
    <n v="0"/>
  </r>
  <r>
    <x v="0"/>
    <x v="1"/>
    <x v="16"/>
    <m/>
    <s v="Apr"/>
    <n v="2019"/>
    <s v="CE01"/>
    <s v="421001"/>
    <s v="620010 - Advertising -General incl.Goodwill,Image"/>
    <s v="421001 - Northern Region Admin"/>
    <x v="2"/>
    <s v="210030031"/>
    <n v="9800"/>
    <n v="9800"/>
    <n v="0"/>
    <n v="0"/>
    <n v="9800"/>
    <n v="9800"/>
    <n v="0"/>
    <n v="0"/>
    <n v="9800"/>
    <n v="930.1"/>
    <n v="0"/>
    <n v="0"/>
    <n v="0"/>
    <n v="0"/>
    <s v="n/a"/>
    <n v="0"/>
    <n v="0"/>
    <n v="0"/>
    <n v="0"/>
  </r>
  <r>
    <x v="0"/>
    <x v="1"/>
    <x v="16"/>
    <m/>
    <s v="May"/>
    <n v="2019"/>
    <s v="CE01"/>
    <s v="421001"/>
    <s v="620010 - Advertising -General incl.Goodwill,Image"/>
    <s v="421001 - Northern Region Admin"/>
    <x v="2"/>
    <s v="210030031"/>
    <n v="9800"/>
    <n v="9800"/>
    <n v="0"/>
    <n v="0"/>
    <n v="9800"/>
    <n v="9800"/>
    <n v="0"/>
    <n v="0"/>
    <n v="9800"/>
    <n v="930.1"/>
    <n v="0"/>
    <n v="0"/>
    <n v="0"/>
    <n v="0"/>
    <s v="n/a"/>
    <n v="0"/>
    <n v="0"/>
    <n v="0"/>
    <n v="0"/>
  </r>
  <r>
    <x v="0"/>
    <x v="1"/>
    <x v="16"/>
    <m/>
    <s v="Jun"/>
    <n v="2019"/>
    <s v="CE01"/>
    <s v="421001"/>
    <s v="620010 - Advertising -General incl.Goodwill,Image"/>
    <s v="421001 - Northern Region Admin"/>
    <x v="2"/>
    <s v="210030031"/>
    <n v="9800"/>
    <n v="9800"/>
    <n v="0"/>
    <n v="0"/>
    <n v="9800"/>
    <n v="9800"/>
    <n v="0"/>
    <n v="0"/>
    <n v="9800"/>
    <n v="930.1"/>
    <n v="0"/>
    <n v="0"/>
    <n v="0"/>
    <n v="0"/>
    <s v="n/a"/>
    <n v="0"/>
    <n v="0"/>
    <n v="0"/>
    <n v="0"/>
  </r>
  <r>
    <x v="0"/>
    <x v="1"/>
    <x v="16"/>
    <m/>
    <s v="Jul"/>
    <n v="2019"/>
    <s v="CE01"/>
    <s v="421001"/>
    <s v="620010 - Advertising -General incl.Goodwill,Image"/>
    <s v="421001 - Northern Region Admin"/>
    <x v="2"/>
    <s v="210030031"/>
    <n v="9800"/>
    <n v="9800"/>
    <n v="0"/>
    <n v="0"/>
    <n v="9800"/>
    <n v="9800"/>
    <n v="0"/>
    <n v="0"/>
    <n v="9800"/>
    <n v="930.1"/>
    <n v="0"/>
    <n v="0"/>
    <n v="0"/>
    <n v="0"/>
    <s v="n/a"/>
    <n v="0"/>
    <n v="0"/>
    <n v="0"/>
    <n v="0"/>
  </r>
  <r>
    <x v="0"/>
    <x v="1"/>
    <x v="16"/>
    <m/>
    <s v="Aug"/>
    <n v="2019"/>
    <s v="CE01"/>
    <s v="421001"/>
    <s v="620010 - Advertising -General incl.Goodwill,Image"/>
    <s v="421001 - Northern Region Admin"/>
    <x v="2"/>
    <s v="210030031"/>
    <n v="9800"/>
    <n v="9800"/>
    <n v="0"/>
    <n v="0"/>
    <n v="9800"/>
    <n v="9800"/>
    <n v="0"/>
    <n v="0"/>
    <n v="9800"/>
    <n v="930.1"/>
    <n v="0"/>
    <n v="0"/>
    <n v="0"/>
    <n v="0"/>
    <s v="n/a"/>
    <n v="0"/>
    <n v="0"/>
    <n v="0"/>
    <n v="0"/>
  </r>
  <r>
    <x v="0"/>
    <x v="1"/>
    <x v="16"/>
    <m/>
    <s v="Sep"/>
    <n v="2019"/>
    <s v="CE01"/>
    <s v="421001"/>
    <s v="620010 - Advertising -General incl.Goodwill,Image"/>
    <s v="421001 - Northern Region Admin"/>
    <x v="2"/>
    <s v="210030031"/>
    <n v="9800"/>
    <n v="9800"/>
    <n v="0"/>
    <n v="0"/>
    <n v="9800"/>
    <n v="9800"/>
    <n v="0"/>
    <n v="0"/>
    <n v="9800"/>
    <n v="930.1"/>
    <n v="0"/>
    <n v="0"/>
    <n v="0"/>
    <n v="0"/>
    <s v="n/a"/>
    <n v="0"/>
    <n v="0"/>
    <n v="0"/>
    <n v="0"/>
  </r>
  <r>
    <x v="0"/>
    <x v="1"/>
    <x v="16"/>
    <m/>
    <s v="Oct"/>
    <n v="2019"/>
    <s v="CE01"/>
    <s v="421001"/>
    <s v="620010 - Advertising -General incl.Goodwill,Image"/>
    <s v="421001 - Northern Region Admin"/>
    <x v="2"/>
    <s v="210030031"/>
    <n v="9800"/>
    <n v="9800"/>
    <n v="0"/>
    <n v="0"/>
    <n v="9800"/>
    <n v="9800"/>
    <n v="0"/>
    <n v="0"/>
    <n v="9800"/>
    <n v="930.1"/>
    <n v="0"/>
    <n v="0"/>
    <n v="0"/>
    <n v="0"/>
    <s v="n/a"/>
    <n v="0"/>
    <n v="0"/>
    <n v="0"/>
    <n v="0"/>
  </r>
  <r>
    <x v="0"/>
    <x v="1"/>
    <x v="16"/>
    <m/>
    <s v="Nov"/>
    <n v="2019"/>
    <s v="CE01"/>
    <s v="421001"/>
    <s v="620010 - Advertising -General incl.Goodwill,Image"/>
    <s v="421001 - Northern Region Admin"/>
    <x v="2"/>
    <s v="210030031"/>
    <n v="9800"/>
    <n v="9800"/>
    <n v="0"/>
    <n v="0"/>
    <n v="9800"/>
    <n v="9800"/>
    <n v="0"/>
    <n v="0"/>
    <n v="9800"/>
    <n v="930.1"/>
    <n v="0"/>
    <n v="0"/>
    <n v="0"/>
    <n v="0"/>
    <s v="n/a"/>
    <n v="0"/>
    <n v="0"/>
    <n v="0"/>
    <n v="0"/>
  </r>
  <r>
    <x v="0"/>
    <x v="1"/>
    <x v="16"/>
    <m/>
    <s v="Dec"/>
    <n v="2019"/>
    <s v="CE01"/>
    <s v="421001"/>
    <s v="620010 - Advertising -General incl.Goodwill,Image"/>
    <s v="421001 - Northern Region Admin"/>
    <x v="2"/>
    <s v="210030031"/>
    <n v="9800"/>
    <n v="9800"/>
    <n v="0"/>
    <n v="0"/>
    <n v="9800"/>
    <n v="9800"/>
    <n v="0"/>
    <n v="0"/>
    <n v="9800"/>
    <n v="930.1"/>
    <n v="0"/>
    <n v="0"/>
    <n v="0"/>
    <n v="0"/>
    <s v="n/a"/>
    <n v="0"/>
    <n v="0"/>
    <n v="0"/>
    <n v="0"/>
  </r>
  <r>
    <x v="0"/>
    <x v="0"/>
    <x v="17"/>
    <m/>
    <s v="Jan"/>
    <n v="2020"/>
    <s v="CE01"/>
    <s v="421001"/>
    <s v="620010 - Advertising -General incl.Goodwill,Image"/>
    <s v="421001 - Northern Region Admin"/>
    <x v="2"/>
    <s v="210030031"/>
    <n v="9800"/>
    <n v="9800"/>
    <n v="0"/>
    <n v="0"/>
    <n v="9800"/>
    <n v="9800"/>
    <n v="0"/>
    <n v="0"/>
    <n v="9800"/>
    <n v="930.1"/>
    <n v="0"/>
    <n v="0"/>
    <n v="0"/>
    <n v="0"/>
    <s v="n/a"/>
    <n v="0"/>
    <n v="0"/>
    <n v="0"/>
    <n v="0"/>
  </r>
  <r>
    <x v="0"/>
    <x v="0"/>
    <x v="17"/>
    <m/>
    <s v="Feb"/>
    <n v="2020"/>
    <s v="CE01"/>
    <s v="421001"/>
    <s v="620010 - Advertising -General incl.Goodwill,Image"/>
    <s v="421001 - Northern Region Admin"/>
    <x v="2"/>
    <s v="210030031"/>
    <n v="9800"/>
    <n v="9800"/>
    <n v="0"/>
    <n v="0"/>
    <n v="9800"/>
    <n v="9800"/>
    <n v="0"/>
    <n v="0"/>
    <n v="9800"/>
    <n v="930.1"/>
    <n v="0"/>
    <n v="0"/>
    <n v="0"/>
    <n v="0"/>
    <s v="n/a"/>
    <n v="0"/>
    <n v="0"/>
    <n v="0"/>
    <n v="0"/>
  </r>
  <r>
    <x v="0"/>
    <x v="0"/>
    <x v="17"/>
    <m/>
    <s v="Mar"/>
    <n v="2020"/>
    <s v="CE01"/>
    <s v="421001"/>
    <s v="620010 - Advertising -General incl.Goodwill,Image"/>
    <s v="421001 - Northern Region Admin"/>
    <x v="2"/>
    <s v="210030031"/>
    <n v="9800"/>
    <n v="9800"/>
    <n v="0"/>
    <n v="0"/>
    <n v="9800"/>
    <n v="9800"/>
    <n v="0"/>
    <n v="0"/>
    <n v="9800"/>
    <n v="930.1"/>
    <n v="0"/>
    <n v="0"/>
    <n v="0"/>
    <n v="0"/>
    <s v="n/a"/>
    <n v="0"/>
    <n v="0"/>
    <n v="0"/>
    <n v="0"/>
  </r>
  <r>
    <x v="0"/>
    <x v="0"/>
    <x v="17"/>
    <m/>
    <s v="Apr"/>
    <n v="2020"/>
    <s v="CE01"/>
    <s v="421001"/>
    <s v="620010 - Advertising -General incl.Goodwill,Image"/>
    <s v="421001 - Northern Region Admin"/>
    <x v="2"/>
    <s v="210030031"/>
    <n v="9800"/>
    <n v="9800"/>
    <n v="0"/>
    <n v="0"/>
    <n v="9800"/>
    <n v="9800"/>
    <n v="0"/>
    <n v="0"/>
    <n v="9800"/>
    <n v="930.1"/>
    <n v="0"/>
    <n v="0"/>
    <n v="0"/>
    <n v="0"/>
    <s v="n/a"/>
    <n v="0"/>
    <n v="0"/>
    <n v="0"/>
    <n v="0"/>
  </r>
  <r>
    <x v="0"/>
    <x v="0"/>
    <x v="17"/>
    <m/>
    <s v="May"/>
    <n v="2020"/>
    <s v="CE01"/>
    <s v="421001"/>
    <s v="620010 - Advertising -General incl.Goodwill,Image"/>
    <s v="421001 - Northern Region Admin"/>
    <x v="2"/>
    <s v="210030031"/>
    <n v="9800"/>
    <n v="9800"/>
    <n v="0"/>
    <n v="0"/>
    <n v="9800"/>
    <n v="9800"/>
    <n v="0"/>
    <n v="0"/>
    <n v="9800"/>
    <n v="930.1"/>
    <n v="0"/>
    <n v="0"/>
    <n v="0"/>
    <n v="0"/>
    <s v="n/a"/>
    <n v="0"/>
    <n v="0"/>
    <n v="0"/>
    <n v="0"/>
  </r>
  <r>
    <x v="0"/>
    <x v="0"/>
    <x v="17"/>
    <m/>
    <s v="Jun"/>
    <n v="2020"/>
    <s v="CE01"/>
    <s v="421001"/>
    <s v="620010 - Advertising -General incl.Goodwill,Image"/>
    <s v="421001 - Northern Region Admin"/>
    <x v="2"/>
    <s v="210030031"/>
    <n v="9800"/>
    <n v="9800"/>
    <n v="0"/>
    <n v="0"/>
    <n v="9800"/>
    <n v="9800"/>
    <n v="0"/>
    <n v="0"/>
    <n v="9800"/>
    <n v="930.1"/>
    <n v="0"/>
    <n v="0"/>
    <n v="0"/>
    <n v="0"/>
    <s v="n/a"/>
    <n v="0"/>
    <n v="0"/>
    <n v="0"/>
    <n v="0"/>
  </r>
  <r>
    <x v="0"/>
    <x v="0"/>
    <x v="17"/>
    <m/>
    <s v="Jul"/>
    <n v="2020"/>
    <s v="CE01"/>
    <s v="421001"/>
    <s v="620010 - Advertising -General incl.Goodwill,Image"/>
    <s v="421001 - Northern Region Admin"/>
    <x v="2"/>
    <s v="210030031"/>
    <n v="9800"/>
    <n v="9800"/>
    <n v="0"/>
    <n v="0"/>
    <n v="9800"/>
    <n v="9800"/>
    <n v="0"/>
    <n v="0"/>
    <n v="9800"/>
    <n v="930.1"/>
    <n v="0"/>
    <n v="0"/>
    <n v="0"/>
    <n v="0"/>
    <s v="n/a"/>
    <n v="0"/>
    <n v="0"/>
    <n v="0"/>
    <n v="0"/>
  </r>
  <r>
    <x v="0"/>
    <x v="0"/>
    <x v="17"/>
    <m/>
    <s v="Aug"/>
    <n v="2020"/>
    <s v="CE01"/>
    <s v="421001"/>
    <s v="620010 - Advertising -General incl.Goodwill,Image"/>
    <s v="421001 - Northern Region Admin"/>
    <x v="2"/>
    <s v="210030031"/>
    <n v="9800"/>
    <n v="9800"/>
    <n v="0"/>
    <n v="0"/>
    <n v="9800"/>
    <n v="9800"/>
    <n v="0"/>
    <n v="0"/>
    <n v="9800"/>
    <n v="930.1"/>
    <n v="0"/>
    <n v="0"/>
    <n v="0"/>
    <n v="0"/>
    <s v="n/a"/>
    <n v="0"/>
    <n v="0"/>
    <n v="0"/>
    <n v="0"/>
  </r>
  <r>
    <x v="0"/>
    <x v="0"/>
    <x v="17"/>
    <m/>
    <s v="Sep"/>
    <n v="2020"/>
    <s v="CE01"/>
    <s v="421001"/>
    <s v="620010 - Advertising -General incl.Goodwill,Image"/>
    <s v="421001 - Northern Region Admin"/>
    <x v="2"/>
    <s v="210030031"/>
    <n v="9800"/>
    <n v="9800"/>
    <n v="0"/>
    <n v="0"/>
    <n v="9800"/>
    <n v="9800"/>
    <n v="0"/>
    <n v="0"/>
    <n v="9800"/>
    <n v="930.1"/>
    <n v="0"/>
    <n v="0"/>
    <n v="0"/>
    <n v="0"/>
    <s v="n/a"/>
    <n v="0"/>
    <n v="0"/>
    <n v="0"/>
    <n v="0"/>
  </r>
  <r>
    <x v="0"/>
    <x v="1"/>
    <x v="16"/>
    <m/>
    <s v="Jul"/>
    <n v="2019"/>
    <s v="SC00"/>
    <s v="504003"/>
    <s v="620123 - OUTDOOR BILLBOARD-PRODUCTION"/>
    <s v="504003 - Advertising "/>
    <x v="2"/>
    <s v="210030031"/>
    <n v="68000"/>
    <n v="4290.7999133294152"/>
    <n v="5467.2004237228557"/>
    <n v="1856.400533881404"/>
    <n v="11614.400870933676"/>
    <n v="4290.7999133294152"/>
    <n v="5467.2004237228557"/>
    <n v="1856.400533881404"/>
    <n v="11614.400870933676"/>
    <n v="923"/>
    <n v="0"/>
    <n v="0"/>
    <n v="0"/>
    <n v="0"/>
    <s v="n/a"/>
    <n v="0"/>
    <n v="0"/>
    <n v="0"/>
    <n v="0"/>
  </r>
  <r>
    <x v="0"/>
    <x v="1"/>
    <x v="16"/>
    <m/>
    <s v="Jun"/>
    <n v="2019"/>
    <s v="SC00"/>
    <s v="506001"/>
    <s v="550100 - Outside Services/Contractors-Profess Non"/>
    <s v="506001 - President and CEO"/>
    <x v="2"/>
    <s v="210030031"/>
    <n v="5000"/>
    <n v="473.49990953673517"/>
    <n v="603.99975608795182"/>
    <n v="204.99967001610767"/>
    <n v="1282.4993356407947"/>
    <n v="205.02546082940637"/>
    <n v="261.5318943860832"/>
    <n v="88.764857116974639"/>
    <n v="555.32221233246423"/>
    <n v="911"/>
    <n v="268.4744487073288"/>
    <n v="342.46786170186863"/>
    <n v="116.23481289913303"/>
    <n v="727.17712330833047"/>
    <n v="107"/>
    <n v="0"/>
    <n v="0"/>
    <n v="0"/>
    <n v="0"/>
  </r>
  <r>
    <x v="0"/>
    <x v="1"/>
    <x v="15"/>
    <m/>
    <s v="Jul"/>
    <n v="2018"/>
    <s v="SC00"/>
    <s v="509355"/>
    <s v="550100 - Outside Services/Contractors-Profess Non"/>
    <s v="509355 - Marketing and Branding"/>
    <x v="2"/>
    <s v="210030031"/>
    <n v="10000"/>
    <n v="640.99954281061366"/>
    <n v="863.99937775009971"/>
    <n v="307.00100448179091"/>
    <n v="1811.9999250425044"/>
    <n v="277.55280203699573"/>
    <n v="374.11173056579321"/>
    <n v="132.93143494061547"/>
    <n v="784.59596754340441"/>
    <n v="911"/>
    <n v="363.44674077361793"/>
    <n v="489.8876471843065"/>
    <n v="174.06956954117544"/>
    <n v="1027.4039574991"/>
    <n v="107"/>
    <n v="0"/>
    <n v="0"/>
    <n v="0"/>
    <n v="0"/>
  </r>
  <r>
    <x v="0"/>
    <x v="1"/>
    <x v="15"/>
    <m/>
    <s v="Aug"/>
    <n v="2018"/>
    <s v="SC00"/>
    <s v="509355"/>
    <s v="550100 - Outside Services/Contractors-Profess Non"/>
    <s v="509355 - Marketing and Branding"/>
    <x v="2"/>
    <s v="210030031"/>
    <n v="5000"/>
    <n v="320.50027731922415"/>
    <n v="432.00047987490757"/>
    <n v="153.50039226794786"/>
    <n v="906.00114946207952"/>
    <n v="138.77662007922407"/>
    <n v="187.056207785835"/>
    <n v="66.465669852021435"/>
    <n v="392.29849771708052"/>
    <n v="911"/>
    <n v="181.72365724000008"/>
    <n v="244.94427208907257"/>
    <n v="87.034722415926424"/>
    <n v="513.70265174499912"/>
    <n v="107"/>
    <n v="0"/>
    <n v="0"/>
    <n v="0"/>
    <n v="0"/>
  </r>
  <r>
    <x v="0"/>
    <x v="1"/>
    <x v="15"/>
    <m/>
    <s v="Sep"/>
    <n v="2018"/>
    <s v="SC00"/>
    <s v="509355"/>
    <s v="550100 - Outside Services/Contractors-Profess Non"/>
    <s v="509355 - Marketing and Branding"/>
    <x v="2"/>
    <s v="210030031"/>
    <n v="5000"/>
    <n v="320.50002923168432"/>
    <n v="432.0003776788505"/>
    <n v="153.50032740742185"/>
    <n v="906.0007343179567"/>
    <n v="138.77651265731933"/>
    <n v="187.0561635349423"/>
    <n v="66.465641767413672"/>
    <n v="392.29831795967527"/>
    <n v="911"/>
    <n v="181.72351657436499"/>
    <n v="244.9442141439082"/>
    <n v="87.034685640008178"/>
    <n v="513.70241635828143"/>
    <n v="107"/>
    <n v="0"/>
    <n v="0"/>
    <n v="0"/>
    <n v="0"/>
  </r>
  <r>
    <x v="0"/>
    <x v="1"/>
    <x v="15"/>
    <m/>
    <s v="Oct"/>
    <n v="2018"/>
    <s v="SC00"/>
    <s v="509355"/>
    <s v="550100 - Outside Services/Contractors-Profess Non"/>
    <s v="509355 - Marketing and Branding"/>
    <x v="2"/>
    <s v="210030031"/>
    <n v="5000"/>
    <n v="320.49997440847693"/>
    <n v="431.99996105572421"/>
    <n v="153.49996582774935"/>
    <n v="905.99990129195044"/>
    <n v="138.77648891887054"/>
    <n v="187.05598313712861"/>
    <n v="66.465485203415483"/>
    <n v="392.2979572594146"/>
    <n v="911"/>
    <n v="181.72348548960639"/>
    <n v="244.94397791859561"/>
    <n v="87.034480624333867"/>
    <n v="513.70194403253595"/>
    <n v="107"/>
    <n v="0"/>
    <n v="0"/>
    <n v="0"/>
    <n v="0"/>
  </r>
  <r>
    <x v="0"/>
    <x v="1"/>
    <x v="15"/>
    <m/>
    <s v="Nov"/>
    <n v="2018"/>
    <s v="SC00"/>
    <s v="509355"/>
    <s v="550100 - Outside Services/Contractors-Profess Non"/>
    <s v="509355 - Marketing and Branding"/>
    <x v="2"/>
    <s v="210030031"/>
    <n v="5000"/>
    <n v="320.49978392384935"/>
    <n v="431.99975184174633"/>
    <n v="153.49970934659439"/>
    <n v="905.99924511219012"/>
    <n v="138.77640643902677"/>
    <n v="187.05589254747619"/>
    <n v="66.46537414707538"/>
    <n v="392.29767313357831"/>
    <n v="911"/>
    <n v="181.72337748482258"/>
    <n v="244.94385929427014"/>
    <n v="87.034335199519006"/>
    <n v="513.7015719786117"/>
    <n v="107"/>
    <n v="0"/>
    <n v="0"/>
    <n v="0"/>
    <n v="0"/>
  </r>
  <r>
    <x v="0"/>
    <x v="1"/>
    <x v="16"/>
    <m/>
    <s v="Jan"/>
    <n v="2019"/>
    <s v="SC00"/>
    <s v="509355"/>
    <s v="550100 - Outside Services/Contractors-Profess Non"/>
    <s v="509355 - Marketing and Branding"/>
    <x v="2"/>
    <s v="210030031"/>
    <n v="10000"/>
    <n v="631.00010271061308"/>
    <n v="804.00010489594524"/>
    <n v="272.99898236364066"/>
    <n v="1707.999189970199"/>
    <n v="273.2230444736955"/>
    <n v="348.13204541994435"/>
    <n v="118.20855936345643"/>
    <n v="739.56364925709624"/>
    <n v="911"/>
    <n v="357.77705823691758"/>
    <n v="455.86805947600089"/>
    <n v="154.79042300018423"/>
    <n v="968.43554071310268"/>
    <n v="107"/>
    <n v="0"/>
    <n v="0"/>
    <n v="0"/>
    <n v="0"/>
  </r>
  <r>
    <x v="0"/>
    <x v="1"/>
    <x v="16"/>
    <m/>
    <s v="Feb"/>
    <n v="2019"/>
    <s v="SC00"/>
    <s v="509355"/>
    <s v="550100 - Outside Services/Contractors-Profess Non"/>
    <s v="509355 - Marketing and Branding"/>
    <x v="2"/>
    <s v="210030031"/>
    <n v="5000"/>
    <n v="315.50034821783356"/>
    <n v="402.00042072340614"/>
    <n v="136.50013693356144"/>
    <n v="854.00090587480111"/>
    <n v="136.61165077832194"/>
    <n v="174.06618217323486"/>
    <n v="59.104559292232111"/>
    <n v="369.78239224378893"/>
    <n v="911"/>
    <n v="178.88869743951162"/>
    <n v="227.93423855017127"/>
    <n v="77.395577641329325"/>
    <n v="484.21851363101223"/>
    <n v="107"/>
    <n v="0"/>
    <n v="0"/>
    <n v="0"/>
    <n v="0"/>
  </r>
  <r>
    <x v="0"/>
    <x v="1"/>
    <x v="16"/>
    <m/>
    <s v="Mar"/>
    <n v="2019"/>
    <s v="SC00"/>
    <s v="509355"/>
    <s v="550100 - Outside Services/Contractors-Profess Non"/>
    <s v="509355 - Marketing and Branding"/>
    <x v="2"/>
    <s v="210030031"/>
    <n v="5000"/>
    <n v="315.50014188077756"/>
    <n v="402.00036318931535"/>
    <n v="136.5000159997191"/>
    <n v="854.00052106981207"/>
    <n v="136.61156143437671"/>
    <n v="174.06615726097357"/>
    <n v="59.104506927878376"/>
    <n v="369.78222562322867"/>
    <n v="911"/>
    <n v="178.88858044640085"/>
    <n v="227.93420592834178"/>
    <n v="77.395509071840721"/>
    <n v="484.21829544658334"/>
    <n v="107"/>
    <n v="0"/>
    <n v="0"/>
    <n v="0"/>
    <n v="0"/>
  </r>
  <r>
    <x v="0"/>
    <x v="1"/>
    <x v="16"/>
    <m/>
    <s v="Apr"/>
    <n v="2019"/>
    <s v="SC00"/>
    <s v="509355"/>
    <s v="550100 - Outside Services/Contractors-Profess Non"/>
    <s v="509355 - Marketing and Branding"/>
    <x v="2"/>
    <s v="210030031"/>
    <n v="5000"/>
    <n v="315.50010270817927"/>
    <n v="402.000101850352"/>
    <n v="136.4999930068258"/>
    <n v="854.0001975653571"/>
    <n v="136.61154447264164"/>
    <n v="174.06604410120244"/>
    <n v="59.104496971955584"/>
    <n v="369.7820855457997"/>
    <n v="911"/>
    <n v="178.88855823553763"/>
    <n v="227.93405774914956"/>
    <n v="77.39549603487022"/>
    <n v="484.21811201955745"/>
    <n v="107"/>
    <n v="0"/>
    <n v="0"/>
    <n v="0"/>
    <n v="0"/>
  </r>
  <r>
    <x v="0"/>
    <x v="1"/>
    <x v="16"/>
    <m/>
    <s v="May"/>
    <n v="2019"/>
    <s v="SC00"/>
    <s v="509355"/>
    <s v="550100 - Outside Services/Contractors-Profess Non"/>
    <s v="509355 - Marketing and Branding"/>
    <x v="2"/>
    <s v="210030031"/>
    <n v="5000"/>
    <n v="315.50006372237584"/>
    <n v="402.00003295589727"/>
    <n v="136.49997905317966"/>
    <n v="854.00007573145285"/>
    <n v="136.61152759178876"/>
    <n v="174.06601426990355"/>
    <n v="59.104490930026799"/>
    <n v="369.78203279171908"/>
    <n v="911"/>
    <n v="178.88853613058708"/>
    <n v="227.93401868599372"/>
    <n v="77.395488123152859"/>
    <n v="484.21804293973366"/>
    <n v="107"/>
    <n v="0"/>
    <n v="0"/>
    <n v="0"/>
    <n v="0"/>
  </r>
  <r>
    <x v="0"/>
    <x v="1"/>
    <x v="16"/>
    <m/>
    <s v="Jul"/>
    <n v="2019"/>
    <s v="SC00"/>
    <s v="509355"/>
    <s v="550100 - Outside Services/Contractors-Profess Non"/>
    <s v="509355 - Marketing and Branding"/>
    <x v="2"/>
    <s v="210030031"/>
    <n v="5000"/>
    <n v="315.49990277360268"/>
    <n v="401.99998766795085"/>
    <n v="136.49996244816538"/>
    <n v="853.99985288971902"/>
    <n v="136.61145790096998"/>
    <n v="174.06599466022274"/>
    <n v="59.104483740055613"/>
    <n v="369.78193630124832"/>
    <n v="911"/>
    <n v="178.8884448726327"/>
    <n v="227.93399300772811"/>
    <n v="77.395478708109763"/>
    <n v="484.21791658847053"/>
    <n v="107"/>
    <n v="0"/>
    <n v="0"/>
    <n v="0"/>
    <n v="0"/>
  </r>
  <r>
    <x v="0"/>
    <x v="1"/>
    <x v="16"/>
    <m/>
    <s v="Aug"/>
    <n v="2019"/>
    <s v="SC00"/>
    <s v="509355"/>
    <s v="550100 - Outside Services/Contractors-Profess Non"/>
    <s v="509355 - Marketing and Branding"/>
    <x v="2"/>
    <s v="210030031"/>
    <n v="5000"/>
    <n v="315.49980344260433"/>
    <n v="401.99992181296494"/>
    <n v="136.4999101462885"/>
    <n v="853.99963540185774"/>
    <n v="136.61141489064769"/>
    <n v="174.06596614501385"/>
    <n v="59.104461093342934"/>
    <n v="369.78184212900447"/>
    <n v="911"/>
    <n v="178.88838855195664"/>
    <n v="227.9339556679511"/>
    <n v="77.395449052945565"/>
    <n v="484.21779327285333"/>
    <n v="107"/>
    <n v="0"/>
    <n v="0"/>
    <n v="0"/>
    <n v="0"/>
  </r>
  <r>
    <x v="0"/>
    <x v="1"/>
    <x v="16"/>
    <m/>
    <s v="Sep"/>
    <n v="2019"/>
    <s v="SC00"/>
    <s v="509355"/>
    <s v="550100 - Outside Services/Contractors-Profess Non"/>
    <s v="509355 - Marketing and Branding"/>
    <x v="2"/>
    <s v="210030031"/>
    <n v="5000"/>
    <n v="315.49968842653419"/>
    <n v="401.99988420555985"/>
    <n v="136.4998227974167"/>
    <n v="853.99939542951074"/>
    <n v="136.61136508868933"/>
    <n v="174.06594986100743"/>
    <n v="59.104423271281433"/>
    <n v="369.78173822097824"/>
    <n v="911"/>
    <n v="178.88832333784487"/>
    <n v="227.93393434455243"/>
    <n v="77.395399526135265"/>
    <n v="484.21765720853261"/>
    <n v="107"/>
    <n v="0"/>
    <n v="0"/>
    <n v="0"/>
    <n v="0"/>
  </r>
  <r>
    <x v="0"/>
    <x v="1"/>
    <x v="16"/>
    <m/>
    <s v="Oct"/>
    <n v="2019"/>
    <s v="SC00"/>
    <s v="509355"/>
    <s v="550100 - Outside Services/Contractors-Profess Non"/>
    <s v="509355 - Marketing and Branding"/>
    <x v="2"/>
    <s v="210030031"/>
    <n v="5000"/>
    <n v="315.49968635989643"/>
    <n v="401.99972126210378"/>
    <n v="136.49969533967689"/>
    <n v="853.99910296167718"/>
    <n v="136.61136419383516"/>
    <n v="174.06587930649096"/>
    <n v="59.1043680820801"/>
    <n v="369.78161158240619"/>
    <n v="911"/>
    <n v="178.88832216606127"/>
    <n v="227.93384195561282"/>
    <n v="77.39532725759679"/>
    <n v="484.21749137927088"/>
    <n v="107"/>
    <n v="0"/>
    <n v="0"/>
    <n v="0"/>
    <n v="0"/>
  </r>
  <r>
    <x v="0"/>
    <x v="1"/>
    <x v="16"/>
    <m/>
    <s v="Nov"/>
    <n v="2019"/>
    <s v="SC00"/>
    <s v="509355"/>
    <s v="550100 - Outside Services/Contractors-Profess Non"/>
    <s v="509355 - Marketing and Branding"/>
    <x v="2"/>
    <s v="210030031"/>
    <n v="5000"/>
    <n v="315.49953374260053"/>
    <n v="401.999622421146"/>
    <n v="136.49963002978785"/>
    <n v="853.99878619353444"/>
    <n v="136.61129811054604"/>
    <n v="174.06583650835623"/>
    <n v="59.104339802898153"/>
    <n v="369.78147442180045"/>
    <n v="911"/>
    <n v="178.88823563205449"/>
    <n v="227.93378591278977"/>
    <n v="77.395290226889699"/>
    <n v="484.21731177173393"/>
    <n v="107"/>
    <n v="0"/>
    <n v="0"/>
    <n v="0"/>
    <n v="0"/>
  </r>
  <r>
    <x v="0"/>
    <x v="1"/>
    <x v="16"/>
    <m/>
    <s v="Dec"/>
    <n v="2019"/>
    <s v="SC00"/>
    <s v="509355"/>
    <s v="550100 - Outside Services/Contractors-Profess Non"/>
    <s v="509355 - Marketing and Branding"/>
    <x v="2"/>
    <s v="210030031"/>
    <n v="5000"/>
    <n v="315.49942609434595"/>
    <n v="401.99958284188318"/>
    <n v="136.49926180214101"/>
    <n v="853.99827073837014"/>
    <n v="136.6112514988518"/>
    <n v="174.06581937053545"/>
    <n v="59.104180360327064"/>
    <n v="369.78125122971431"/>
    <n v="911"/>
    <n v="178.88817459549415"/>
    <n v="227.93376347134773"/>
    <n v="77.395081441813943"/>
    <n v="484.21701950865582"/>
    <n v="107"/>
    <n v="0"/>
    <n v="0"/>
    <n v="0"/>
    <n v="0"/>
  </r>
  <r>
    <x v="0"/>
    <x v="1"/>
    <x v="17"/>
    <m/>
    <s v="Jan"/>
    <n v="2020"/>
    <s v="SC00"/>
    <s v="509355"/>
    <s v="550100 - Outside Services/Contractors-Profess Non"/>
    <s v="509355 - Marketing and Branding"/>
    <x v="2"/>
    <s v="210030031"/>
    <n v="5000"/>
    <n v="495.50014015084639"/>
    <n v="611.0005240791603"/>
    <n v="210.00045027635713"/>
    <n v="1316.501114506364"/>
    <n v="214.55156068531653"/>
    <n v="264.56322692627646"/>
    <n v="90.930194969662651"/>
    <n v="570.04498258125568"/>
    <n v="911"/>
    <n v="280.94857946552986"/>
    <n v="346.43729715288384"/>
    <n v="119.07025530669448"/>
    <n v="746.45613192510814"/>
    <n v="107"/>
    <n v="0"/>
    <n v="0"/>
    <n v="0"/>
    <n v="0"/>
  </r>
  <r>
    <x v="0"/>
    <x v="1"/>
    <x v="17"/>
    <m/>
    <s v="Feb"/>
    <n v="2020"/>
    <s v="SC00"/>
    <s v="509355"/>
    <s v="550100 - Outside Services/Contractors-Profess Non"/>
    <s v="509355 - Marketing and Branding"/>
    <x v="2"/>
    <s v="210030031"/>
    <n v="5000"/>
    <n v="495.5000506560902"/>
    <n v="611.00017671930425"/>
    <n v="210.0004033108934"/>
    <n v="1316.5006306862879"/>
    <n v="214.55152193408708"/>
    <n v="264.56307651945878"/>
    <n v="90.930174633616858"/>
    <n v="570.04477308716275"/>
    <n v="911"/>
    <n v="280.94852872200312"/>
    <n v="346.43710019984547"/>
    <n v="119.07022867727655"/>
    <n v="746.45585759912512"/>
    <n v="107"/>
    <n v="0"/>
    <n v="0"/>
    <n v="0"/>
    <n v="0"/>
  </r>
  <r>
    <x v="0"/>
    <x v="1"/>
    <x v="17"/>
    <m/>
    <s v="Mar"/>
    <n v="2020"/>
    <s v="SC00"/>
    <s v="509355"/>
    <s v="550100 - Outside Services/Contractors-Profess Non"/>
    <s v="509355 - Marketing and Branding"/>
    <x v="2"/>
    <s v="210030031"/>
    <n v="5000"/>
    <n v="495.50004275416768"/>
    <n v="611.00017476918299"/>
    <n v="210.00016738353969"/>
    <n v="1316.5003849068905"/>
    <n v="214.55151851255465"/>
    <n v="264.56307567505627"/>
    <n v="90.930072477072699"/>
    <n v="570.04466666468363"/>
    <n v="911"/>
    <n v="280.94852424161303"/>
    <n v="346.43709909412672"/>
    <n v="119.07009490646699"/>
    <n v="746.45571824220679"/>
    <n v="107"/>
    <n v="0"/>
    <n v="0"/>
    <n v="0"/>
    <n v="0"/>
  </r>
  <r>
    <x v="0"/>
    <x v="1"/>
    <x v="17"/>
    <m/>
    <s v="Apr"/>
    <n v="2020"/>
    <s v="SC00"/>
    <s v="509355"/>
    <s v="550100 - Outside Services/Contractors-Profess Non"/>
    <s v="509355 - Marketing and Branding"/>
    <x v="2"/>
    <s v="210030031"/>
    <n v="5000"/>
    <n v="495.50003541879374"/>
    <n v="610.99983190163891"/>
    <n v="210.00000309953955"/>
    <n v="1316.4998704199722"/>
    <n v="214.55151533633773"/>
    <n v="264.56292721340969"/>
    <n v="90.930001342100638"/>
    <n v="570.044443891848"/>
    <n v="911"/>
    <n v="280.94852008245601"/>
    <n v="346.43690468822922"/>
    <n v="119.07000175743892"/>
    <n v="746.45542652812412"/>
    <n v="107"/>
    <n v="0"/>
    <n v="0"/>
    <n v="0"/>
    <n v="0"/>
  </r>
  <r>
    <x v="0"/>
    <x v="1"/>
    <x v="17"/>
    <m/>
    <s v="May"/>
    <n v="2020"/>
    <s v="SC00"/>
    <s v="509355"/>
    <s v="550100 - Outside Services/Contractors-Profess Non"/>
    <s v="509355 - Marketing and Branding"/>
    <x v="2"/>
    <s v="210030031"/>
    <n v="5000"/>
    <n v="495.50002278255857"/>
    <n v="610.99968855885299"/>
    <n v="209.99994256411827"/>
    <n v="1316.4996539055298"/>
    <n v="214.5515098648479"/>
    <n v="264.56286514598338"/>
    <n v="90.929975130263216"/>
    <n v="570.04435014109447"/>
    <n v="911"/>
    <n v="280.94851291771067"/>
    <n v="346.43682341286961"/>
    <n v="119.06996743385506"/>
    <n v="746.45530376443526"/>
    <n v="107"/>
    <n v="0"/>
    <n v="0"/>
    <n v="0"/>
    <n v="0"/>
  </r>
  <r>
    <x v="0"/>
    <x v="1"/>
    <x v="17"/>
    <m/>
    <s v="Jun"/>
    <n v="2020"/>
    <s v="SC00"/>
    <s v="509355"/>
    <s v="550100 - Outside Services/Contractors-Profess Non"/>
    <s v="509355 - Marketing and Branding"/>
    <x v="2"/>
    <s v="210030031"/>
    <n v="5000"/>
    <n v="495.49993018496622"/>
    <n v="610.99948560655014"/>
    <n v="209.99987436778395"/>
    <n v="1316.4992901593005"/>
    <n v="214.55146977009042"/>
    <n v="264.56277726763625"/>
    <n v="90.929945601250466"/>
    <n v="570.04419263897717"/>
    <n v="911"/>
    <n v="280.9484604148758"/>
    <n v="346.43670833891389"/>
    <n v="119.06992876653348"/>
    <n v="746.45509752032319"/>
    <n v="107"/>
    <n v="0"/>
    <n v="0"/>
    <n v="0"/>
    <n v="0"/>
  </r>
  <r>
    <x v="0"/>
    <x v="1"/>
    <x v="17"/>
    <m/>
    <s v="Jul"/>
    <n v="2020"/>
    <s v="SC00"/>
    <s v="509355"/>
    <s v="550100 - Outside Services/Contractors-Profess Non"/>
    <s v="509355 - Marketing and Branding"/>
    <x v="2"/>
    <s v="210030031"/>
    <n v="5000"/>
    <n v="495.49977996844274"/>
    <n v="610.99942545011277"/>
    <n v="209.99973195441359"/>
    <n v="1316.4989373729691"/>
    <n v="214.5514047263357"/>
    <n v="264.56275121989887"/>
    <n v="90.929883936261092"/>
    <n v="570.04403988249567"/>
    <n v="911"/>
    <n v="280.94837524210703"/>
    <n v="346.4366742302139"/>
    <n v="119.0698480181525"/>
    <n v="746.4548974904734"/>
    <n v="107"/>
    <n v="0"/>
    <n v="0"/>
    <n v="0"/>
    <n v="0"/>
  </r>
  <r>
    <x v="0"/>
    <x v="1"/>
    <x v="17"/>
    <m/>
    <s v="Aug"/>
    <n v="2020"/>
    <s v="SC00"/>
    <s v="509355"/>
    <s v="550100 - Outside Services/Contractors-Profess Non"/>
    <s v="509355 - Marketing and Branding"/>
    <x v="2"/>
    <s v="210030031"/>
    <n v="5000"/>
    <n v="495.49974768752406"/>
    <n v="610.99915676406658"/>
    <n v="209.99939457275383"/>
    <n v="1316.4982990243443"/>
    <n v="214.55139074869794"/>
    <n v="264.56263487884087"/>
    <n v="90.929737850002425"/>
    <n v="570.04376347754123"/>
    <n v="911"/>
    <n v="280.94835693882612"/>
    <n v="346.43652188522572"/>
    <n v="119.0696567227514"/>
    <n v="746.4545355468033"/>
    <n v="107"/>
    <n v="0"/>
    <n v="0"/>
    <n v="0"/>
    <n v="0"/>
  </r>
  <r>
    <x v="0"/>
    <x v="1"/>
    <x v="17"/>
    <m/>
    <s v="Sep"/>
    <n v="2020"/>
    <s v="SC00"/>
    <s v="509355"/>
    <s v="550100 - Outside Services/Contractors-Profess Non"/>
    <s v="509355 - Marketing and Branding"/>
    <x v="2"/>
    <s v="210030031"/>
    <n v="5000"/>
    <n v="331.50014876791761"/>
    <n v="408.50062871265669"/>
    <n v="140.50064515936114"/>
    <n v="880.50142263993541"/>
    <n v="143.53956441650834"/>
    <n v="176.88077223258037"/>
    <n v="60.836779354003383"/>
    <n v="381.25711600309211"/>
    <n v="911"/>
    <n v="187.96058435140927"/>
    <n v="231.61985648007632"/>
    <n v="79.663865805357759"/>
    <n v="499.24430663684336"/>
    <n v="107"/>
    <n v="0"/>
    <n v="0"/>
    <n v="0"/>
    <n v="0"/>
  </r>
  <r>
    <x v="0"/>
    <x v="1"/>
    <x v="9"/>
    <m/>
    <s v="Jul"/>
    <n v="2014"/>
    <s v="SC00"/>
    <s v="509021"/>
    <s v="540000 - Employee Expenses"/>
    <s v="509021 - Exec Operations Adm"/>
    <x v="3"/>
    <s v="210049455"/>
    <n v="25000"/>
    <n v="2626.1077416210001"/>
    <n v="4001.288469033675"/>
    <n v="1311.2644150937824"/>
    <n v="7938.6606257484573"/>
    <n v="1119.3051778419283"/>
    <n v="1704.9404838562391"/>
    <n v="558.57023698368675"/>
    <n v="3382.8158986818539"/>
    <n v="923"/>
    <n v="1506.802563779064"/>
    <n v="2296.3479851774359"/>
    <n v="752.6941781100968"/>
    <n v="4555.8447270665965"/>
    <n v="107"/>
    <n v="7.73070496506989E-12"/>
    <n v="0"/>
    <n v="0"/>
    <n v="0"/>
  </r>
  <r>
    <x v="0"/>
    <x v="1"/>
    <x v="16"/>
    <m/>
    <s v="Jan"/>
    <n v="2019"/>
    <s v="SC00"/>
    <s v="504103"/>
    <s v="426116 - DONATIONS-CORP CONTRBTN-CIVIC-FECO"/>
    <s v="504103 - Contributions "/>
    <x v="3"/>
    <s v="210049455"/>
    <n v="20000"/>
    <n v="2148.000162366895"/>
    <n v="2739.9999359510221"/>
    <n v="929.99991432764955"/>
    <n v="5818.000012645567"/>
    <n v="2148.000162366895"/>
    <n v="2739.9999359510221"/>
    <n v="929.99991432764955"/>
    <n v="5818.000012645567"/>
    <n v="923"/>
    <n v="0"/>
    <n v="0"/>
    <n v="0"/>
    <n v="0"/>
    <s v="n/a"/>
    <n v="0"/>
    <n v="0"/>
    <n v="0"/>
    <n v="0"/>
  </r>
  <r>
    <x v="0"/>
    <x v="0"/>
    <x v="17"/>
    <m/>
    <s v="Jan"/>
    <n v="2020"/>
    <s v="SC00"/>
    <s v="504103"/>
    <s v="426116 - DONATIONS-CORP CONTRBTN-CIVIC-FECO"/>
    <s v="504103 - Contributions "/>
    <x v="3"/>
    <s v="210049455"/>
    <n v="10000"/>
    <n v="1084.999913038828"/>
    <n v="1338.0000328339379"/>
    <n v="459.9999469022128"/>
    <n v="2882.9998927749789"/>
    <n v="1084.999913038828"/>
    <n v="1338.0000328339379"/>
    <n v="459.9999469022128"/>
    <n v="2882.9998927749789"/>
    <n v="923"/>
    <n v="0"/>
    <n v="0"/>
    <n v="0"/>
    <n v="0"/>
    <s v="n/a"/>
    <n v="0"/>
    <n v="0"/>
    <n v="0"/>
    <n v="0"/>
  </r>
  <r>
    <x v="0"/>
    <x v="1"/>
    <x v="10"/>
    <d v="2015-11-13T00:00:00"/>
    <m/>
    <m/>
    <s v="CE01"/>
    <s v="421001"/>
    <s v="570500 - Lease/Rentals-Buildings"/>
    <s v="421001 - Northern Region Admin"/>
    <x v="4"/>
    <s v="210054090"/>
    <n v="10000"/>
    <n v="10000"/>
    <n v="0"/>
    <n v="0"/>
    <n v="10000"/>
    <n v="10000"/>
    <n v="0"/>
    <n v="0"/>
    <n v="10000"/>
    <n v="931"/>
    <n v="0"/>
    <n v="0"/>
    <n v="0"/>
    <n v="0"/>
    <s v="n/a"/>
    <n v="0"/>
    <n v="0"/>
    <n v="0"/>
    <n v="0"/>
  </r>
  <r>
    <x v="0"/>
    <x v="1"/>
    <x v="10"/>
    <d v="2015-11-13T00:00:00"/>
    <m/>
    <m/>
    <s v="CE01"/>
    <s v="421001"/>
    <s v="570500 - Lease/Rentals-Buildings"/>
    <s v="421001 - Northern Region Admin"/>
    <x v="4"/>
    <s v="210054090"/>
    <n v="10000"/>
    <n v="10000"/>
    <n v="0"/>
    <n v="0"/>
    <n v="10000"/>
    <n v="10000"/>
    <n v="0"/>
    <n v="0"/>
    <n v="10000"/>
    <n v="931"/>
    <n v="0"/>
    <n v="0"/>
    <n v="0"/>
    <n v="0"/>
    <s v="n/a"/>
    <n v="0"/>
    <n v="0"/>
    <n v="0"/>
    <n v="0"/>
  </r>
  <r>
    <x v="0"/>
    <x v="1"/>
    <x v="10"/>
    <d v="2015-11-17T00:00:00"/>
    <m/>
    <m/>
    <s v="CE01"/>
    <s v="421001"/>
    <s v="570500 - Lease/Rentals-Buildings"/>
    <s v="421001 - Northern Region Admin"/>
    <x v="4"/>
    <s v="210054090"/>
    <n v="10000"/>
    <n v="10000"/>
    <n v="0"/>
    <n v="0"/>
    <n v="10000"/>
    <n v="10000"/>
    <n v="0"/>
    <n v="0"/>
    <n v="10000"/>
    <n v="931"/>
    <n v="0"/>
    <n v="0"/>
    <n v="0"/>
    <n v="0"/>
    <s v="n/a"/>
    <n v="0"/>
    <n v="0"/>
    <n v="0"/>
    <n v="0"/>
  </r>
  <r>
    <x v="0"/>
    <x v="1"/>
    <x v="10"/>
    <d v="2015-12-15T00:00:00"/>
    <m/>
    <m/>
    <s v="CE01"/>
    <s v="421001"/>
    <s v="570500 - Lease/Rentals-Buildings"/>
    <s v="421001 - Northern Region Admin"/>
    <x v="4"/>
    <s v="210054090"/>
    <n v="10000"/>
    <n v="10000"/>
    <n v="0"/>
    <n v="0"/>
    <n v="10000"/>
    <n v="10000"/>
    <n v="0"/>
    <n v="0"/>
    <n v="10000"/>
    <n v="931"/>
    <n v="0"/>
    <n v="0"/>
    <n v="0"/>
    <n v="0"/>
    <s v="n/a"/>
    <n v="0"/>
    <n v="0"/>
    <n v="0"/>
    <n v="0"/>
  </r>
  <r>
    <x v="0"/>
    <x v="1"/>
    <x v="13"/>
    <d v="2016-01-25T00:00:00"/>
    <m/>
    <m/>
    <s v="CE01"/>
    <s v="421001"/>
    <s v="570500 - Lease/Rentals-Buildings"/>
    <s v="421001 - Northern Region Admin"/>
    <x v="4"/>
    <s v="210054090"/>
    <n v="10000"/>
    <n v="10000"/>
    <n v="0"/>
    <n v="0"/>
    <n v="10000"/>
    <n v="10000"/>
    <n v="0"/>
    <n v="0"/>
    <n v="10000"/>
    <n v="931"/>
    <n v="0"/>
    <n v="0"/>
    <n v="0"/>
    <n v="0"/>
    <s v="n/a"/>
    <n v="0"/>
    <n v="0"/>
    <n v="0"/>
    <n v="0"/>
  </r>
  <r>
    <x v="0"/>
    <x v="1"/>
    <x v="13"/>
    <d v="2016-02-19T00:00:00"/>
    <m/>
    <m/>
    <s v="CE01"/>
    <s v="421001"/>
    <s v="570500 - Lease/Rentals-Buildings"/>
    <s v="421001 - Northern Region Admin"/>
    <x v="4"/>
    <s v="210054090"/>
    <n v="10000"/>
    <n v="10000"/>
    <n v="0"/>
    <n v="0"/>
    <n v="10000"/>
    <n v="10000"/>
    <n v="0"/>
    <n v="0"/>
    <n v="10000"/>
    <n v="931"/>
    <n v="0"/>
    <n v="0"/>
    <n v="0"/>
    <n v="0"/>
    <s v="n/a"/>
    <n v="0"/>
    <n v="0"/>
    <n v="0"/>
    <n v="0"/>
  </r>
  <r>
    <x v="0"/>
    <x v="1"/>
    <x v="13"/>
    <d v="2016-03-23T00:00:00"/>
    <m/>
    <m/>
    <s v="CE01"/>
    <s v="421001"/>
    <s v="570500 - Lease/Rentals-Buildings"/>
    <s v="421001 - Northern Region Admin"/>
    <x v="4"/>
    <s v="210054090"/>
    <n v="10000"/>
    <n v="10000"/>
    <n v="0"/>
    <n v="0"/>
    <n v="10000"/>
    <n v="10000"/>
    <n v="0"/>
    <n v="0"/>
    <n v="10000"/>
    <n v="931"/>
    <n v="0"/>
    <n v="0"/>
    <n v="0"/>
    <n v="0"/>
    <s v="n/a"/>
    <n v="0"/>
    <n v="0"/>
    <n v="0"/>
    <n v="0"/>
  </r>
  <r>
    <x v="0"/>
    <x v="1"/>
    <x v="13"/>
    <d v="2016-04-21T00:00:00"/>
    <m/>
    <m/>
    <s v="CE01"/>
    <s v="421001"/>
    <s v="570500 - Lease/Rentals-Buildings"/>
    <s v="421001 - Northern Region Admin"/>
    <x v="4"/>
    <s v="210054090"/>
    <n v="10000"/>
    <n v="10000"/>
    <n v="0"/>
    <n v="0"/>
    <n v="10000"/>
    <n v="10000"/>
    <n v="0"/>
    <n v="0"/>
    <n v="10000"/>
    <n v="931"/>
    <n v="0"/>
    <n v="0"/>
    <n v="0"/>
    <n v="0"/>
    <s v="n/a"/>
    <n v="0"/>
    <n v="0"/>
    <n v="0"/>
    <n v="0"/>
  </r>
  <r>
    <x v="0"/>
    <x v="1"/>
    <x v="13"/>
    <d v="2016-05-24T00:00:00"/>
    <m/>
    <m/>
    <s v="CE01"/>
    <s v="421001"/>
    <s v="570500 - Lease/Rentals-Buildings"/>
    <s v="421001 - Northern Region Admin"/>
    <x v="4"/>
    <s v="210054090"/>
    <n v="10000"/>
    <n v="10000"/>
    <n v="0"/>
    <n v="0"/>
    <n v="10000"/>
    <n v="10000"/>
    <n v="0"/>
    <n v="0"/>
    <n v="10000"/>
    <n v="931"/>
    <n v="0"/>
    <n v="0"/>
    <n v="0"/>
    <n v="0"/>
    <s v="n/a"/>
    <n v="0"/>
    <n v="0"/>
    <n v="0"/>
    <n v="0"/>
  </r>
  <r>
    <x v="0"/>
    <x v="1"/>
    <x v="13"/>
    <d v="2016-06-22T00:00:00"/>
    <m/>
    <m/>
    <s v="CE01"/>
    <s v="421001"/>
    <s v="570500 - Lease/Rentals-Buildings"/>
    <s v="421001 - Northern Region Admin"/>
    <x v="4"/>
    <s v="210054090"/>
    <n v="10000"/>
    <n v="10000"/>
    <n v="0"/>
    <n v="0"/>
    <n v="10000"/>
    <n v="10000"/>
    <n v="0"/>
    <n v="0"/>
    <n v="10000"/>
    <n v="931"/>
    <n v="0"/>
    <n v="0"/>
    <n v="0"/>
    <n v="0"/>
    <s v="n/a"/>
    <n v="0"/>
    <n v="0"/>
    <n v="0"/>
    <n v="0"/>
  </r>
  <r>
    <x v="0"/>
    <x v="1"/>
    <x v="13"/>
    <d v="2016-07-20T00:00:00"/>
    <m/>
    <m/>
    <s v="CE01"/>
    <s v="421001"/>
    <s v="570500 - Lease/Rentals-Buildings"/>
    <s v="421001 - Northern Region Admin"/>
    <x v="4"/>
    <s v="210054090"/>
    <n v="10000"/>
    <n v="10000"/>
    <n v="0"/>
    <n v="0"/>
    <n v="10000"/>
    <n v="10000"/>
    <n v="0"/>
    <n v="0"/>
    <n v="10000"/>
    <n v="931"/>
    <n v="0"/>
    <n v="0"/>
    <n v="0"/>
    <n v="0"/>
    <s v="n/a"/>
    <n v="0"/>
    <n v="0"/>
    <n v="0"/>
    <n v="0"/>
  </r>
  <r>
    <x v="0"/>
    <x v="1"/>
    <x v="13"/>
    <d v="2016-08-24T00:00:00"/>
    <m/>
    <m/>
    <s v="CE01"/>
    <s v="421001"/>
    <s v="570500 - Lease/Rentals-Buildings"/>
    <s v="421001 - Northern Region Admin"/>
    <x v="4"/>
    <s v="210054090"/>
    <n v="10000"/>
    <n v="10000"/>
    <n v="0"/>
    <n v="0"/>
    <n v="10000"/>
    <n v="10000"/>
    <n v="0"/>
    <n v="0"/>
    <n v="10000"/>
    <n v="931"/>
    <n v="0"/>
    <n v="0"/>
    <n v="0"/>
    <n v="0"/>
    <s v="n/a"/>
    <n v="0"/>
    <n v="0"/>
    <n v="0"/>
    <n v="0"/>
  </r>
  <r>
    <x v="0"/>
    <x v="1"/>
    <x v="13"/>
    <d v="2016-09-21T00:00:00"/>
    <m/>
    <m/>
    <s v="CE01"/>
    <s v="421001"/>
    <s v="570500 - Lease/Rentals-Buildings"/>
    <s v="421001 - Northern Region Admin"/>
    <x v="4"/>
    <s v="210054090"/>
    <n v="10000"/>
    <n v="10000"/>
    <n v="0"/>
    <n v="0"/>
    <n v="10000"/>
    <n v="10000"/>
    <n v="0"/>
    <n v="0"/>
    <n v="10000"/>
    <n v="931"/>
    <n v="0"/>
    <n v="0"/>
    <n v="0"/>
    <n v="0"/>
    <s v="n/a"/>
    <n v="0"/>
    <n v="0"/>
    <n v="0"/>
    <n v="0"/>
  </r>
  <r>
    <x v="0"/>
    <x v="1"/>
    <x v="13"/>
    <m/>
    <s v="Oct"/>
    <n v="2016"/>
    <s v="CE01"/>
    <s v="421001"/>
    <s v="570500 - Lease/Rentals-Buildings"/>
    <s v="421001 - Northern Region Admin"/>
    <x v="4"/>
    <s v="210054090"/>
    <n v="10000"/>
    <n v="10000"/>
    <n v="0"/>
    <n v="0"/>
    <n v="10000"/>
    <n v="10000"/>
    <n v="0"/>
    <n v="0"/>
    <n v="10000"/>
    <n v="931"/>
    <n v="0"/>
    <n v="0"/>
    <n v="0"/>
    <n v="0"/>
    <s v="n/a"/>
    <n v="0"/>
    <n v="0"/>
    <n v="0"/>
    <n v="0"/>
  </r>
  <r>
    <x v="0"/>
    <x v="1"/>
    <x v="13"/>
    <m/>
    <s v="Nov"/>
    <n v="2016"/>
    <s v="CE01"/>
    <s v="421001"/>
    <s v="570500 - Lease/Rentals-Buildings"/>
    <s v="421001 - Northern Region Admin"/>
    <x v="4"/>
    <s v="210054090"/>
    <n v="10000"/>
    <n v="10000"/>
    <n v="0"/>
    <n v="0"/>
    <n v="10000"/>
    <n v="10000"/>
    <n v="0"/>
    <n v="0"/>
    <n v="10000"/>
    <n v="931"/>
    <n v="0"/>
    <n v="0"/>
    <n v="0"/>
    <n v="0"/>
    <s v="n/a"/>
    <n v="0"/>
    <n v="0"/>
    <n v="0"/>
    <n v="0"/>
  </r>
  <r>
    <x v="0"/>
    <x v="1"/>
    <x v="13"/>
    <m/>
    <s v="Dec"/>
    <n v="2016"/>
    <s v="CE01"/>
    <s v="421001"/>
    <s v="570500 - Lease/Rentals-Buildings"/>
    <s v="421001 - Northern Region Admin"/>
    <x v="4"/>
    <s v="210054090"/>
    <n v="10000"/>
    <n v="10000"/>
    <n v="0"/>
    <n v="0"/>
    <n v="10000"/>
    <n v="10000"/>
    <n v="0"/>
    <n v="0"/>
    <n v="10000"/>
    <n v="931"/>
    <n v="0"/>
    <n v="0"/>
    <n v="0"/>
    <n v="0"/>
    <s v="n/a"/>
    <n v="0"/>
    <n v="0"/>
    <n v="0"/>
    <n v="0"/>
  </r>
  <r>
    <x v="0"/>
    <x v="1"/>
    <x v="14"/>
    <m/>
    <s v="Jan"/>
    <n v="2017"/>
    <s v="CE01"/>
    <s v="421001"/>
    <s v="570500 - Lease/Rentals-Buildings"/>
    <s v="421001 - Northern Region Admin"/>
    <x v="4"/>
    <s v="210054090"/>
    <n v="10000"/>
    <n v="10000"/>
    <n v="0"/>
    <n v="0"/>
    <n v="10000"/>
    <n v="10000"/>
    <n v="0"/>
    <n v="0"/>
    <n v="10000"/>
    <n v="931"/>
    <n v="0"/>
    <n v="0"/>
    <n v="0"/>
    <n v="0"/>
    <s v="n/a"/>
    <n v="0"/>
    <n v="0"/>
    <n v="0"/>
    <n v="0"/>
  </r>
  <r>
    <x v="0"/>
    <x v="1"/>
    <x v="14"/>
    <m/>
    <s v="Feb"/>
    <n v="2017"/>
    <s v="CE01"/>
    <s v="421001"/>
    <s v="570500 - Lease/Rentals-Buildings"/>
    <s v="421001 - Northern Region Admin"/>
    <x v="4"/>
    <s v="210054090"/>
    <n v="10000"/>
    <n v="10000"/>
    <n v="0"/>
    <n v="0"/>
    <n v="10000"/>
    <n v="10000"/>
    <n v="0"/>
    <n v="0"/>
    <n v="10000"/>
    <n v="931"/>
    <n v="0"/>
    <n v="0"/>
    <n v="0"/>
    <n v="0"/>
    <s v="n/a"/>
    <n v="0"/>
    <n v="0"/>
    <n v="0"/>
    <n v="0"/>
  </r>
  <r>
    <x v="0"/>
    <x v="1"/>
    <x v="14"/>
    <m/>
    <s v="Mar"/>
    <n v="2017"/>
    <s v="CE01"/>
    <s v="421001"/>
    <s v="570500 - Lease/Rentals-Buildings"/>
    <s v="421001 - Northern Region Admin"/>
    <x v="4"/>
    <s v="210054090"/>
    <n v="10000"/>
    <n v="10000"/>
    <n v="0"/>
    <n v="0"/>
    <n v="10000"/>
    <n v="10000"/>
    <n v="0"/>
    <n v="0"/>
    <n v="10000"/>
    <n v="931"/>
    <n v="0"/>
    <n v="0"/>
    <n v="0"/>
    <n v="0"/>
    <s v="n/a"/>
    <n v="0"/>
    <n v="0"/>
    <n v="0"/>
    <n v="0"/>
  </r>
  <r>
    <x v="0"/>
    <x v="1"/>
    <x v="14"/>
    <m/>
    <s v="Apr"/>
    <n v="2017"/>
    <s v="CE01"/>
    <s v="421001"/>
    <s v="570500 - Lease/Rentals-Buildings"/>
    <s v="421001 - Northern Region Admin"/>
    <x v="4"/>
    <s v="210054090"/>
    <n v="10000"/>
    <n v="10000"/>
    <n v="0"/>
    <n v="0"/>
    <n v="10000"/>
    <n v="10000"/>
    <n v="0"/>
    <n v="0"/>
    <n v="10000"/>
    <n v="931"/>
    <n v="0"/>
    <n v="0"/>
    <n v="0"/>
    <n v="0"/>
    <s v="n/a"/>
    <n v="0"/>
    <n v="0"/>
    <n v="0"/>
    <n v="0"/>
  </r>
  <r>
    <x v="0"/>
    <x v="1"/>
    <x v="14"/>
    <m/>
    <s v="May"/>
    <n v="2017"/>
    <s v="CE01"/>
    <s v="421001"/>
    <s v="570500 - Lease/Rentals-Buildings"/>
    <s v="421001 - Northern Region Admin"/>
    <x v="4"/>
    <s v="210054090"/>
    <n v="10000"/>
    <n v="10000"/>
    <n v="0"/>
    <n v="0"/>
    <n v="10000"/>
    <n v="10000"/>
    <n v="0"/>
    <n v="0"/>
    <n v="10000"/>
    <n v="931"/>
    <n v="0"/>
    <n v="0"/>
    <n v="0"/>
    <n v="0"/>
    <s v="n/a"/>
    <n v="0"/>
    <n v="0"/>
    <n v="0"/>
    <n v="0"/>
  </r>
  <r>
    <x v="0"/>
    <x v="1"/>
    <x v="14"/>
    <m/>
    <s v="Jun"/>
    <n v="2017"/>
    <s v="CE01"/>
    <s v="421001"/>
    <s v="570500 - Lease/Rentals-Buildings"/>
    <s v="421001 - Northern Region Admin"/>
    <x v="4"/>
    <s v="210054090"/>
    <n v="10000"/>
    <n v="10000"/>
    <n v="0"/>
    <n v="0"/>
    <n v="10000"/>
    <n v="10000"/>
    <n v="0"/>
    <n v="0"/>
    <n v="10000"/>
    <n v="931"/>
    <n v="0"/>
    <n v="0"/>
    <n v="0"/>
    <n v="0"/>
    <s v="n/a"/>
    <n v="0"/>
    <n v="0"/>
    <n v="0"/>
    <n v="0"/>
  </r>
  <r>
    <x v="0"/>
    <x v="1"/>
    <x v="14"/>
    <m/>
    <s v="Jul"/>
    <n v="2017"/>
    <s v="CE01"/>
    <s v="421001"/>
    <s v="570500 - Lease/Rentals-Buildings"/>
    <s v="421001 - Northern Region Admin"/>
    <x v="4"/>
    <s v="210054090"/>
    <n v="10000"/>
    <n v="10000"/>
    <n v="0"/>
    <n v="0"/>
    <n v="10000"/>
    <n v="10000"/>
    <n v="0"/>
    <n v="0"/>
    <n v="10000"/>
    <n v="931"/>
    <n v="0"/>
    <n v="0"/>
    <n v="0"/>
    <n v="0"/>
    <s v="n/a"/>
    <n v="0"/>
    <n v="0"/>
    <n v="0"/>
    <n v="0"/>
  </r>
  <r>
    <x v="0"/>
    <x v="1"/>
    <x v="14"/>
    <m/>
    <s v="Aug"/>
    <n v="2017"/>
    <s v="CE01"/>
    <s v="421001"/>
    <s v="570500 - Lease/Rentals-Buildings"/>
    <s v="421001 - Northern Region Admin"/>
    <x v="4"/>
    <s v="210054090"/>
    <n v="10000"/>
    <n v="10000"/>
    <n v="0"/>
    <n v="0"/>
    <n v="10000"/>
    <n v="10000"/>
    <n v="0"/>
    <n v="0"/>
    <n v="10000"/>
    <n v="931"/>
    <n v="0"/>
    <n v="0"/>
    <n v="0"/>
    <n v="0"/>
    <s v="n/a"/>
    <n v="0"/>
    <n v="0"/>
    <n v="0"/>
    <n v="0"/>
  </r>
  <r>
    <x v="0"/>
    <x v="1"/>
    <x v="14"/>
    <m/>
    <s v="Sep"/>
    <n v="2017"/>
    <s v="CE01"/>
    <s v="421001"/>
    <s v="570500 - Lease/Rentals-Buildings"/>
    <s v="421001 - Northern Region Admin"/>
    <x v="4"/>
    <s v="210054090"/>
    <n v="10000"/>
    <n v="10000"/>
    <n v="0"/>
    <n v="0"/>
    <n v="10000"/>
    <n v="10000"/>
    <n v="0"/>
    <n v="0"/>
    <n v="10000"/>
    <n v="931"/>
    <n v="0"/>
    <n v="0"/>
    <n v="0"/>
    <n v="0"/>
    <s v="n/a"/>
    <n v="0"/>
    <n v="0"/>
    <n v="0"/>
    <n v="0"/>
  </r>
  <r>
    <x v="0"/>
    <x v="1"/>
    <x v="14"/>
    <m/>
    <s v="Oct"/>
    <n v="2017"/>
    <s v="CE01"/>
    <s v="421001"/>
    <s v="570500 - Lease/Rentals-Buildings"/>
    <s v="421001 - Northern Region Admin"/>
    <x v="4"/>
    <s v="210054090"/>
    <n v="10000"/>
    <n v="10000"/>
    <n v="0"/>
    <n v="0"/>
    <n v="10000"/>
    <n v="10000"/>
    <n v="0"/>
    <n v="0"/>
    <n v="10000"/>
    <n v="931"/>
    <n v="0"/>
    <n v="0"/>
    <n v="0"/>
    <n v="0"/>
    <s v="n/a"/>
    <n v="0"/>
    <n v="0"/>
    <n v="0"/>
    <n v="0"/>
  </r>
  <r>
    <x v="0"/>
    <x v="1"/>
    <x v="14"/>
    <m/>
    <s v="Nov"/>
    <n v="2017"/>
    <s v="CE01"/>
    <s v="421001"/>
    <s v="570500 - Lease/Rentals-Buildings"/>
    <s v="421001 - Northern Region Admin"/>
    <x v="4"/>
    <s v="210054090"/>
    <n v="10000"/>
    <n v="10000"/>
    <n v="0"/>
    <n v="0"/>
    <n v="10000"/>
    <n v="10000"/>
    <n v="0"/>
    <n v="0"/>
    <n v="10000"/>
    <n v="931"/>
    <n v="0"/>
    <n v="0"/>
    <n v="0"/>
    <n v="0"/>
    <s v="n/a"/>
    <n v="0"/>
    <n v="0"/>
    <n v="0"/>
    <n v="0"/>
  </r>
  <r>
    <x v="0"/>
    <x v="1"/>
    <x v="14"/>
    <m/>
    <s v="Dec"/>
    <n v="2017"/>
    <s v="CE01"/>
    <s v="421001"/>
    <s v="570500 - Lease/Rentals-Buildings"/>
    <s v="421001 - Northern Region Admin"/>
    <x v="4"/>
    <s v="210054090"/>
    <n v="10000"/>
    <n v="10000"/>
    <n v="0"/>
    <n v="0"/>
    <n v="10000"/>
    <n v="10000"/>
    <n v="0"/>
    <n v="0"/>
    <n v="10000"/>
    <n v="931"/>
    <n v="0"/>
    <n v="0"/>
    <n v="0"/>
    <n v="0"/>
    <s v="n/a"/>
    <n v="0"/>
    <n v="0"/>
    <n v="0"/>
    <n v="0"/>
  </r>
  <r>
    <x v="0"/>
    <x v="1"/>
    <x v="15"/>
    <m/>
    <s v="Jan"/>
    <n v="2018"/>
    <s v="CE01"/>
    <s v="421001"/>
    <s v="570500 - Lease/Rentals-Buildings"/>
    <s v="421001 - Northern Region Admin"/>
    <x v="4"/>
    <s v="210054090"/>
    <n v="10000"/>
    <n v="10000"/>
    <n v="0"/>
    <n v="0"/>
    <n v="10000"/>
    <n v="10000"/>
    <n v="0"/>
    <n v="0"/>
    <n v="10000"/>
    <n v="931"/>
    <n v="0"/>
    <n v="0"/>
    <n v="0"/>
    <n v="0"/>
    <s v="n/a"/>
    <n v="0"/>
    <n v="0"/>
    <n v="0"/>
    <n v="0"/>
  </r>
  <r>
    <x v="0"/>
    <x v="1"/>
    <x v="15"/>
    <m/>
    <s v="Feb"/>
    <n v="2018"/>
    <s v="CE01"/>
    <s v="421001"/>
    <s v="570500 - Lease/Rentals-Buildings"/>
    <s v="421001 - Northern Region Admin"/>
    <x v="4"/>
    <s v="210054090"/>
    <n v="10000"/>
    <n v="10000"/>
    <n v="0"/>
    <n v="0"/>
    <n v="10000"/>
    <n v="10000"/>
    <n v="0"/>
    <n v="0"/>
    <n v="10000"/>
    <n v="931"/>
    <n v="0"/>
    <n v="0"/>
    <n v="0"/>
    <n v="0"/>
    <s v="n/a"/>
    <n v="0"/>
    <n v="0"/>
    <n v="0"/>
    <n v="0"/>
  </r>
  <r>
    <x v="0"/>
    <x v="1"/>
    <x v="15"/>
    <m/>
    <s v="Mar"/>
    <n v="2018"/>
    <s v="CE01"/>
    <s v="421001"/>
    <s v="570500 - Lease/Rentals-Buildings"/>
    <s v="421001 - Northern Region Admin"/>
    <x v="4"/>
    <s v="210054090"/>
    <n v="10000"/>
    <n v="10000"/>
    <n v="0"/>
    <n v="0"/>
    <n v="10000"/>
    <n v="10000"/>
    <n v="0"/>
    <n v="0"/>
    <n v="10000"/>
    <n v="931"/>
    <n v="0"/>
    <n v="0"/>
    <n v="0"/>
    <n v="0"/>
    <s v="n/a"/>
    <n v="0"/>
    <n v="0"/>
    <n v="0"/>
    <n v="0"/>
  </r>
  <r>
    <x v="0"/>
    <x v="1"/>
    <x v="15"/>
    <m/>
    <s v="Apr"/>
    <n v="2018"/>
    <s v="CE01"/>
    <s v="421001"/>
    <s v="570500 - Lease/Rentals-Buildings"/>
    <s v="421001 - Northern Region Admin"/>
    <x v="4"/>
    <s v="210054090"/>
    <n v="10000"/>
    <n v="10000"/>
    <n v="0"/>
    <n v="0"/>
    <n v="10000"/>
    <n v="10000"/>
    <n v="0"/>
    <n v="0"/>
    <n v="10000"/>
    <n v="931"/>
    <n v="0"/>
    <n v="0"/>
    <n v="0"/>
    <n v="0"/>
    <s v="n/a"/>
    <n v="0"/>
    <n v="0"/>
    <n v="0"/>
    <n v="0"/>
  </r>
  <r>
    <x v="0"/>
    <x v="1"/>
    <x v="15"/>
    <m/>
    <s v="May"/>
    <n v="2018"/>
    <s v="CE01"/>
    <s v="421001"/>
    <s v="570500 - Lease/Rentals-Buildings"/>
    <s v="421001 - Northern Region Admin"/>
    <x v="4"/>
    <s v="210054090"/>
    <n v="10000"/>
    <n v="10000"/>
    <n v="0"/>
    <n v="0"/>
    <n v="10000"/>
    <n v="10000"/>
    <n v="0"/>
    <n v="0"/>
    <n v="10000"/>
    <n v="931"/>
    <n v="0"/>
    <n v="0"/>
    <n v="0"/>
    <n v="0"/>
    <s v="n/a"/>
    <n v="0"/>
    <n v="0"/>
    <n v="0"/>
    <n v="0"/>
  </r>
  <r>
    <x v="0"/>
    <x v="1"/>
    <x v="15"/>
    <m/>
    <s v="Jun"/>
    <n v="2018"/>
    <s v="CE01"/>
    <s v="421001"/>
    <s v="570500 - Lease/Rentals-Buildings"/>
    <s v="421001 - Northern Region Admin"/>
    <x v="4"/>
    <s v="210054090"/>
    <n v="10000"/>
    <n v="10000"/>
    <n v="0"/>
    <n v="0"/>
    <n v="10000"/>
    <n v="10000"/>
    <n v="0"/>
    <n v="0"/>
    <n v="10000"/>
    <n v="931"/>
    <n v="0"/>
    <n v="0"/>
    <n v="0"/>
    <n v="0"/>
    <s v="n/a"/>
    <n v="0"/>
    <n v="0"/>
    <n v="0"/>
    <n v="0"/>
  </r>
  <r>
    <x v="0"/>
    <x v="1"/>
    <x v="15"/>
    <m/>
    <s v="Jul"/>
    <n v="2018"/>
    <s v="CE01"/>
    <s v="421001"/>
    <s v="570500 - Lease/Rentals-Buildings"/>
    <s v="421001 - Northern Region Admin"/>
    <x v="4"/>
    <s v="210054090"/>
    <n v="14000"/>
    <n v="14000"/>
    <n v="0"/>
    <n v="0"/>
    <n v="14000"/>
    <n v="14000"/>
    <n v="0"/>
    <n v="0"/>
    <n v="14000"/>
    <n v="931"/>
    <n v="0"/>
    <n v="0"/>
    <n v="0"/>
    <n v="0"/>
    <s v="n/a"/>
    <n v="0"/>
    <n v="0"/>
    <n v="0"/>
    <n v="0"/>
  </r>
  <r>
    <x v="0"/>
    <x v="1"/>
    <x v="15"/>
    <m/>
    <s v="Aug"/>
    <n v="2018"/>
    <s v="CE01"/>
    <s v="421001"/>
    <s v="570500 - Lease/Rentals-Buildings"/>
    <s v="421001 - Northern Region Admin"/>
    <x v="4"/>
    <s v="210054090"/>
    <n v="14000"/>
    <n v="14000"/>
    <n v="0"/>
    <n v="0"/>
    <n v="14000"/>
    <n v="14000"/>
    <n v="0"/>
    <n v="0"/>
    <n v="14000"/>
    <n v="931"/>
    <n v="0"/>
    <n v="0"/>
    <n v="0"/>
    <n v="0"/>
    <s v="n/a"/>
    <n v="0"/>
    <n v="0"/>
    <n v="0"/>
    <n v="0"/>
  </r>
  <r>
    <x v="0"/>
    <x v="1"/>
    <x v="15"/>
    <m/>
    <s v="Sep"/>
    <n v="2018"/>
    <s v="CE01"/>
    <s v="421001"/>
    <s v="570500 - Lease/Rentals-Buildings"/>
    <s v="421001 - Northern Region Admin"/>
    <x v="4"/>
    <s v="210054090"/>
    <n v="14000"/>
    <n v="14000"/>
    <n v="0"/>
    <n v="0"/>
    <n v="14000"/>
    <n v="14000"/>
    <n v="0"/>
    <n v="0"/>
    <n v="14000"/>
    <n v="931"/>
    <n v="0"/>
    <n v="0"/>
    <n v="0"/>
    <n v="0"/>
    <s v="n/a"/>
    <n v="0"/>
    <n v="0"/>
    <n v="0"/>
    <n v="0"/>
  </r>
  <r>
    <x v="0"/>
    <x v="1"/>
    <x v="15"/>
    <m/>
    <s v="Oct"/>
    <n v="2018"/>
    <s v="CE01"/>
    <s v="421001"/>
    <s v="570500 - Lease/Rentals-Buildings"/>
    <s v="421001 - Northern Region Admin"/>
    <x v="4"/>
    <s v="210054090"/>
    <n v="14000"/>
    <n v="14000"/>
    <n v="0"/>
    <n v="0"/>
    <n v="14000"/>
    <n v="14000"/>
    <n v="0"/>
    <n v="0"/>
    <n v="14000"/>
    <n v="931"/>
    <n v="0"/>
    <n v="0"/>
    <n v="0"/>
    <n v="0"/>
    <s v="n/a"/>
    <n v="0"/>
    <n v="0"/>
    <n v="0"/>
    <n v="0"/>
  </r>
  <r>
    <x v="0"/>
    <x v="1"/>
    <x v="15"/>
    <m/>
    <s v="Nov"/>
    <n v="2018"/>
    <s v="CE01"/>
    <s v="421001"/>
    <s v="570500 - Lease/Rentals-Buildings"/>
    <s v="421001 - Northern Region Admin"/>
    <x v="4"/>
    <s v="210054090"/>
    <n v="14000"/>
    <n v="14000"/>
    <n v="0"/>
    <n v="0"/>
    <n v="14000"/>
    <n v="14000"/>
    <n v="0"/>
    <n v="0"/>
    <n v="14000"/>
    <n v="931"/>
    <n v="0"/>
    <n v="0"/>
    <n v="0"/>
    <n v="0"/>
    <s v="n/a"/>
    <n v="0"/>
    <n v="0"/>
    <n v="0"/>
    <n v="0"/>
  </r>
  <r>
    <x v="0"/>
    <x v="1"/>
    <x v="15"/>
    <m/>
    <s v="Dec"/>
    <n v="2018"/>
    <s v="CE01"/>
    <s v="421001"/>
    <s v="570500 - Lease/Rentals-Buildings"/>
    <s v="421001 - Northern Region Admin"/>
    <x v="4"/>
    <s v="210054090"/>
    <n v="14000"/>
    <n v="14000"/>
    <n v="0"/>
    <n v="0"/>
    <n v="14000"/>
    <n v="14000"/>
    <n v="0"/>
    <n v="0"/>
    <n v="14000"/>
    <n v="931"/>
    <n v="0"/>
    <n v="0"/>
    <n v="0"/>
    <n v="0"/>
    <s v="n/a"/>
    <n v="0"/>
    <n v="0"/>
    <n v="0"/>
    <n v="0"/>
  </r>
  <r>
    <x v="0"/>
    <x v="1"/>
    <x v="16"/>
    <m/>
    <s v="Jan"/>
    <n v="2019"/>
    <s v="CE01"/>
    <s v="421001"/>
    <s v="570500 - Lease/Rentals-Buildings"/>
    <s v="421001 - Northern Region Admin"/>
    <x v="4"/>
    <s v="210054090"/>
    <n v="14000"/>
    <n v="14000"/>
    <n v="0"/>
    <n v="0"/>
    <n v="14000"/>
    <n v="14000"/>
    <n v="0"/>
    <n v="0"/>
    <n v="14000"/>
    <n v="931"/>
    <n v="0"/>
    <n v="0"/>
    <n v="0"/>
    <n v="0"/>
    <s v="n/a"/>
    <n v="0"/>
    <n v="0"/>
    <n v="0"/>
    <n v="0"/>
  </r>
  <r>
    <x v="0"/>
    <x v="1"/>
    <x v="16"/>
    <m/>
    <s v="Mar"/>
    <n v="2019"/>
    <s v="CE01"/>
    <s v="421001"/>
    <s v="570501 - Real Estate Expense ASC 842"/>
    <s v="421001 - Northern Region Admin"/>
    <x v="4"/>
    <s v="210054090"/>
    <n v="14000"/>
    <n v="14000"/>
    <n v="0"/>
    <n v="0"/>
    <n v="14000"/>
    <n v="0"/>
    <n v="0"/>
    <n v="0"/>
    <n v="0"/>
    <s v="n/a"/>
    <n v="14000"/>
    <n v="0"/>
    <n v="0"/>
    <n v="14000"/>
    <n v="106"/>
    <n v="0"/>
    <n v="0"/>
    <n v="0"/>
    <n v="0"/>
  </r>
  <r>
    <x v="0"/>
    <x v="1"/>
    <x v="16"/>
    <m/>
    <s v="Apr"/>
    <n v="2019"/>
    <s v="CE01"/>
    <s v="421001"/>
    <s v="570501 - Real Estate Expense ASC 842"/>
    <s v="421001 - Northern Region Admin"/>
    <x v="4"/>
    <s v="210054090"/>
    <n v="14000"/>
    <n v="14000"/>
    <n v="0"/>
    <n v="0"/>
    <n v="14000"/>
    <n v="0"/>
    <n v="0"/>
    <n v="0"/>
    <n v="0"/>
    <s v="n/a"/>
    <n v="14000"/>
    <n v="0"/>
    <n v="0"/>
    <n v="14000"/>
    <n v="106"/>
    <n v="0"/>
    <n v="0"/>
    <n v="0"/>
    <n v="0"/>
  </r>
  <r>
    <x v="0"/>
    <x v="1"/>
    <x v="16"/>
    <m/>
    <s v="May"/>
    <n v="2019"/>
    <s v="CE01"/>
    <s v="421001"/>
    <s v="570501 - Real Estate Expense ASC 842"/>
    <s v="421001 - Northern Region Admin"/>
    <x v="4"/>
    <s v="210054090"/>
    <n v="14000"/>
    <n v="14000"/>
    <n v="0"/>
    <n v="0"/>
    <n v="14000"/>
    <n v="0"/>
    <n v="0"/>
    <n v="0"/>
    <n v="0"/>
    <s v="n/a"/>
    <n v="14000"/>
    <n v="0"/>
    <n v="0"/>
    <n v="14000"/>
    <n v="106"/>
    <n v="0"/>
    <n v="0"/>
    <n v="0"/>
    <n v="0"/>
  </r>
  <r>
    <x v="0"/>
    <x v="1"/>
    <x v="16"/>
    <m/>
    <s v="Jun"/>
    <n v="2019"/>
    <s v="CE01"/>
    <s v="421001"/>
    <s v="570501 - Real Estate Expense ASC 842"/>
    <s v="421001 - Northern Region Admin"/>
    <x v="4"/>
    <s v="210054090"/>
    <n v="28000"/>
    <n v="28000"/>
    <n v="0"/>
    <n v="0"/>
    <n v="28000"/>
    <n v="0"/>
    <n v="0"/>
    <n v="0"/>
    <n v="0"/>
    <s v="n/a"/>
    <n v="28000"/>
    <n v="0"/>
    <n v="0"/>
    <n v="28000"/>
    <n v="106"/>
    <n v="0"/>
    <n v="0"/>
    <n v="0"/>
    <n v="0"/>
  </r>
  <r>
    <x v="0"/>
    <x v="1"/>
    <x v="16"/>
    <m/>
    <s v="Jul"/>
    <n v="2019"/>
    <s v="CE01"/>
    <s v="421001"/>
    <s v="570501 - Real Estate Expense ASC 842"/>
    <s v="421001 - Northern Region Admin"/>
    <x v="4"/>
    <s v="210054090"/>
    <n v="14000"/>
    <n v="14000"/>
    <n v="0"/>
    <n v="0"/>
    <n v="14000"/>
    <n v="0"/>
    <n v="0"/>
    <n v="0"/>
    <n v="0"/>
    <s v="n/a"/>
    <n v="14000"/>
    <n v="0"/>
    <n v="0"/>
    <n v="14000"/>
    <n v="106"/>
    <n v="0"/>
    <n v="0"/>
    <n v="0"/>
    <n v="0"/>
  </r>
  <r>
    <x v="0"/>
    <x v="1"/>
    <x v="16"/>
    <m/>
    <s v="Aug"/>
    <n v="2019"/>
    <s v="CE01"/>
    <s v="421001"/>
    <s v="570501 - Real Estate Expense ASC 842"/>
    <s v="421001 - Northern Region Admin"/>
    <x v="4"/>
    <s v="210054090"/>
    <n v="14000"/>
    <n v="14000"/>
    <n v="0"/>
    <n v="0"/>
    <n v="14000"/>
    <n v="0"/>
    <n v="0"/>
    <n v="0"/>
    <n v="0"/>
    <s v="n/a"/>
    <n v="14000"/>
    <n v="0"/>
    <n v="0"/>
    <n v="14000"/>
    <n v="106"/>
    <n v="0"/>
    <n v="0"/>
    <n v="0"/>
    <n v="0"/>
  </r>
  <r>
    <x v="0"/>
    <x v="1"/>
    <x v="16"/>
    <m/>
    <s v="Sep"/>
    <n v="2019"/>
    <s v="CE01"/>
    <s v="421001"/>
    <s v="570501 - Real Estate Expense ASC 842"/>
    <s v="421001 - Northern Region Admin"/>
    <x v="4"/>
    <s v="210054090"/>
    <n v="14000"/>
    <n v="14000"/>
    <n v="0"/>
    <n v="0"/>
    <n v="14000"/>
    <n v="0"/>
    <n v="0"/>
    <n v="0"/>
    <n v="0"/>
    <s v="n/a"/>
    <n v="14000"/>
    <n v="0"/>
    <n v="0"/>
    <n v="14000"/>
    <n v="106"/>
    <n v="0"/>
    <n v="0"/>
    <n v="0"/>
    <n v="0"/>
  </r>
  <r>
    <x v="0"/>
    <x v="1"/>
    <x v="16"/>
    <m/>
    <s v="Oct"/>
    <n v="2019"/>
    <s v="CE01"/>
    <s v="421001"/>
    <s v="570501 - Real Estate Expense ASC 842"/>
    <s v="421001 - Northern Region Admin"/>
    <x v="4"/>
    <s v="210054090"/>
    <n v="14000"/>
    <n v="14000"/>
    <n v="0"/>
    <n v="0"/>
    <n v="14000"/>
    <n v="0"/>
    <n v="0"/>
    <n v="0"/>
    <n v="0"/>
    <s v="n/a"/>
    <n v="14000"/>
    <n v="0"/>
    <n v="0"/>
    <n v="14000"/>
    <n v="106"/>
    <n v="0"/>
    <n v="0"/>
    <n v="0"/>
    <n v="0"/>
  </r>
  <r>
    <x v="0"/>
    <x v="1"/>
    <x v="16"/>
    <m/>
    <s v="Nov"/>
    <n v="2019"/>
    <s v="CE01"/>
    <s v="421001"/>
    <s v="570501 - Real Estate Expense ASC 842"/>
    <s v="421001 - Northern Region Admin"/>
    <x v="4"/>
    <s v="210054090"/>
    <n v="14000"/>
    <n v="14000"/>
    <n v="0"/>
    <n v="0"/>
    <n v="14000"/>
    <n v="0"/>
    <n v="0"/>
    <n v="0"/>
    <n v="0"/>
    <s v="n/a"/>
    <n v="14000"/>
    <n v="0"/>
    <n v="0"/>
    <n v="14000"/>
    <n v="106"/>
    <n v="0"/>
    <n v="0"/>
    <n v="0"/>
    <n v="0"/>
  </r>
  <r>
    <x v="0"/>
    <x v="1"/>
    <x v="16"/>
    <m/>
    <s v="Dec"/>
    <n v="2019"/>
    <s v="CE01"/>
    <s v="421001"/>
    <s v="570501 - Real Estate Expense ASC 842"/>
    <s v="421001 - Northern Region Admin"/>
    <x v="4"/>
    <s v="210054090"/>
    <n v="14000"/>
    <n v="14000"/>
    <n v="0"/>
    <n v="0"/>
    <n v="14000"/>
    <n v="0"/>
    <n v="0"/>
    <n v="0"/>
    <n v="0"/>
    <s v="n/a"/>
    <n v="14000"/>
    <n v="0"/>
    <n v="0"/>
    <n v="14000"/>
    <n v="106"/>
    <n v="0"/>
    <n v="0"/>
    <n v="0"/>
    <n v="0"/>
  </r>
  <r>
    <x v="0"/>
    <x v="0"/>
    <x v="17"/>
    <m/>
    <s v="Jan"/>
    <n v="2020"/>
    <s v="CE01"/>
    <s v="421001"/>
    <s v="570501 - Real Estate Expense ASC 842"/>
    <s v="421001 - Northern Region Admin"/>
    <x v="4"/>
    <s v="210054090"/>
    <n v="14000"/>
    <n v="14000"/>
    <n v="0"/>
    <n v="0"/>
    <n v="14000"/>
    <n v="0"/>
    <n v="0"/>
    <n v="0"/>
    <n v="0"/>
    <s v="n/a"/>
    <n v="14000"/>
    <n v="0"/>
    <n v="0"/>
    <n v="14000"/>
    <n v="106"/>
    <n v="0"/>
    <n v="0"/>
    <n v="0"/>
    <n v="0"/>
  </r>
  <r>
    <x v="0"/>
    <x v="0"/>
    <x v="17"/>
    <m/>
    <s v="Feb"/>
    <n v="2020"/>
    <s v="CE01"/>
    <s v="421001"/>
    <s v="570501 - Real Estate Expense ASC 842"/>
    <s v="421001 - Northern Region Admin"/>
    <x v="4"/>
    <s v="210054090"/>
    <n v="14000"/>
    <n v="14000"/>
    <n v="0"/>
    <n v="0"/>
    <n v="14000"/>
    <n v="0"/>
    <n v="0"/>
    <n v="0"/>
    <n v="0"/>
    <s v="n/a"/>
    <n v="14000"/>
    <n v="0"/>
    <n v="0"/>
    <n v="14000"/>
    <n v="106"/>
    <n v="0"/>
    <n v="0"/>
    <n v="0"/>
    <n v="0"/>
  </r>
  <r>
    <x v="0"/>
    <x v="0"/>
    <x v="17"/>
    <m/>
    <s v="Mar"/>
    <n v="2020"/>
    <s v="CE01"/>
    <s v="421001"/>
    <s v="570501 - Real Estate Expense ASC 842"/>
    <s v="421001 - Northern Region Admin"/>
    <x v="4"/>
    <s v="210054090"/>
    <n v="14000"/>
    <n v="14000"/>
    <n v="0"/>
    <n v="0"/>
    <n v="14000"/>
    <n v="0"/>
    <n v="0"/>
    <n v="0"/>
    <n v="0"/>
    <s v="n/a"/>
    <n v="14000"/>
    <n v="0"/>
    <n v="0"/>
    <n v="14000"/>
    <n v="106"/>
    <n v="0"/>
    <n v="0"/>
    <n v="0"/>
    <n v="0"/>
  </r>
  <r>
    <x v="0"/>
    <x v="0"/>
    <x v="17"/>
    <m/>
    <s v="Apr"/>
    <n v="2020"/>
    <s v="CE01"/>
    <s v="421001"/>
    <s v="570501 - Real Estate Expense ASC 842"/>
    <s v="421001 - Northern Region Admin"/>
    <x v="4"/>
    <s v="210054090"/>
    <n v="14000"/>
    <n v="14000"/>
    <n v="0"/>
    <n v="0"/>
    <n v="14000"/>
    <n v="0"/>
    <n v="0"/>
    <n v="0"/>
    <n v="0"/>
    <s v="n/a"/>
    <n v="14000"/>
    <n v="0"/>
    <n v="0"/>
    <n v="14000"/>
    <n v="106"/>
    <n v="0"/>
    <n v="0"/>
    <n v="0"/>
    <n v="0"/>
  </r>
  <r>
    <x v="0"/>
    <x v="0"/>
    <x v="17"/>
    <m/>
    <s v="May"/>
    <n v="2020"/>
    <s v="CE01"/>
    <s v="421001"/>
    <s v="570501 - Real Estate Expense ASC 842"/>
    <s v="421001 - Northern Region Admin"/>
    <x v="4"/>
    <s v="210054090"/>
    <n v="14000"/>
    <n v="14000"/>
    <n v="0"/>
    <n v="0"/>
    <n v="14000"/>
    <n v="0"/>
    <n v="0"/>
    <n v="0"/>
    <n v="0"/>
    <s v="n/a"/>
    <n v="14000"/>
    <n v="0"/>
    <n v="0"/>
    <n v="14000"/>
    <n v="106"/>
    <n v="0"/>
    <n v="0"/>
    <n v="0"/>
    <n v="0"/>
  </r>
  <r>
    <x v="0"/>
    <x v="0"/>
    <x v="17"/>
    <m/>
    <s v="Jun"/>
    <n v="2020"/>
    <s v="CE01"/>
    <s v="421001"/>
    <s v="570501 - Real Estate Expense ASC 842"/>
    <s v="421001 - Northern Region Admin"/>
    <x v="4"/>
    <s v="210054090"/>
    <n v="14000"/>
    <n v="14000"/>
    <n v="0"/>
    <n v="0"/>
    <n v="14000"/>
    <n v="0"/>
    <n v="0"/>
    <n v="0"/>
    <n v="0"/>
    <s v="n/a"/>
    <n v="14000"/>
    <n v="0"/>
    <n v="0"/>
    <n v="14000"/>
    <n v="106"/>
    <n v="0"/>
    <n v="0"/>
    <n v="0"/>
    <n v="0"/>
  </r>
  <r>
    <x v="0"/>
    <x v="0"/>
    <x v="17"/>
    <m/>
    <s v="Jul"/>
    <n v="2020"/>
    <s v="CE01"/>
    <s v="421001"/>
    <s v="570501 - Real Estate Expense ASC 842"/>
    <s v="421001 - Northern Region Admin"/>
    <x v="4"/>
    <s v="210054090"/>
    <n v="14000"/>
    <n v="14000"/>
    <n v="0"/>
    <n v="0"/>
    <n v="14000"/>
    <n v="0"/>
    <n v="0"/>
    <n v="0"/>
    <n v="0"/>
    <s v="n/a"/>
    <n v="14000"/>
    <n v="0"/>
    <n v="0"/>
    <n v="14000"/>
    <n v="106"/>
    <n v="0"/>
    <n v="0"/>
    <n v="0"/>
    <n v="0"/>
  </r>
  <r>
    <x v="0"/>
    <x v="0"/>
    <x v="17"/>
    <m/>
    <s v="Aug"/>
    <n v="2020"/>
    <s v="CE01"/>
    <s v="421001"/>
    <s v="570501 - Real Estate Expense ASC 842"/>
    <s v="421001 - Northern Region Admin"/>
    <x v="4"/>
    <s v="210054090"/>
    <n v="14000"/>
    <n v="14000"/>
    <n v="0"/>
    <n v="0"/>
    <n v="14000"/>
    <n v="0"/>
    <n v="0"/>
    <n v="0"/>
    <n v="0"/>
    <s v="n/a"/>
    <n v="14000"/>
    <n v="0"/>
    <n v="0"/>
    <n v="14000"/>
    <n v="106"/>
    <n v="0"/>
    <n v="0"/>
    <n v="0"/>
    <n v="0"/>
  </r>
  <r>
    <x v="0"/>
    <x v="0"/>
    <x v="17"/>
    <m/>
    <s v="Sep"/>
    <n v="2020"/>
    <s v="CE01"/>
    <s v="421001"/>
    <s v="570501 - Real Estate Expense ASC 842"/>
    <s v="421001 - Northern Region Admin"/>
    <x v="4"/>
    <s v="210054090"/>
    <n v="14000"/>
    <n v="14000"/>
    <n v="0"/>
    <n v="0"/>
    <n v="14000"/>
    <n v="0"/>
    <n v="0"/>
    <n v="0"/>
    <n v="0"/>
    <s v="n/a"/>
    <n v="14000"/>
    <n v="0"/>
    <n v="0"/>
    <n v="14000"/>
    <n v="106"/>
    <n v="0"/>
    <n v="0"/>
    <n v="0"/>
    <n v="0"/>
  </r>
  <r>
    <x v="0"/>
    <x v="1"/>
    <x v="14"/>
    <m/>
    <s v="Jul"/>
    <n v="2017"/>
    <s v="CE01"/>
    <s v="421001"/>
    <s v="600010 - Utilities"/>
    <s v="421001 - Northern Region Admin"/>
    <x v="4"/>
    <s v="210054090"/>
    <n v="3690.42"/>
    <n v="3690.42"/>
    <n v="0"/>
    <n v="0"/>
    <n v="3690.42"/>
    <n v="3690.42"/>
    <n v="0"/>
    <n v="0"/>
    <n v="3690.42"/>
    <n v="931"/>
    <n v="0"/>
    <n v="0"/>
    <n v="0"/>
    <n v="0"/>
    <s v="n/a"/>
    <n v="0"/>
    <n v="0"/>
    <n v="0"/>
    <n v="0"/>
  </r>
  <r>
    <x v="0"/>
    <x v="1"/>
    <x v="10"/>
    <m/>
    <s v="Dec"/>
    <n v="2015"/>
    <s v="SC00"/>
    <s v="504003"/>
    <s v="620123 - OUTDOOR BILLBOARD-PRODUCTION"/>
    <s v="504003 - Advertising "/>
    <x v="5"/>
    <s v="210054581"/>
    <n v="40000"/>
    <n v="2255.9999371348395"/>
    <n v="3467.9998726836307"/>
    <n v="1160.0001619691084"/>
    <n v="6883.999971787578"/>
    <n v="2255.9999371348395"/>
    <n v="3467.9998726836307"/>
    <n v="1160.0001619691084"/>
    <n v="6883.999971787578"/>
    <n v="921"/>
    <n v="0"/>
    <n v="0"/>
    <n v="0"/>
    <n v="0"/>
    <s v="n/a"/>
    <n v="0"/>
    <n v="0"/>
    <n v="0"/>
    <n v="0"/>
  </r>
  <r>
    <x v="0"/>
    <x v="1"/>
    <x v="10"/>
    <m/>
    <s v="Dec"/>
    <n v="2015"/>
    <s v="SC00"/>
    <s v="504003"/>
    <s v="620123 - OUTDOOR BILLBOARD-PRODUCTION"/>
    <s v="504003 - Advertising "/>
    <x v="5"/>
    <s v="210054581"/>
    <n v="21900"/>
    <n v="1235.1599655813245"/>
    <n v="1898.7299302942879"/>
    <n v="635.10008867808676"/>
    <n v="3768.9899845536993"/>
    <n v="1235.1599655813245"/>
    <n v="1898.7299302942879"/>
    <n v="635.10008867808676"/>
    <n v="3768.9899845536993"/>
    <n v="921"/>
    <n v="0"/>
    <n v="0"/>
    <n v="0"/>
    <n v="0"/>
    <s v="n/a"/>
    <n v="0"/>
    <n v="0"/>
    <n v="0"/>
    <n v="0"/>
  </r>
  <r>
    <x v="0"/>
    <x v="1"/>
    <x v="13"/>
    <m/>
    <s v="Jan"/>
    <n v="2016"/>
    <s v="SC00"/>
    <s v="504003"/>
    <s v="620123 - OUTDOOR BILLBOARD-PRODUCTION"/>
    <s v="504003 - Advertising "/>
    <x v="5"/>
    <s v="210054581"/>
    <n v="21900"/>
    <n v="1322.76"/>
    <n v="1925.01"/>
    <n v="641.67000000000007"/>
    <n v="3889.44"/>
    <n v="1322.76"/>
    <n v="1925.01"/>
    <n v="641.67000000000007"/>
    <n v="3889.44"/>
    <n v="923"/>
    <n v="0"/>
    <n v="0"/>
    <n v="0"/>
    <n v="0"/>
    <s v="n/a"/>
    <n v="0"/>
    <n v="0"/>
    <n v="0"/>
    <n v="0"/>
  </r>
  <r>
    <x v="0"/>
    <x v="1"/>
    <x v="13"/>
    <m/>
    <s v="Jan"/>
    <n v="2016"/>
    <s v="SC00"/>
    <s v="504003"/>
    <s v="620123 - OUTDOOR BILLBOARD-PRODUCTION"/>
    <s v="504003 - Advertising "/>
    <x v="5"/>
    <s v="210054581"/>
    <n v="40000"/>
    <n v="2416"/>
    <n v="3516"/>
    <n v="1172"/>
    <n v="7104"/>
    <n v="2416"/>
    <n v="3516"/>
    <n v="1172"/>
    <n v="7104"/>
    <n v="923"/>
    <n v="0"/>
    <n v="0"/>
    <n v="0"/>
    <n v="0"/>
    <s v="n/a"/>
    <n v="0"/>
    <n v="0"/>
    <n v="0"/>
    <n v="0"/>
  </r>
  <r>
    <x v="0"/>
    <x v="1"/>
    <x v="13"/>
    <m/>
    <s v="Feb"/>
    <n v="2016"/>
    <s v="SC00"/>
    <s v="504003"/>
    <s v="620123 - OUTDOOR BILLBOARD-PRODUCTION"/>
    <s v="504003 - Advertising "/>
    <x v="5"/>
    <s v="210054581"/>
    <n v="40000"/>
    <n v="2416"/>
    <n v="3516"/>
    <n v="1172"/>
    <n v="7104"/>
    <n v="2416"/>
    <n v="3516"/>
    <n v="1172"/>
    <n v="7104"/>
    <n v="923"/>
    <n v="0"/>
    <n v="0"/>
    <n v="0"/>
    <n v="0"/>
    <s v="n/a"/>
    <n v="0"/>
    <n v="0"/>
    <n v="0"/>
    <n v="0"/>
  </r>
  <r>
    <x v="0"/>
    <x v="1"/>
    <x v="13"/>
    <m/>
    <s v="Feb"/>
    <n v="2016"/>
    <s v="SC00"/>
    <s v="504003"/>
    <s v="620123 - OUTDOOR BILLBOARD-PRODUCTION"/>
    <s v="504003 - Advertising "/>
    <x v="5"/>
    <s v="210054581"/>
    <n v="21900"/>
    <n v="1322.76"/>
    <n v="1925.01"/>
    <n v="641.67000000000007"/>
    <n v="3889.44"/>
    <n v="1322.76"/>
    <n v="1925.01"/>
    <n v="641.67000000000007"/>
    <n v="3889.44"/>
    <n v="923"/>
    <n v="0"/>
    <n v="0"/>
    <n v="0"/>
    <n v="0"/>
    <s v="n/a"/>
    <n v="0"/>
    <n v="0"/>
    <n v="0"/>
    <n v="0"/>
  </r>
  <r>
    <x v="0"/>
    <x v="1"/>
    <x v="13"/>
    <m/>
    <s v="Mar"/>
    <n v="2016"/>
    <s v="SC00"/>
    <s v="504003"/>
    <s v="620123 - OUTDOOR BILLBOARD-PRODUCTION"/>
    <s v="504003 - Advertising "/>
    <x v="5"/>
    <s v="210054581"/>
    <n v="40000"/>
    <n v="2416"/>
    <n v="3516"/>
    <n v="1172"/>
    <n v="7104"/>
    <n v="2416"/>
    <n v="3516"/>
    <n v="1172"/>
    <n v="7104"/>
    <n v="923"/>
    <n v="0"/>
    <n v="0"/>
    <n v="0"/>
    <n v="0"/>
    <s v="n/a"/>
    <n v="0"/>
    <n v="0"/>
    <n v="0"/>
    <n v="0"/>
  </r>
  <r>
    <x v="0"/>
    <x v="1"/>
    <x v="13"/>
    <m/>
    <s v="Mar"/>
    <n v="2016"/>
    <s v="SC00"/>
    <s v="504003"/>
    <s v="620123 - OUTDOOR BILLBOARD-PRODUCTION"/>
    <s v="504003 - Advertising "/>
    <x v="5"/>
    <s v="210054581"/>
    <n v="21900"/>
    <n v="1322.76"/>
    <n v="1925.01"/>
    <n v="641.67000000000007"/>
    <n v="3889.44"/>
    <n v="1322.76"/>
    <n v="1925.01"/>
    <n v="641.67000000000007"/>
    <n v="3889.44"/>
    <n v="923"/>
    <n v="0"/>
    <n v="0"/>
    <n v="0"/>
    <n v="0"/>
    <s v="n/a"/>
    <n v="0"/>
    <n v="0"/>
    <n v="0"/>
    <n v="0"/>
  </r>
  <r>
    <x v="0"/>
    <x v="1"/>
    <x v="13"/>
    <m/>
    <s v="Apr"/>
    <n v="2016"/>
    <s v="SC00"/>
    <s v="504003"/>
    <s v="620123 - OUTDOOR BILLBOARD-PRODUCTION"/>
    <s v="504003 - Advertising "/>
    <x v="5"/>
    <s v="210054581"/>
    <n v="21900"/>
    <n v="1322.76"/>
    <n v="1925.01"/>
    <n v="641.67000000000007"/>
    <n v="3889.44"/>
    <n v="1322.76"/>
    <n v="1925.01"/>
    <n v="641.67000000000007"/>
    <n v="3889.44"/>
    <n v="923"/>
    <n v="0"/>
    <n v="0"/>
    <n v="0"/>
    <n v="0"/>
    <s v="n/a"/>
    <n v="0"/>
    <n v="0"/>
    <n v="0"/>
    <n v="0"/>
  </r>
  <r>
    <x v="0"/>
    <x v="1"/>
    <x v="13"/>
    <m/>
    <s v="Apr"/>
    <n v="2016"/>
    <s v="SC00"/>
    <s v="504003"/>
    <s v="620123 - OUTDOOR BILLBOARD-PRODUCTION"/>
    <s v="504003 - Advertising "/>
    <x v="5"/>
    <s v="210054581"/>
    <n v="40000"/>
    <n v="2416"/>
    <n v="3516"/>
    <n v="1172"/>
    <n v="7104"/>
    <n v="2416"/>
    <n v="3516"/>
    <n v="1172"/>
    <n v="7104"/>
    <n v="923"/>
    <n v="0"/>
    <n v="0"/>
    <n v="0"/>
    <n v="0"/>
    <s v="n/a"/>
    <n v="0"/>
    <n v="0"/>
    <n v="0"/>
    <n v="0"/>
  </r>
  <r>
    <x v="0"/>
    <x v="1"/>
    <x v="13"/>
    <m/>
    <s v="May"/>
    <n v="2016"/>
    <s v="SC00"/>
    <s v="504003"/>
    <s v="620123 - OUTDOOR BILLBOARD-PRODUCTION"/>
    <s v="504003 - Advertising "/>
    <x v="5"/>
    <s v="210054581"/>
    <n v="40000"/>
    <n v="2416"/>
    <n v="3516"/>
    <n v="1172"/>
    <n v="7104"/>
    <n v="2416"/>
    <n v="3516"/>
    <n v="1172"/>
    <n v="7104"/>
    <n v="923"/>
    <n v="0"/>
    <n v="0"/>
    <n v="0"/>
    <n v="0"/>
    <s v="n/a"/>
    <n v="0"/>
    <n v="0"/>
    <n v="0"/>
    <n v="0"/>
  </r>
  <r>
    <x v="0"/>
    <x v="1"/>
    <x v="13"/>
    <m/>
    <s v="May"/>
    <n v="2016"/>
    <s v="SC00"/>
    <s v="504003"/>
    <s v="620123 - OUTDOOR BILLBOARD-PRODUCTION"/>
    <s v="504003 - Advertising "/>
    <x v="5"/>
    <s v="210054581"/>
    <n v="21900"/>
    <n v="1322.76"/>
    <n v="1925.01"/>
    <n v="641.67000000000007"/>
    <n v="3889.44"/>
    <n v="1322.76"/>
    <n v="1925.01"/>
    <n v="641.67000000000007"/>
    <n v="3889.44"/>
    <n v="923"/>
    <n v="0"/>
    <n v="0"/>
    <n v="0"/>
    <n v="0"/>
    <s v="n/a"/>
    <n v="0"/>
    <n v="0"/>
    <n v="0"/>
    <n v="0"/>
  </r>
  <r>
    <x v="0"/>
    <x v="1"/>
    <x v="13"/>
    <m/>
    <s v="Jun"/>
    <n v="2016"/>
    <s v="SC00"/>
    <s v="504003"/>
    <s v="620123 - OUTDOOR BILLBOARD-PRODUCTION"/>
    <s v="504003 - Advertising "/>
    <x v="5"/>
    <s v="210054581"/>
    <n v="21900"/>
    <n v="1322.76"/>
    <n v="1925.01"/>
    <n v="641.67000000000007"/>
    <n v="3889.44"/>
    <n v="1322.76"/>
    <n v="1925.01"/>
    <n v="641.67000000000007"/>
    <n v="3889.44"/>
    <n v="923"/>
    <n v="0"/>
    <n v="0"/>
    <n v="0"/>
    <n v="0"/>
    <s v="n/a"/>
    <n v="0"/>
    <n v="0"/>
    <n v="0"/>
    <n v="0"/>
  </r>
  <r>
    <x v="0"/>
    <x v="1"/>
    <x v="13"/>
    <m/>
    <s v="Jun"/>
    <n v="2016"/>
    <s v="SC00"/>
    <s v="504003"/>
    <s v="620123 - OUTDOOR BILLBOARD-PRODUCTION"/>
    <s v="504003 - Advertising "/>
    <x v="5"/>
    <s v="210054581"/>
    <n v="40000"/>
    <n v="2416"/>
    <n v="3516"/>
    <n v="1172"/>
    <n v="7104"/>
    <n v="2416"/>
    <n v="3516"/>
    <n v="1172"/>
    <n v="7104"/>
    <n v="923"/>
    <n v="0"/>
    <n v="0"/>
    <n v="0"/>
    <n v="0"/>
    <s v="n/a"/>
    <n v="0"/>
    <n v="0"/>
    <n v="0"/>
    <n v="0"/>
  </r>
  <r>
    <x v="0"/>
    <x v="1"/>
    <x v="13"/>
    <m/>
    <s v="Jul"/>
    <n v="2016"/>
    <s v="SC00"/>
    <s v="504003"/>
    <s v="620123 - OUTDOOR BILLBOARD-PRODUCTION"/>
    <s v="504003 - Advertising "/>
    <x v="5"/>
    <s v="210054581"/>
    <n v="21900"/>
    <n v="1322.76"/>
    <n v="1925.01"/>
    <n v="641.67000000000007"/>
    <n v="3889.44"/>
    <n v="1322.76"/>
    <n v="1925.01"/>
    <n v="641.67000000000007"/>
    <n v="3889.44"/>
    <n v="923"/>
    <n v="0"/>
    <n v="0"/>
    <n v="0"/>
    <n v="0"/>
    <s v="n/a"/>
    <n v="0"/>
    <n v="0"/>
    <n v="0"/>
    <n v="0"/>
  </r>
  <r>
    <x v="0"/>
    <x v="1"/>
    <x v="13"/>
    <m/>
    <s v="Jul"/>
    <n v="2016"/>
    <s v="SC00"/>
    <s v="504003"/>
    <s v="620123 - OUTDOOR BILLBOARD-PRODUCTION"/>
    <s v="504003 - Advertising "/>
    <x v="5"/>
    <s v="210054581"/>
    <n v="40000"/>
    <n v="2416"/>
    <n v="3516"/>
    <n v="1172"/>
    <n v="7104"/>
    <n v="2416"/>
    <n v="3516"/>
    <n v="1172"/>
    <n v="7104"/>
    <n v="923"/>
    <n v="0"/>
    <n v="0"/>
    <n v="0"/>
    <n v="0"/>
    <s v="n/a"/>
    <n v="0"/>
    <n v="0"/>
    <n v="0"/>
    <n v="0"/>
  </r>
  <r>
    <x v="0"/>
    <x v="1"/>
    <x v="13"/>
    <m/>
    <s v="Sep"/>
    <n v="2016"/>
    <s v="SC00"/>
    <s v="504003"/>
    <s v="620123 - OUTDOOR BILLBOARD-PRODUCTION"/>
    <s v="504003 - Advertising "/>
    <x v="5"/>
    <s v="210054581"/>
    <n v="40000"/>
    <n v="2416"/>
    <n v="3516"/>
    <n v="1172"/>
    <n v="7104"/>
    <n v="2416"/>
    <n v="3516"/>
    <n v="1172"/>
    <n v="7104"/>
    <n v="923"/>
    <n v="0"/>
    <n v="0"/>
    <n v="0"/>
    <n v="0"/>
    <s v="n/a"/>
    <n v="0"/>
    <n v="0"/>
    <n v="0"/>
    <n v="0"/>
  </r>
  <r>
    <x v="0"/>
    <x v="1"/>
    <x v="13"/>
    <m/>
    <s v="Sep"/>
    <n v="2016"/>
    <s v="SC00"/>
    <s v="504003"/>
    <s v="620123 - OUTDOOR BILLBOARD-PRODUCTION"/>
    <s v="504003 - Advertising "/>
    <x v="5"/>
    <s v="210054581"/>
    <n v="21900"/>
    <n v="1322.76"/>
    <n v="1925.01"/>
    <n v="641.67000000000007"/>
    <n v="3889.44"/>
    <n v="1322.76"/>
    <n v="1925.01"/>
    <n v="641.67000000000007"/>
    <n v="3889.44"/>
    <n v="923"/>
    <n v="0"/>
    <n v="0"/>
    <n v="0"/>
    <n v="0"/>
    <s v="n/a"/>
    <n v="0"/>
    <n v="0"/>
    <n v="0"/>
    <n v="0"/>
  </r>
  <r>
    <x v="0"/>
    <x v="1"/>
    <x v="13"/>
    <m/>
    <s v="Sep"/>
    <n v="2016"/>
    <s v="SC00"/>
    <s v="504003"/>
    <s v="620123 - OUTDOOR BILLBOARD-PRODUCTION"/>
    <s v="504003 - Advertising "/>
    <x v="5"/>
    <s v="210054581"/>
    <n v="21900"/>
    <n v="1322.76"/>
    <n v="1925.01"/>
    <n v="641.67000000000007"/>
    <n v="3889.44"/>
    <n v="1322.76"/>
    <n v="1925.01"/>
    <n v="641.67000000000007"/>
    <n v="3889.44"/>
    <n v="923"/>
    <n v="0"/>
    <n v="0"/>
    <n v="0"/>
    <n v="0"/>
    <s v="n/a"/>
    <n v="0"/>
    <n v="0"/>
    <n v="0"/>
    <n v="0"/>
  </r>
  <r>
    <x v="0"/>
    <x v="1"/>
    <x v="13"/>
    <m/>
    <s v="Sep"/>
    <n v="2016"/>
    <s v="SC00"/>
    <s v="504003"/>
    <s v="620123 - OUTDOOR BILLBOARD-PRODUCTION"/>
    <s v="504003 - Advertising "/>
    <x v="5"/>
    <s v="210054581"/>
    <n v="40000"/>
    <n v="2416"/>
    <n v="3516"/>
    <n v="1172"/>
    <n v="7104"/>
    <n v="2416"/>
    <n v="3516"/>
    <n v="1172"/>
    <n v="7104"/>
    <n v="923"/>
    <n v="0"/>
    <n v="0"/>
    <n v="0"/>
    <n v="0"/>
    <s v="n/a"/>
    <n v="0"/>
    <n v="0"/>
    <n v="0"/>
    <n v="0"/>
  </r>
  <r>
    <x v="0"/>
    <x v="1"/>
    <x v="13"/>
    <m/>
    <s v="Oct"/>
    <n v="2016"/>
    <s v="SC00"/>
    <s v="504003"/>
    <s v="620123 - OUTDOOR BILLBOARD-PRODUCTION"/>
    <s v="504003 - Advertising "/>
    <x v="5"/>
    <s v="210054581"/>
    <n v="61900"/>
    <n v="3738.76"/>
    <n v="5441.01"/>
    <n v="1813.67"/>
    <n v="10993.44"/>
    <n v="3738.76"/>
    <n v="5441.01"/>
    <n v="1813.67"/>
    <n v="10993.44"/>
    <n v="923"/>
    <n v="0"/>
    <n v="0"/>
    <n v="0"/>
    <n v="0"/>
    <s v="n/a"/>
    <n v="0"/>
    <n v="0"/>
    <n v="0"/>
    <n v="0"/>
  </r>
  <r>
    <x v="0"/>
    <x v="1"/>
    <x v="13"/>
    <m/>
    <s v="Nov"/>
    <n v="2016"/>
    <s v="SC00"/>
    <s v="504003"/>
    <s v="620123 - OUTDOOR BILLBOARD-PRODUCTION"/>
    <s v="504003 - Advertising "/>
    <x v="5"/>
    <s v="210054581"/>
    <n v="61900"/>
    <n v="3738.76"/>
    <n v="5441.01"/>
    <n v="1813.67"/>
    <n v="10993.44"/>
    <n v="3738.76"/>
    <n v="5441.01"/>
    <n v="1813.67"/>
    <n v="10993.44"/>
    <n v="923"/>
    <n v="0"/>
    <n v="0"/>
    <n v="0"/>
    <n v="0"/>
    <s v="n/a"/>
    <n v="0"/>
    <n v="0"/>
    <n v="0"/>
    <n v="0"/>
  </r>
  <r>
    <x v="0"/>
    <x v="1"/>
    <x v="13"/>
    <m/>
    <s v="Dec"/>
    <n v="2016"/>
    <s v="SC00"/>
    <s v="504003"/>
    <s v="620123 - OUTDOOR BILLBOARD-PRODUCTION"/>
    <s v="504003 - Advertising "/>
    <x v="5"/>
    <s v="210054581"/>
    <n v="61900"/>
    <n v="3738.76"/>
    <n v="5441.01"/>
    <n v="1813.67"/>
    <n v="10993.44"/>
    <n v="3738.76"/>
    <n v="5441.01"/>
    <n v="1813.67"/>
    <n v="10993.44"/>
    <n v="923"/>
    <n v="0"/>
    <n v="0"/>
    <n v="0"/>
    <n v="0"/>
    <s v="n/a"/>
    <n v="0"/>
    <n v="0"/>
    <n v="0"/>
    <n v="0"/>
  </r>
  <r>
    <x v="0"/>
    <x v="1"/>
    <x v="14"/>
    <m/>
    <s v="Jan"/>
    <n v="2017"/>
    <s v="SC00"/>
    <s v="504003"/>
    <s v="620123 - OUTDOOR BILLBOARD-PRODUCTION"/>
    <s v="504003 - Advertising "/>
    <x v="5"/>
    <s v="210054581"/>
    <n v="61900"/>
    <n v="3967.7897535093575"/>
    <n v="5806.2201806239964"/>
    <n v="1931.2799891353986"/>
    <n v="11705.289923268752"/>
    <n v="3967.7897535093575"/>
    <n v="5806.2201806239964"/>
    <n v="1931.2799891353986"/>
    <n v="11705.289923268752"/>
    <n v="923"/>
    <n v="0"/>
    <n v="0"/>
    <n v="0"/>
    <n v="0"/>
    <s v="n/a"/>
    <n v="0"/>
    <n v="0"/>
    <n v="0"/>
    <n v="0"/>
  </r>
  <r>
    <x v="0"/>
    <x v="1"/>
    <x v="14"/>
    <m/>
    <s v="Feb"/>
    <n v="2017"/>
    <s v="SC00"/>
    <s v="504003"/>
    <s v="620123 - OUTDOOR BILLBOARD-PRODUCTION"/>
    <s v="504003 - Advertising "/>
    <x v="5"/>
    <s v="210054581"/>
    <n v="43400"/>
    <n v="3595.4601689484743"/>
    <n v="5285.1604485716562"/>
    <n v="1756.1804508133348"/>
    <n v="10636.801068333465"/>
    <n v="3595.4601689484743"/>
    <n v="5285.1604485716562"/>
    <n v="1756.1804508133348"/>
    <n v="10636.801068333465"/>
    <n v="923"/>
    <n v="0"/>
    <n v="0"/>
    <n v="0"/>
    <n v="0"/>
    <s v="n/a"/>
    <n v="0"/>
    <n v="0"/>
    <n v="0"/>
    <n v="0"/>
  </r>
  <r>
    <x v="0"/>
    <x v="1"/>
    <x v="14"/>
    <m/>
    <s v="Mar"/>
    <n v="2017"/>
    <s v="SC00"/>
    <s v="504003"/>
    <s v="620123 - OUTDOOR BILLBOARD-PRODUCTION"/>
    <s v="504003 - Advertising "/>
    <x v="5"/>
    <s v="210054581"/>
    <n v="43400"/>
    <n v="3595.4601058802227"/>
    <n v="5285.1603950062927"/>
    <n v="1756.1800779244695"/>
    <n v="10636.800578810984"/>
    <n v="3595.4601058802227"/>
    <n v="5285.1603950062927"/>
    <n v="1756.1800779244695"/>
    <n v="10636.800578810984"/>
    <n v="923"/>
    <n v="0"/>
    <n v="0"/>
    <n v="0"/>
    <n v="0"/>
    <s v="n/a"/>
    <n v="0"/>
    <n v="0"/>
    <n v="0"/>
    <n v="0"/>
  </r>
  <r>
    <x v="0"/>
    <x v="1"/>
    <x v="14"/>
    <m/>
    <s v="Apr"/>
    <n v="2017"/>
    <s v="SC00"/>
    <s v="504003"/>
    <s v="620123 - OUTDOOR BILLBOARD-PRODUCTION"/>
    <s v="504003 - Advertising "/>
    <x v="5"/>
    <s v="210054581"/>
    <n v="43400"/>
    <n v="3595.4600499956227"/>
    <n v="5285.160004678648"/>
    <n v="1756.1800217080581"/>
    <n v="10636.800076382329"/>
    <n v="3595.4600499956227"/>
    <n v="5285.160004678648"/>
    <n v="1756.1800217080581"/>
    <n v="10636.800076382329"/>
    <n v="923"/>
    <n v="0"/>
    <n v="0"/>
    <n v="0"/>
    <n v="0"/>
    <s v="n/a"/>
    <n v="0"/>
    <n v="0"/>
    <n v="0"/>
    <n v="0"/>
  </r>
  <r>
    <x v="0"/>
    <x v="1"/>
    <x v="14"/>
    <m/>
    <s v="May"/>
    <n v="2017"/>
    <s v="SC00"/>
    <s v="504003"/>
    <s v="620123 - OUTDOOR BILLBOARD-PRODUCTION"/>
    <s v="504003 - Advertising "/>
    <x v="5"/>
    <s v="210054581"/>
    <n v="43400"/>
    <n v="3595.4599751586134"/>
    <n v="5285.159951236531"/>
    <n v="1756.1800132314117"/>
    <n v="10636.799939626555"/>
    <n v="3595.4599751586134"/>
    <n v="5285.159951236531"/>
    <n v="1756.1800132314117"/>
    <n v="10636.799939626555"/>
    <n v="923"/>
    <n v="0"/>
    <n v="0"/>
    <n v="0"/>
    <n v="0"/>
    <s v="n/a"/>
    <n v="0"/>
    <n v="0"/>
    <n v="0"/>
    <n v="0"/>
  </r>
  <r>
    <x v="0"/>
    <x v="1"/>
    <x v="14"/>
    <m/>
    <s v="Jun"/>
    <n v="2017"/>
    <s v="SC00"/>
    <s v="504003"/>
    <s v="620123 - OUTDOOR BILLBOARD-PRODUCTION"/>
    <s v="504003 - Advertising "/>
    <x v="5"/>
    <s v="210054581"/>
    <n v="43400"/>
    <n v="3595.4599217772202"/>
    <n v="5285.1597926096638"/>
    <n v="1756.1798562589331"/>
    <n v="10636.799570645819"/>
    <n v="3595.4599217772202"/>
    <n v="5285.1597926096638"/>
    <n v="1756.1798562589331"/>
    <n v="10636.799570645819"/>
    <n v="923"/>
    <n v="0"/>
    <n v="0"/>
    <n v="0"/>
    <n v="0"/>
    <s v="n/a"/>
    <n v="0"/>
    <n v="0"/>
    <n v="0"/>
    <n v="0"/>
  </r>
  <r>
    <x v="0"/>
    <x v="1"/>
    <x v="14"/>
    <m/>
    <s v="Jul"/>
    <n v="2017"/>
    <s v="SC00"/>
    <s v="504003"/>
    <s v="620123 - OUTDOOR BILLBOARD-PRODUCTION"/>
    <s v="504003 - Advertising "/>
    <x v="5"/>
    <s v="210054581"/>
    <n v="55400"/>
    <n v="3595.4598109609965"/>
    <n v="5285.1597764236685"/>
    <n v="1756.179732167755"/>
    <n v="10636.79931955242"/>
    <n v="3595.4598109609965"/>
    <n v="5285.1597764236685"/>
    <n v="1756.179732167755"/>
    <n v="10636.79931955242"/>
    <n v="923"/>
    <n v="0"/>
    <n v="0"/>
    <n v="0"/>
    <n v="0"/>
    <s v="n/a"/>
    <n v="0"/>
    <n v="0"/>
    <n v="0"/>
    <n v="0"/>
  </r>
  <r>
    <x v="0"/>
    <x v="1"/>
    <x v="14"/>
    <m/>
    <s v="Aug"/>
    <n v="2017"/>
    <s v="SC00"/>
    <s v="504003"/>
    <s v="620123 - OUTDOOR BILLBOARD-PRODUCTION"/>
    <s v="504003 - Advertising "/>
    <x v="5"/>
    <s v="210054581"/>
    <n v="55400"/>
    <n v="2816.6601863881542"/>
    <n v="4140.3603151814423"/>
    <n v="1375.7802851651577"/>
    <n v="8332.8007867347551"/>
    <n v="2816.6601863881542"/>
    <n v="4140.3603151814423"/>
    <n v="1375.7802851651577"/>
    <n v="8332.8007867347551"/>
    <n v="923"/>
    <n v="0"/>
    <n v="0"/>
    <n v="0"/>
    <n v="0"/>
    <s v="n/a"/>
    <n v="0"/>
    <n v="0"/>
    <n v="0"/>
    <n v="0"/>
  </r>
  <r>
    <x v="0"/>
    <x v="1"/>
    <x v="14"/>
    <m/>
    <s v="Sep"/>
    <n v="2017"/>
    <s v="SC00"/>
    <s v="504003"/>
    <s v="620123 - OUTDOOR BILLBOARD-PRODUCTION"/>
    <s v="504003 - Advertising "/>
    <x v="5"/>
    <s v="210054581"/>
    <n v="55400"/>
    <n v="2816.6601204732278"/>
    <n v="4140.360266577708"/>
    <n v="1375.78004198689"/>
    <n v="8332.8004290378267"/>
    <n v="2816.6601204732278"/>
    <n v="4140.360266577708"/>
    <n v="1375.78004198689"/>
    <n v="8332.8004290378267"/>
    <n v="923"/>
    <n v="0"/>
    <n v="0"/>
    <n v="0"/>
    <n v="0"/>
    <s v="n/a"/>
    <n v="0"/>
    <n v="0"/>
    <n v="0"/>
    <n v="0"/>
  </r>
  <r>
    <x v="0"/>
    <x v="1"/>
    <x v="14"/>
    <m/>
    <s v="Oct"/>
    <n v="2017"/>
    <s v="SC00"/>
    <s v="504003"/>
    <s v="620123 - OUTDOOR BILLBOARD-PRODUCTION"/>
    <s v="504003 - Advertising "/>
    <x v="5"/>
    <s v="210054581"/>
    <n v="55400"/>
    <n v="2816.6600821726747"/>
    <n v="4140.3600968610826"/>
    <n v="1375.7799696077675"/>
    <n v="8332.8001486415251"/>
    <n v="2816.6600821726747"/>
    <n v="4140.3600968610826"/>
    <n v="1375.7799696077675"/>
    <n v="8332.8001486415251"/>
    <n v="923"/>
    <n v="0"/>
    <n v="0"/>
    <n v="0"/>
    <n v="0"/>
    <s v="n/a"/>
    <n v="0"/>
    <n v="0"/>
    <n v="0"/>
    <n v="0"/>
  </r>
  <r>
    <x v="0"/>
    <x v="1"/>
    <x v="14"/>
    <m/>
    <s v="Nov"/>
    <n v="2017"/>
    <s v="SC00"/>
    <s v="504003"/>
    <s v="620123 - OUTDOOR BILLBOARD-PRODUCTION"/>
    <s v="504003 - Advertising "/>
    <x v="5"/>
    <s v="210054581"/>
    <n v="55400"/>
    <n v="2816.659997622156"/>
    <n v="4140.3599724793721"/>
    <n v="1375.7797122916286"/>
    <n v="8332.7996823931571"/>
    <n v="2816.659997622156"/>
    <n v="4140.3599724793721"/>
    <n v="1375.7797122916286"/>
    <n v="8332.7996823931571"/>
    <n v="923"/>
    <n v="0"/>
    <n v="0"/>
    <n v="0"/>
    <n v="0"/>
    <s v="n/a"/>
    <n v="0"/>
    <n v="0"/>
    <n v="0"/>
    <n v="0"/>
  </r>
  <r>
    <x v="0"/>
    <x v="1"/>
    <x v="14"/>
    <m/>
    <s v="Dec"/>
    <n v="2017"/>
    <s v="SC00"/>
    <s v="504003"/>
    <s v="620123 - OUTDOOR BILLBOARD-PRODUCTION"/>
    <s v="504003 - Advertising "/>
    <x v="5"/>
    <s v="210054581"/>
    <n v="55400"/>
    <n v="2816.6598016338135"/>
    <n v="4140.3598708805621"/>
    <n v="1375.7796848978683"/>
    <n v="8332.7993574122447"/>
    <n v="2816.6598016338135"/>
    <n v="4140.3598708805621"/>
    <n v="1375.7796848978683"/>
    <n v="8332.7993574122447"/>
    <n v="923"/>
    <n v="0"/>
    <n v="0"/>
    <n v="0"/>
    <n v="0"/>
    <s v="n/a"/>
    <n v="0"/>
    <n v="0"/>
    <n v="0"/>
    <n v="0"/>
  </r>
  <r>
    <x v="0"/>
    <x v="1"/>
    <x v="15"/>
    <m/>
    <s v="Jan"/>
    <n v="2018"/>
    <s v="SC00"/>
    <s v="504003"/>
    <s v="620123 - OUTDOOR BILLBOARD-PRODUCTION"/>
    <s v="504003 - Advertising "/>
    <x v="5"/>
    <s v="210054581"/>
    <n v="52000"/>
    <n v="3333.1985136901935"/>
    <n v="4492.7995703635706"/>
    <n v="1596.400510918995"/>
    <n v="9422.3985949727594"/>
    <n v="3333.1985136901935"/>
    <n v="4492.7995703635706"/>
    <n v="1596.400510918995"/>
    <n v="9422.3985949727594"/>
    <n v="923"/>
    <n v="0"/>
    <n v="0"/>
    <n v="0"/>
    <n v="0"/>
    <s v="n/a"/>
    <n v="0"/>
    <n v="0"/>
    <n v="0"/>
    <n v="0"/>
  </r>
  <r>
    <x v="0"/>
    <x v="1"/>
    <x v="15"/>
    <m/>
    <s v="Feb"/>
    <n v="2018"/>
    <s v="SC00"/>
    <s v="504003"/>
    <s v="620123 - OUTDOOR BILLBOARD-PRODUCTION"/>
    <s v="504003 - Advertising "/>
    <x v="5"/>
    <s v="210054581"/>
    <n v="68000"/>
    <n v="4358.7994772731608"/>
    <n v="5875.1994587558274"/>
    <n v="2087.5987100145853"/>
    <n v="12321.597646043572"/>
    <n v="4358.7994772731608"/>
    <n v="5875.1994587558274"/>
    <n v="2087.5987100145853"/>
    <n v="12321.597646043572"/>
    <n v="923"/>
    <n v="0"/>
    <n v="0"/>
    <n v="0"/>
    <n v="0"/>
    <s v="n/a"/>
    <n v="0"/>
    <n v="0"/>
    <n v="0"/>
    <n v="0"/>
  </r>
  <r>
    <x v="0"/>
    <x v="1"/>
    <x v="15"/>
    <m/>
    <s v="Mar"/>
    <n v="2018"/>
    <s v="SC00"/>
    <s v="504003"/>
    <s v="620123 - OUTDOOR BILLBOARD-PRODUCTION"/>
    <s v="504003 - Advertising "/>
    <x v="5"/>
    <s v="210054581"/>
    <n v="68000"/>
    <n v="4358.799590930792"/>
    <n v="5875.1999518412722"/>
    <n v="2087.5994545569674"/>
    <n v="12321.598997329031"/>
    <n v="4358.799590930792"/>
    <n v="5875.1999518412722"/>
    <n v="2087.5994545569674"/>
    <n v="12321.598997329031"/>
    <n v="923"/>
    <n v="0"/>
    <n v="0"/>
    <n v="0"/>
    <n v="0"/>
    <s v="n/a"/>
    <n v="0"/>
    <n v="0"/>
    <n v="0"/>
    <n v="0"/>
  </r>
  <r>
    <x v="0"/>
    <x v="1"/>
    <x v="15"/>
    <m/>
    <s v="Apr"/>
    <n v="2018"/>
    <s v="SC00"/>
    <s v="504003"/>
    <s v="620123 - OUTDOOR BILLBOARD-PRODUCTION"/>
    <s v="504003 - Advertising "/>
    <x v="5"/>
    <s v="210054581"/>
    <n v="68000"/>
    <n v="4358.7996250594897"/>
    <n v="5875.1999726481054"/>
    <n v="2087.5996409855884"/>
    <n v="12321.599238693185"/>
    <n v="4358.7996250594897"/>
    <n v="5875.1999726481054"/>
    <n v="2087.5996409855884"/>
    <n v="12321.599238693185"/>
    <n v="923"/>
    <n v="0"/>
    <n v="0"/>
    <n v="0"/>
    <n v="0"/>
    <s v="n/a"/>
    <n v="0"/>
    <n v="0"/>
    <n v="0"/>
    <n v="0"/>
  </r>
  <r>
    <x v="0"/>
    <x v="1"/>
    <x v="15"/>
    <m/>
    <s v="May"/>
    <n v="2018"/>
    <s v="SC00"/>
    <s v="504003"/>
    <s v="620123 - OUTDOOR BILLBOARD-PRODUCTION"/>
    <s v="504003 - Advertising "/>
    <x v="5"/>
    <s v="210054581"/>
    <n v="68000"/>
    <n v="4358.7997102868139"/>
    <n v="5875.2000314210081"/>
    <n v="2087.5999792879475"/>
    <n v="12321.599720995771"/>
    <n v="4358.7997102868139"/>
    <n v="5875.2000314210081"/>
    <n v="2087.5999792879475"/>
    <n v="12321.599720995771"/>
    <n v="923"/>
    <n v="0"/>
    <n v="0"/>
    <n v="0"/>
    <n v="0"/>
    <s v="n/a"/>
    <n v="0"/>
    <n v="0"/>
    <n v="0"/>
    <n v="0"/>
  </r>
  <r>
    <x v="0"/>
    <x v="1"/>
    <x v="15"/>
    <m/>
    <s v="Jun"/>
    <n v="2018"/>
    <s v="SC00"/>
    <s v="504003"/>
    <s v="620123 - OUTDOOR BILLBOARD-PRODUCTION"/>
    <s v="504003 - Advertising "/>
    <x v="5"/>
    <s v="210054581"/>
    <n v="68000"/>
    <n v="4358.79989008963"/>
    <n v="5875.200056727057"/>
    <n v="2087.5999937607749"/>
    <n v="12321.59994057746"/>
    <n v="4358.79989008963"/>
    <n v="5875.200056727057"/>
    <n v="2087.5999937607749"/>
    <n v="12321.59994057746"/>
    <n v="923"/>
    <n v="0"/>
    <n v="0"/>
    <n v="0"/>
    <n v="0"/>
    <s v="n/a"/>
    <n v="0"/>
    <n v="0"/>
    <n v="0"/>
    <n v="0"/>
  </r>
  <r>
    <x v="0"/>
    <x v="1"/>
    <x v="15"/>
    <m/>
    <s v="Jul"/>
    <n v="2018"/>
    <s v="SC00"/>
    <s v="504003"/>
    <s v="620123 - OUTDOOR BILLBOARD-PRODUCTION"/>
    <s v="504003 - Advertising "/>
    <x v="5"/>
    <s v="210054581"/>
    <n v="68000"/>
    <n v="4358.7999985323522"/>
    <n v="5875.200107506651"/>
    <n v="2087.6000349996548"/>
    <n v="12321.600141038656"/>
    <n v="4358.7999985323522"/>
    <n v="5875.200107506651"/>
    <n v="2087.6000349996548"/>
    <n v="12321.600141038656"/>
    <n v="923"/>
    <n v="0"/>
    <n v="0"/>
    <n v="0"/>
    <n v="0"/>
    <s v="n/a"/>
    <n v="0"/>
    <n v="0"/>
    <n v="0"/>
    <n v="0"/>
  </r>
  <r>
    <x v="0"/>
    <x v="1"/>
    <x v="15"/>
    <m/>
    <s v="Aug"/>
    <n v="2018"/>
    <s v="SC00"/>
    <s v="504003"/>
    <s v="620123 - OUTDOOR BILLBOARD-PRODUCTION"/>
    <s v="504003 - Advertising "/>
    <x v="5"/>
    <s v="210054581"/>
    <n v="68000"/>
    <n v="4358.8000170606256"/>
    <n v="5875.2001927773699"/>
    <n v="2087.6000924219534"/>
    <n v="12321.600302259949"/>
    <n v="4358.8000170606256"/>
    <n v="5875.2001927773699"/>
    <n v="2087.6000924219534"/>
    <n v="12321.600302259949"/>
    <n v="923"/>
    <n v="0"/>
    <n v="0"/>
    <n v="0"/>
    <n v="0"/>
    <s v="n/a"/>
    <n v="0"/>
    <n v="0"/>
    <n v="0"/>
    <n v="0"/>
  </r>
  <r>
    <x v="0"/>
    <x v="1"/>
    <x v="15"/>
    <m/>
    <s v="Sep"/>
    <n v="2018"/>
    <s v="SC00"/>
    <s v="504003"/>
    <s v="620123 - OUTDOOR BILLBOARD-PRODUCTION"/>
    <s v="504003 - Advertising "/>
    <x v="5"/>
    <s v="210054581"/>
    <n v="68000"/>
    <n v="4358.8000743948633"/>
    <n v="5875.2002506050421"/>
    <n v="2087.6001497315096"/>
    <n v="12321.600474731416"/>
    <n v="4358.8000743948633"/>
    <n v="5875.2002506050421"/>
    <n v="2087.6001497315096"/>
    <n v="12321.600474731416"/>
    <n v="923"/>
    <n v="0"/>
    <n v="0"/>
    <n v="0"/>
    <n v="0"/>
    <s v="n/a"/>
    <n v="0"/>
    <n v="0"/>
    <n v="0"/>
    <n v="0"/>
  </r>
  <r>
    <x v="0"/>
    <x v="1"/>
    <x v="15"/>
    <m/>
    <s v="Oct"/>
    <n v="2018"/>
    <s v="SC00"/>
    <s v="504003"/>
    <s v="620123 - OUTDOOR BILLBOARD-PRODUCTION"/>
    <s v="504003 - Advertising "/>
    <x v="5"/>
    <s v="210054581"/>
    <n v="68000"/>
    <n v="4358.8004578472892"/>
    <n v="5875.200306922181"/>
    <n v="2087.6002733525679"/>
    <n v="12321.601038122037"/>
    <n v="4358.8004578472892"/>
    <n v="5875.200306922181"/>
    <n v="2087.6002733525679"/>
    <n v="12321.601038122037"/>
    <n v="923"/>
    <n v="0"/>
    <n v="0"/>
    <n v="0"/>
    <n v="0"/>
    <s v="n/a"/>
    <n v="0"/>
    <n v="0"/>
    <n v="0"/>
    <n v="0"/>
  </r>
  <r>
    <x v="0"/>
    <x v="1"/>
    <x v="15"/>
    <m/>
    <s v="Nov"/>
    <n v="2018"/>
    <s v="SC00"/>
    <s v="504003"/>
    <s v="620123 - OUTDOOR BILLBOARD-PRODUCTION"/>
    <s v="504003 - Advertising "/>
    <x v="5"/>
    <s v="210054581"/>
    <n v="68000"/>
    <n v="4358.8005182973993"/>
    <n v="5875.2004346554195"/>
    <n v="2087.6002816093201"/>
    <n v="12321.601234562138"/>
    <n v="4358.8005182973993"/>
    <n v="5875.2004346554195"/>
    <n v="2087.6002816093201"/>
    <n v="12321.601234562138"/>
    <n v="923"/>
    <n v="0"/>
    <n v="0"/>
    <n v="0"/>
    <n v="0"/>
    <s v="n/a"/>
    <n v="0"/>
    <n v="0"/>
    <n v="0"/>
    <n v="0"/>
  </r>
  <r>
    <x v="0"/>
    <x v="1"/>
    <x v="15"/>
    <m/>
    <s v="Dec"/>
    <n v="2018"/>
    <s v="SC00"/>
    <s v="504003"/>
    <s v="620123 - OUTDOOR BILLBOARD-PRODUCTION"/>
    <s v="504003 - Advertising "/>
    <x v="5"/>
    <s v="210054581"/>
    <n v="68000"/>
    <n v="4358.800612222064"/>
    <n v="5875.200547691149"/>
    <n v="2087.6010645786055"/>
    <n v="12321.602224491817"/>
    <n v="4358.800612222064"/>
    <n v="5875.200547691149"/>
    <n v="2087.6010645786055"/>
    <n v="12321.602224491817"/>
    <n v="923"/>
    <n v="0"/>
    <n v="0"/>
    <n v="0"/>
    <n v="0"/>
    <s v="n/a"/>
    <n v="0"/>
    <n v="0"/>
    <n v="0"/>
    <n v="0"/>
  </r>
  <r>
    <x v="0"/>
    <x v="1"/>
    <x v="16"/>
    <m/>
    <s v="Jan"/>
    <n v="2019"/>
    <s v="SC00"/>
    <s v="504003"/>
    <s v="620123 - OUTDOOR BILLBOARD-PRODUCTION"/>
    <s v="504003 - Advertising "/>
    <x v="5"/>
    <s v="210054581"/>
    <n v="68000"/>
    <n v="4290.7973110535195"/>
    <n v="5467.1998265707571"/>
    <n v="1856.3996040067543"/>
    <n v="11614.39674163103"/>
    <n v="4290.7973110535195"/>
    <n v="5467.1998265707571"/>
    <n v="1856.3996040067543"/>
    <n v="11614.39674163103"/>
    <n v="923"/>
    <n v="0"/>
    <n v="0"/>
    <n v="0"/>
    <n v="0"/>
    <s v="n/a"/>
    <n v="0"/>
    <n v="0"/>
    <n v="0"/>
    <n v="0"/>
  </r>
  <r>
    <x v="0"/>
    <x v="1"/>
    <x v="16"/>
    <m/>
    <s v="Feb"/>
    <n v="2019"/>
    <s v="SC00"/>
    <s v="504003"/>
    <s v="620123 - OUTDOOR BILLBOARD-PRODUCTION"/>
    <s v="504003 - Advertising "/>
    <x v="5"/>
    <s v="210054581"/>
    <n v="68000"/>
    <n v="4290.799676095382"/>
    <n v="5467.1998578621315"/>
    <n v="1856.3996485554535"/>
    <n v="11614.399182512967"/>
    <n v="4290.799676095382"/>
    <n v="5467.1998578621315"/>
    <n v="1856.3996485554535"/>
    <n v="11614.399182512967"/>
    <n v="923"/>
    <n v="0"/>
    <n v="0"/>
    <n v="0"/>
    <n v="0"/>
    <s v="n/a"/>
    <n v="0"/>
    <n v="0"/>
    <n v="0"/>
    <n v="0"/>
  </r>
  <r>
    <x v="0"/>
    <x v="1"/>
    <x v="16"/>
    <m/>
    <s v="Mar"/>
    <n v="2019"/>
    <s v="SC00"/>
    <s v="504003"/>
    <s v="620123 - OUTDOOR BILLBOARD-PRODUCTION"/>
    <s v="504003 - Advertising "/>
    <x v="5"/>
    <s v="210054581"/>
    <n v="68000"/>
    <n v="4290.7999059636677"/>
    <n v="5467.2001664281333"/>
    <n v="1856.3998812943707"/>
    <n v="11614.399953686172"/>
    <n v="4290.7999059636677"/>
    <n v="5467.2001664281333"/>
    <n v="1856.3998812943707"/>
    <n v="11614.399953686172"/>
    <n v="923"/>
    <n v="0"/>
    <n v="0"/>
    <n v="0"/>
    <n v="0"/>
    <s v="n/a"/>
    <n v="0"/>
    <n v="0"/>
    <n v="0"/>
    <n v="0"/>
  </r>
  <r>
    <x v="0"/>
    <x v="1"/>
    <x v="16"/>
    <m/>
    <s v="Apr"/>
    <n v="2019"/>
    <s v="SC00"/>
    <s v="504003"/>
    <s v="620123 - OUTDOOR BILLBOARD-PRODUCTION"/>
    <s v="504003 - Advertising "/>
    <x v="5"/>
    <s v="210054581"/>
    <n v="68000"/>
    <n v="4290.7999219327021"/>
    <n v="5467.2003816623501"/>
    <n v="1856.3998814533618"/>
    <n v="11614.400185048415"/>
    <n v="4290.7999219327021"/>
    <n v="5467.2003816623501"/>
    <n v="1856.3998814533618"/>
    <n v="11614.400185048415"/>
    <n v="923"/>
    <n v="0"/>
    <n v="0"/>
    <n v="0"/>
    <n v="0"/>
    <s v="n/a"/>
    <n v="0"/>
    <n v="0"/>
    <n v="0"/>
    <n v="0"/>
  </r>
  <r>
    <x v="0"/>
    <x v="1"/>
    <x v="16"/>
    <m/>
    <s v="May"/>
    <n v="2019"/>
    <s v="SC00"/>
    <s v="504003"/>
    <s v="620123 - OUTDOOR BILLBOARD-PRODUCTION"/>
    <s v="504003 - Advertising "/>
    <x v="5"/>
    <s v="210054581"/>
    <n v="68000"/>
    <n v="4290.7999529907411"/>
    <n v="5467.2006724714274"/>
    <n v="1856.3998954323677"/>
    <n v="11614.400520894536"/>
    <n v="4290.7999529907411"/>
    <n v="5467.2006724714274"/>
    <n v="1856.3998954323677"/>
    <n v="11614.400520894536"/>
    <n v="923"/>
    <n v="0"/>
    <n v="0"/>
    <n v="0"/>
    <n v="0"/>
    <s v="n/a"/>
    <n v="0"/>
    <n v="0"/>
    <n v="0"/>
    <n v="0"/>
  </r>
  <r>
    <x v="0"/>
    <x v="1"/>
    <x v="16"/>
    <m/>
    <s v="Jun"/>
    <n v="2019"/>
    <s v="SC00"/>
    <s v="504003"/>
    <s v="620123 - OUTDOOR BILLBOARD-PRODUCTION"/>
    <s v="504003 - Advertising "/>
    <x v="5"/>
    <s v="210054581"/>
    <n v="68000"/>
    <n v="4290.8000776446206"/>
    <n v="5467.2026504629912"/>
    <n v="1856.4016310003251"/>
    <n v="11614.404359107935"/>
    <n v="4290.8000776446206"/>
    <n v="5467.2026504629912"/>
    <n v="1856.4016310003251"/>
    <n v="11614.404359107935"/>
    <n v="923"/>
    <n v="0"/>
    <n v="0"/>
    <n v="0"/>
    <n v="0"/>
    <s v="n/a"/>
    <n v="0"/>
    <n v="0"/>
    <n v="0"/>
    <n v="0"/>
  </r>
  <r>
    <x v="0"/>
    <x v="1"/>
    <x v="16"/>
    <m/>
    <s v="Aug"/>
    <n v="2019"/>
    <s v="SC00"/>
    <s v="504003"/>
    <s v="620123 - OUTDOOR BILLBOARD-PRODUCTION"/>
    <s v="504003 - Advertising "/>
    <x v="5"/>
    <s v="210054581"/>
    <n v="68000"/>
    <n v="6439.5995661685993"/>
    <n v="8214.3999500253722"/>
    <n v="2787.9999092818894"/>
    <n v="17441.99942547586"/>
    <n v="6439.5995661685993"/>
    <n v="8214.3999500253722"/>
    <n v="2787.9999092818894"/>
    <n v="17441.99942547586"/>
    <n v="923"/>
    <n v="0"/>
    <n v="0"/>
    <n v="0"/>
    <n v="0"/>
    <s v="n/a"/>
    <n v="0"/>
    <n v="0"/>
    <n v="0"/>
    <n v="0"/>
  </r>
  <r>
    <x v="0"/>
    <x v="1"/>
    <x v="16"/>
    <m/>
    <s v="Sep"/>
    <n v="2019"/>
    <s v="SC00"/>
    <s v="504003"/>
    <s v="620123 - OUTDOOR BILLBOARD-PRODUCTION"/>
    <s v="504003 - Advertising "/>
    <x v="5"/>
    <s v="210054581"/>
    <n v="68000"/>
    <n v="6439.6000696574611"/>
    <n v="8214.3999721632099"/>
    <n v="2787.9999314520746"/>
    <n v="17441.999973272745"/>
    <n v="6439.6000696574611"/>
    <n v="8214.3999721632099"/>
    <n v="2787.9999314520746"/>
    <n v="17441.999973272745"/>
    <n v="923"/>
    <n v="0"/>
    <n v="0"/>
    <n v="0"/>
    <n v="0"/>
    <s v="n/a"/>
    <n v="0"/>
    <n v="0"/>
    <n v="0"/>
    <n v="0"/>
  </r>
  <r>
    <x v="0"/>
    <x v="1"/>
    <x v="16"/>
    <m/>
    <s v="Oct"/>
    <n v="2019"/>
    <s v="SC00"/>
    <s v="504003"/>
    <s v="620123 - OUTDOOR BILLBOARD-PRODUCTION"/>
    <s v="504003 - Advertising "/>
    <x v="5"/>
    <s v="210054581"/>
    <n v="68000"/>
    <n v="6439.6002644424361"/>
    <n v="8214.4000053288146"/>
    <n v="2787.9999400508336"/>
    <n v="17442.000209822087"/>
    <n v="6439.6002644424361"/>
    <n v="8214.4000053288146"/>
    <n v="2787.9999400508336"/>
    <n v="17442.000209822087"/>
    <n v="923"/>
    <n v="0"/>
    <n v="0"/>
    <n v="0"/>
    <n v="0"/>
    <s v="n/a"/>
    <n v="0"/>
    <n v="0"/>
    <n v="0"/>
    <n v="0"/>
  </r>
  <r>
    <x v="0"/>
    <x v="1"/>
    <x v="16"/>
    <m/>
    <s v="Dec"/>
    <n v="2019"/>
    <s v="SC00"/>
    <s v="504003"/>
    <s v="620123 - OUTDOOR BILLBOARD-PRODUCTION"/>
    <s v="504003 - Advertising "/>
    <x v="5"/>
    <s v="210054581"/>
    <n v="136000"/>
    <n v="12879.199912426919"/>
    <n v="16428.79991362655"/>
    <n v="5576.0000877624971"/>
    <n v="34883.999913815969"/>
    <n v="12879.199912426919"/>
    <n v="16428.79991362655"/>
    <n v="5576.0000877624971"/>
    <n v="34883.999913815969"/>
    <n v="923"/>
    <n v="0"/>
    <n v="0"/>
    <n v="0"/>
    <n v="0"/>
    <s v="n/a"/>
    <n v="0"/>
    <n v="0"/>
    <n v="0"/>
    <n v="0"/>
  </r>
  <r>
    <x v="0"/>
    <x v="0"/>
    <x v="17"/>
    <m/>
    <s v="Jan"/>
    <n v="2020"/>
    <s v="SC00"/>
    <s v="504003"/>
    <s v="620123 - OUTDOOR BILLBOARD-PRODUCTION"/>
    <s v="504003 - Advertising "/>
    <x v="5"/>
    <s v="210054581"/>
    <n v="68000"/>
    <n v="6738.7988575210384"/>
    <n v="8309.5993291365648"/>
    <n v="2855.9995335448771"/>
    <n v="17904.39772020248"/>
    <n v="6738.7988575210384"/>
    <n v="8309.5993291365648"/>
    <n v="2855.9995335448771"/>
    <n v="17904.39772020248"/>
    <n v="923"/>
    <n v="0"/>
    <n v="0"/>
    <n v="0"/>
    <n v="0"/>
    <s v="n/a"/>
    <n v="0"/>
    <n v="0"/>
    <n v="0"/>
    <n v="0"/>
  </r>
  <r>
    <x v="0"/>
    <x v="0"/>
    <x v="17"/>
    <m/>
    <s v="Feb"/>
    <n v="2020"/>
    <s v="SC00"/>
    <s v="504003"/>
    <s v="620123 - OUTDOOR BILLBOARD-PRODUCTION"/>
    <s v="504003 - Advertising "/>
    <x v="5"/>
    <s v="210054581"/>
    <n v="68000"/>
    <n v="6738.7991793544134"/>
    <n v="8309.5995166712619"/>
    <n v="2855.9999415896555"/>
    <n v="17904.39863761533"/>
    <n v="6738.7991793544134"/>
    <n v="8309.5995166712619"/>
    <n v="2855.9999415896555"/>
    <n v="17904.39863761533"/>
    <n v="923"/>
    <n v="0"/>
    <n v="0"/>
    <n v="0"/>
    <n v="0"/>
    <s v="n/a"/>
    <n v="0"/>
    <n v="0"/>
    <n v="0"/>
    <n v="0"/>
  </r>
  <r>
    <x v="0"/>
    <x v="0"/>
    <x v="17"/>
    <m/>
    <s v="Mar"/>
    <n v="2020"/>
    <s v="SC00"/>
    <s v="504003"/>
    <s v="620123 - OUTDOOR BILLBOARD-PRODUCTION"/>
    <s v="504003 - Advertising "/>
    <x v="5"/>
    <s v="210054581"/>
    <n v="68000"/>
    <n v="6738.799411138516"/>
    <n v="8309.6001447961717"/>
    <n v="2856.0000094621073"/>
    <n v="17904.399565396794"/>
    <n v="6738.799411138516"/>
    <n v="8309.6001447961717"/>
    <n v="2856.0000094621073"/>
    <n v="17904.399565396794"/>
    <n v="923"/>
    <n v="0"/>
    <n v="0"/>
    <n v="0"/>
    <n v="0"/>
    <s v="n/a"/>
    <n v="0"/>
    <n v="0"/>
    <n v="0"/>
    <n v="0"/>
  </r>
  <r>
    <x v="0"/>
    <x v="0"/>
    <x v="17"/>
    <m/>
    <s v="Apr"/>
    <n v="2020"/>
    <s v="SC00"/>
    <s v="504003"/>
    <s v="620123 - OUTDOOR BILLBOARD-PRODUCTION"/>
    <s v="504003 - Advertising "/>
    <x v="5"/>
    <s v="210054581"/>
    <n v="68000"/>
    <n v="6738.7994737546069"/>
    <n v="8309.6003062058644"/>
    <n v="2856.0000780302807"/>
    <n v="17904.399857990753"/>
    <n v="6738.7994737546069"/>
    <n v="8309.6003062058644"/>
    <n v="2856.0000780302807"/>
    <n v="17904.399857990753"/>
    <n v="923"/>
    <n v="0"/>
    <n v="0"/>
    <n v="0"/>
    <n v="0"/>
    <s v="n/a"/>
    <n v="0"/>
    <n v="0"/>
    <n v="0"/>
    <n v="0"/>
  </r>
  <r>
    <x v="0"/>
    <x v="0"/>
    <x v="17"/>
    <m/>
    <s v="May"/>
    <n v="2020"/>
    <s v="SC00"/>
    <s v="504003"/>
    <s v="620123 - OUTDOOR BILLBOARD-PRODUCTION"/>
    <s v="504003 - Advertising "/>
    <x v="5"/>
    <s v="210054581"/>
    <n v="68000"/>
    <n v="6738.7995604850967"/>
    <n v="8309.6004590894827"/>
    <n v="2856.0002905289812"/>
    <n v="17904.40031010356"/>
    <n v="6738.7995604850967"/>
    <n v="8309.6004590894827"/>
    <n v="2856.0002905289812"/>
    <n v="17904.40031010356"/>
    <n v="923"/>
    <n v="0"/>
    <n v="0"/>
    <n v="0"/>
    <n v="0"/>
    <s v="n/a"/>
    <n v="0"/>
    <n v="0"/>
    <n v="0"/>
    <n v="0"/>
  </r>
  <r>
    <x v="0"/>
    <x v="0"/>
    <x v="17"/>
    <m/>
    <s v="Jun"/>
    <n v="2020"/>
    <s v="SC00"/>
    <s v="504003"/>
    <s v="620123 - OUTDOOR BILLBOARD-PRODUCTION"/>
    <s v="504003 - Advertising "/>
    <x v="5"/>
    <s v="210054581"/>
    <n v="68000"/>
    <n v="6738.7999463547112"/>
    <n v="8309.6007551695002"/>
    <n v="2856.000389205004"/>
    <n v="17904.401090729214"/>
    <n v="6738.7999463547112"/>
    <n v="8309.6007551695002"/>
    <n v="2856.000389205004"/>
    <n v="17904.401090729214"/>
    <n v="923"/>
    <n v="0"/>
    <n v="0"/>
    <n v="0"/>
    <n v="0"/>
    <s v="n/a"/>
    <n v="0"/>
    <n v="0"/>
    <n v="0"/>
    <n v="0"/>
  </r>
  <r>
    <x v="0"/>
    <x v="0"/>
    <x v="17"/>
    <m/>
    <s v="Jul"/>
    <n v="2020"/>
    <s v="SC00"/>
    <s v="504003"/>
    <s v="620123 - OUTDOOR BILLBOARD-PRODUCTION"/>
    <s v="504003 - Advertising "/>
    <x v="5"/>
    <s v="210054581"/>
    <n v="68000"/>
    <n v="6738.8001702967276"/>
    <n v="8309.6009775445709"/>
    <n v="2856.0005835287434"/>
    <n v="17904.401731370042"/>
    <n v="6738.8001702967276"/>
    <n v="8309.6009775445709"/>
    <n v="2856.0005835287434"/>
    <n v="17904.401731370042"/>
    <n v="923"/>
    <n v="0"/>
    <n v="0"/>
    <n v="0"/>
    <n v="0"/>
    <s v="n/a"/>
    <n v="0"/>
    <n v="0"/>
    <n v="0"/>
    <n v="0"/>
  </r>
  <r>
    <x v="0"/>
    <x v="0"/>
    <x v="17"/>
    <m/>
    <s v="Aug"/>
    <n v="2020"/>
    <s v="SC00"/>
    <s v="504003"/>
    <s v="620123 - OUTDOOR BILLBOARD-PRODUCTION"/>
    <s v="504003 - Advertising "/>
    <x v="5"/>
    <s v="210054581"/>
    <n v="68000"/>
    <n v="6738.8004973172556"/>
    <n v="8309.6010516344923"/>
    <n v="2856.0008363267116"/>
    <n v="17904.402385278459"/>
    <n v="6738.8004973172556"/>
    <n v="8309.6010516344923"/>
    <n v="2856.0008363267116"/>
    <n v="17904.402385278459"/>
    <n v="923"/>
    <n v="0"/>
    <n v="0"/>
    <n v="0"/>
    <n v="0"/>
    <s v="n/a"/>
    <n v="0"/>
    <n v="0"/>
    <n v="0"/>
    <n v="0"/>
  </r>
  <r>
    <x v="0"/>
    <x v="0"/>
    <x v="17"/>
    <m/>
    <s v="Sep"/>
    <n v="2020"/>
    <s v="SC00"/>
    <s v="504003"/>
    <s v="620123 - OUTDOOR BILLBOARD-PRODUCTION"/>
    <s v="504003 - Advertising "/>
    <x v="5"/>
    <s v="210054581"/>
    <n v="68000"/>
    <n v="6738.8008411953506"/>
    <n v="8309.6010767706393"/>
    <n v="2856.0015332114954"/>
    <n v="17904.403451177484"/>
    <n v="6738.8008411953506"/>
    <n v="8309.6010767706393"/>
    <n v="2856.0015332114954"/>
    <n v="17904.403451177484"/>
    <n v="923"/>
    <n v="0"/>
    <n v="0"/>
    <n v="0"/>
    <n v="0"/>
    <s v="n/a"/>
    <n v="0"/>
    <n v="0"/>
    <n v="0"/>
    <n v="0"/>
  </r>
  <r>
    <x v="0"/>
    <x v="1"/>
    <x v="13"/>
    <m/>
    <s v="Jul"/>
    <n v="2016"/>
    <s v="SC00"/>
    <s v="504019"/>
    <s v="620030 - Advertising -Promote Sales or Retain Cus"/>
    <s v="504019 - Customer Communications"/>
    <x v="5"/>
    <s v="210054581"/>
    <n v="12000"/>
    <n v="724.7981783681214"/>
    <n v="1054.799828672406"/>
    <n v="351.59924098671723"/>
    <n v="2131.1972480272448"/>
    <n v="313.83761123339661"/>
    <n v="456.72832581515183"/>
    <n v="152.24247134724857"/>
    <n v="922.80840839579696"/>
    <n v="923"/>
    <n v="410.96056713472478"/>
    <n v="598.07150285725413"/>
    <n v="199.35676963946867"/>
    <n v="1208.3888396314476"/>
    <m/>
    <n v="0"/>
    <n v="0"/>
    <n v="0"/>
    <n v="0"/>
  </r>
  <r>
    <x v="0"/>
    <x v="1"/>
    <x v="13"/>
    <m/>
    <s v="Aug"/>
    <n v="2016"/>
    <s v="SC00"/>
    <s v="504019"/>
    <s v="620030 - Advertising -Promote Sales or Retain Cus"/>
    <s v="504019 - Customer Communications"/>
    <x v="5"/>
    <s v="210054581"/>
    <n v="12000"/>
    <n v="724.7992600741544"/>
    <n v="1054.8000761347917"/>
    <n v="351.59939568633627"/>
    <n v="2131.1987318952824"/>
    <n v="313.83807961210891"/>
    <n v="456.72843296636484"/>
    <n v="152.24253833218361"/>
    <n v="922.80905091065733"/>
    <n v="923"/>
    <n v="410.96118046204549"/>
    <n v="598.07164316842682"/>
    <n v="199.35685735415265"/>
    <n v="1208.3896809846249"/>
    <m/>
    <n v="0"/>
    <n v="0"/>
    <n v="0"/>
    <n v="0"/>
  </r>
  <r>
    <x v="0"/>
    <x v="1"/>
    <x v="13"/>
    <m/>
    <s v="Sep"/>
    <n v="2016"/>
    <s v="SC00"/>
    <s v="504019"/>
    <s v="620030 - Advertising -Promote Sales or Retain Cus"/>
    <s v="504019 - Customer Communications"/>
    <x v="5"/>
    <s v="210054581"/>
    <n v="12000"/>
    <n v="724.79938175287361"/>
    <n v="1054.8001518026567"/>
    <n v="351.59994289080203"/>
    <n v="2131.1994764463325"/>
    <n v="313.83813229899431"/>
    <n v="456.7284657305504"/>
    <n v="152.24277527171731"/>
    <n v="922.80937330126199"/>
    <n v="923"/>
    <n v="410.9612494538793"/>
    <n v="598.07168607210633"/>
    <n v="199.35716761908472"/>
    <n v="1208.3901031450703"/>
    <m/>
    <n v="0"/>
    <n v="0"/>
    <n v="0"/>
    <n v="0"/>
  </r>
  <r>
    <x v="0"/>
    <x v="1"/>
    <x v="13"/>
    <m/>
    <s v="Oct"/>
    <n v="2016"/>
    <s v="SC00"/>
    <s v="504019"/>
    <s v="620030 - Advertising -Promote Sales or Retain Cus"/>
    <s v="504019 - Customer Communications"/>
    <x v="5"/>
    <s v="210054581"/>
    <n v="12000"/>
    <n v="724.79983326500724"/>
    <n v="1054.8002007666521"/>
    <n v="351.60031682503427"/>
    <n v="2131.2003508566936"/>
    <n v="313.83832780374814"/>
    <n v="456.72848693196045"/>
    <n v="152.24293718523987"/>
    <n v="922.80975192094843"/>
    <n v="923"/>
    <n v="410.96150546125909"/>
    <n v="598.07171383469165"/>
    <n v="199.3573796397944"/>
    <n v="1208.3905989357452"/>
    <m/>
    <n v="0"/>
    <n v="0"/>
    <n v="0"/>
    <n v="0"/>
  </r>
  <r>
    <x v="0"/>
    <x v="1"/>
    <x v="13"/>
    <m/>
    <s v="Nov"/>
    <n v="2016"/>
    <s v="SC00"/>
    <s v="504019"/>
    <s v="620030 - Advertising -Promote Sales or Retain Cus"/>
    <s v="504019 - Customer Communications"/>
    <x v="5"/>
    <s v="210054581"/>
    <n v="12000"/>
    <n v="724.80024916840864"/>
    <n v="1054.8004734097399"/>
    <n v="351.60035496610595"/>
    <n v="2131.2010775442545"/>
    <n v="313.838507889921"/>
    <n v="456.72860498641739"/>
    <n v="152.24295370032391"/>
    <n v="922.81006657666228"/>
    <n v="923"/>
    <n v="410.96174127848764"/>
    <n v="598.07186842332248"/>
    <n v="199.35740126578204"/>
    <n v="1208.3910109675921"/>
    <m/>
    <n v="0"/>
    <n v="0"/>
    <n v="0"/>
    <n v="0"/>
  </r>
  <r>
    <x v="0"/>
    <x v="1"/>
    <x v="13"/>
    <m/>
    <s v="Dec"/>
    <n v="2016"/>
    <s v="SC00"/>
    <s v="504019"/>
    <s v="620030 - Advertising -Promote Sales or Retain Cus"/>
    <s v="504019 - Customer Communications"/>
    <x v="5"/>
    <s v="210054581"/>
    <n v="12000"/>
    <n v="724.80043400166835"/>
    <n v="1054.8009504751028"/>
    <n v="351.60046948258037"/>
    <n v="2131.2018539593519"/>
    <n v="313.83858792272241"/>
    <n v="456.72881155571952"/>
    <n v="152.24300328595731"/>
    <n v="922.81040276439933"/>
    <n v="923"/>
    <n v="410.96184607894594"/>
    <n v="598.07213891938329"/>
    <n v="199.35746619662305"/>
    <n v="1208.3914511949524"/>
    <m/>
    <n v="0"/>
    <n v="0"/>
    <n v="0"/>
    <n v="0"/>
  </r>
  <r>
    <x v="0"/>
    <x v="1"/>
    <x v="14"/>
    <m/>
    <s v="Jan"/>
    <n v="2017"/>
    <s v="SC00"/>
    <s v="504019"/>
    <s v="620030 - Advertising -Promote Sales or Retain Cus"/>
    <s v="504019 - Customer Communications"/>
    <x v="5"/>
    <s v="210054581"/>
    <n v="12000"/>
    <n v="1492.8003951906276"/>
    <n v="2193.6001374410457"/>
    <n v="729.60028051107656"/>
    <n v="4416.0008131427494"/>
    <n v="646.38257111754183"/>
    <n v="949.82885951197295"/>
    <n v="315.91692146129617"/>
    <n v="1912.1283520908109"/>
    <n v="923"/>
    <n v="846.41782407308574"/>
    <n v="1243.7712779290728"/>
    <n v="413.68335904978039"/>
    <n v="2503.8724610519389"/>
    <n v="107"/>
    <n v="0"/>
    <n v="0"/>
    <n v="0"/>
    <n v="0"/>
  </r>
  <r>
    <x v="0"/>
    <x v="1"/>
    <x v="14"/>
    <m/>
    <s v="Feb"/>
    <n v="2017"/>
    <s v="SC00"/>
    <s v="504019"/>
    <s v="620030 - Advertising -Promote Sales or Retain Cus"/>
    <s v="504019 - Customer Communications"/>
    <x v="5"/>
    <s v="210054581"/>
    <n v="12000"/>
    <n v="1492.8003709591073"/>
    <n v="2193.6001091541543"/>
    <n v="729.6001747605452"/>
    <n v="4416.0006548738065"/>
    <n v="646.38256062529354"/>
    <n v="949.82884726374891"/>
    <n v="315.91687567131612"/>
    <n v="1912.1282835603586"/>
    <n v="923"/>
    <n v="846.4178103338138"/>
    <n v="1243.7712618904054"/>
    <n v="413.68329908922908"/>
    <n v="2503.8723713134482"/>
    <n v="107"/>
    <n v="0"/>
    <n v="0"/>
    <n v="0"/>
    <n v="0"/>
  </r>
  <r>
    <x v="0"/>
    <x v="1"/>
    <x v="14"/>
    <m/>
    <s v="Mar"/>
    <n v="2017"/>
    <s v="SC00"/>
    <s v="504019"/>
    <s v="620030 - Advertising -Promote Sales or Retain Cus"/>
    <s v="504019 - Customer Communications"/>
    <x v="5"/>
    <s v="210054581"/>
    <n v="12000"/>
    <n v="1492.8000682073273"/>
    <n v="2193.5997259454084"/>
    <n v="729.59998301491407"/>
    <n v="4415.9997771676499"/>
    <n v="646.38242953377278"/>
    <n v="949.82868133436205"/>
    <n v="315.9167926454578"/>
    <n v="1912.1279035135926"/>
    <n v="923"/>
    <n v="846.41763867355451"/>
    <n v="1243.7710446110464"/>
    <n v="413.68319036945627"/>
    <n v="2503.8718736540568"/>
    <n v="107"/>
    <n v="0"/>
    <n v="0"/>
    <n v="0"/>
    <n v="0"/>
  </r>
  <r>
    <x v="0"/>
    <x v="1"/>
    <x v="14"/>
    <m/>
    <s v="Apr"/>
    <n v="2017"/>
    <s v="SC00"/>
    <s v="504019"/>
    <s v="620030 - Advertising -Promote Sales or Retain Cus"/>
    <s v="504019 - Customer Communications"/>
    <x v="5"/>
    <s v="210054581"/>
    <n v="12000"/>
    <n v="1492.7998378923421"/>
    <n v="2193.5996550921536"/>
    <n v="729.59989544265966"/>
    <n v="4415.9993884271553"/>
    <n v="646.38232980738417"/>
    <n v="949.82865065490273"/>
    <n v="315.91675472667168"/>
    <n v="1912.1277351889585"/>
    <n v="923"/>
    <n v="846.41750808495794"/>
    <n v="1243.7710044372509"/>
    <n v="413.68314071598797"/>
    <n v="2503.8716532381968"/>
    <n v="107"/>
    <n v="0"/>
    <n v="0"/>
    <n v="0"/>
    <n v="0"/>
  </r>
  <r>
    <x v="0"/>
    <x v="1"/>
    <x v="14"/>
    <m/>
    <s v="May"/>
    <n v="2017"/>
    <s v="SC00"/>
    <s v="504019"/>
    <s v="620030 - Advertising -Promote Sales or Retain Cus"/>
    <s v="504019 - Customer Communications"/>
    <x v="5"/>
    <s v="210054581"/>
    <n v="12000"/>
    <n v="1492.7997368449596"/>
    <n v="2193.5992535288142"/>
    <n v="729.59947307916309"/>
    <n v="4415.9984634529374"/>
    <n v="646.38228605386757"/>
    <n v="949.82847677797668"/>
    <n v="315.91657184327767"/>
    <n v="1912.1273346751218"/>
    <n v="923"/>
    <n v="846.41745079109205"/>
    <n v="1243.7707767508375"/>
    <n v="413.68290123588542"/>
    <n v="2503.8711287778146"/>
    <n v="107"/>
    <n v="0"/>
    <n v="0"/>
    <n v="0"/>
    <n v="0"/>
  </r>
  <r>
    <x v="0"/>
    <x v="1"/>
    <x v="14"/>
    <m/>
    <s v="Jun"/>
    <n v="2017"/>
    <s v="SC00"/>
    <s v="504019"/>
    <s v="620030 - Advertising -Promote Sales or Retain Cus"/>
    <s v="504019 - Customer Communications"/>
    <x v="5"/>
    <s v="210054581"/>
    <n v="12000"/>
    <n v="769.19925940020858"/>
    <n v="1125.5999662125187"/>
    <n v="374.39935258826182"/>
    <n v="2269.1985782009892"/>
    <n v="333.06327932029035"/>
    <n v="487.38478537002061"/>
    <n v="162.1149196707174"/>
    <n v="982.56298436102838"/>
    <n v="923"/>
    <n v="436.13598007991823"/>
    <n v="638.21518084249806"/>
    <n v="212.28443291754442"/>
    <n v="1286.6355938399606"/>
    <n v="107"/>
    <n v="0"/>
    <n v="0"/>
    <n v="0"/>
    <n v="0"/>
  </r>
  <r>
    <x v="0"/>
    <x v="1"/>
    <x v="16"/>
    <m/>
    <s v="Jan"/>
    <n v="2019"/>
    <s v="SC00"/>
    <s v="992986"/>
    <s v="550301 - Outside Services/Contractors-Marketing-"/>
    <s v="509270 - Energy Efficiency Programs"/>
    <x v="5"/>
    <s v="210054581"/>
    <n v="406280"/>
    <n v="406280"/>
    <n v="0"/>
    <n v="0"/>
    <n v="406280"/>
    <n v="406280"/>
    <n v="0"/>
    <n v="0"/>
    <n v="406280"/>
    <n v="923"/>
    <n v="0"/>
    <n v="0"/>
    <n v="0"/>
    <n v="0"/>
    <s v="n/a"/>
    <n v="0"/>
    <n v="0"/>
    <n v="0"/>
    <n v="0"/>
  </r>
  <r>
    <x v="0"/>
    <x v="1"/>
    <x v="16"/>
    <m/>
    <s v="Jan"/>
    <n v="2019"/>
    <s v="SC00"/>
    <s v="992987"/>
    <s v="550301 - Outside Services/Contractors-Marketing-"/>
    <s v="509270 - Energy Efficiency Programs"/>
    <x v="5"/>
    <s v="210054581"/>
    <n v="402076"/>
    <n v="0"/>
    <n v="402076"/>
    <n v="0"/>
    <n v="402076"/>
    <n v="0"/>
    <n v="402076"/>
    <n v="0"/>
    <n v="402076"/>
    <n v="923"/>
    <n v="0"/>
    <n v="0"/>
    <n v="0"/>
    <n v="0"/>
    <s v="n/a"/>
    <n v="0"/>
    <n v="0"/>
    <n v="0"/>
    <n v="0"/>
  </r>
  <r>
    <x v="0"/>
    <x v="1"/>
    <x v="16"/>
    <m/>
    <s v="Jan"/>
    <n v="2019"/>
    <s v="SC00"/>
    <s v="992988"/>
    <s v="550301 - Outside Services/Contractors-Marketing-"/>
    <s v="509270 - Energy Efficiency Programs"/>
    <x v="5"/>
    <s v="210054581"/>
    <n v="191644"/>
    <n v="0"/>
    <n v="0"/>
    <n v="191644"/>
    <n v="191644"/>
    <n v="0"/>
    <n v="0"/>
    <n v="191644"/>
    <n v="191644"/>
    <n v="923"/>
    <n v="0"/>
    <n v="0"/>
    <n v="0"/>
    <n v="0"/>
    <s v="n/a"/>
    <n v="0"/>
    <n v="0"/>
    <n v="0"/>
    <n v="0"/>
  </r>
  <r>
    <x v="0"/>
    <x v="1"/>
    <x v="17"/>
    <m/>
    <s v="Jan"/>
    <n v="2020"/>
    <s v="SC00"/>
    <s v="993196"/>
    <s v="550301 - Outside Services/Contractors-Marketing"/>
    <s v="509268 - EE Compliance &amp; Reporting"/>
    <x v="5"/>
    <s v="210054581"/>
    <n v="346280"/>
    <n v="346280"/>
    <n v="0"/>
    <n v="0"/>
    <n v="346280"/>
    <n v="346280"/>
    <n v="0"/>
    <n v="0"/>
    <n v="346280"/>
    <n v="923"/>
    <n v="0"/>
    <n v="0"/>
    <n v="0"/>
    <n v="0"/>
    <s v="n/a"/>
    <n v="0"/>
    <n v="0"/>
    <n v="0"/>
    <n v="0"/>
  </r>
  <r>
    <x v="0"/>
    <x v="1"/>
    <x v="17"/>
    <m/>
    <s v="Jan"/>
    <n v="2020"/>
    <s v="SC00"/>
    <s v="993211"/>
    <s v="550301 - Outside Services/Contractors-Marketing"/>
    <s v="509268 - EE Compliance &amp; Reporting"/>
    <x v="5"/>
    <s v="210054581"/>
    <n v="261644"/>
    <n v="0"/>
    <n v="0"/>
    <n v="261644"/>
    <n v="261644"/>
    <n v="0"/>
    <n v="0"/>
    <n v="261644"/>
    <n v="261644"/>
    <n v="923"/>
    <n v="0"/>
    <n v="0"/>
    <n v="0"/>
    <n v="0"/>
    <s v="n/a"/>
    <n v="0"/>
    <n v="0"/>
    <n v="0"/>
    <n v="0"/>
  </r>
  <r>
    <x v="0"/>
    <x v="1"/>
    <x v="17"/>
    <m/>
    <s v="Jan"/>
    <n v="2020"/>
    <s v="SC00"/>
    <s v="993213"/>
    <s v="550301 - Outside Services/Contractors-Marketing"/>
    <s v="509268 - EE Compliance &amp; Reporting"/>
    <x v="5"/>
    <s v="210054581"/>
    <n v="392076"/>
    <n v="0"/>
    <n v="392076"/>
    <n v="0"/>
    <n v="392076"/>
    <n v="0"/>
    <n v="392076"/>
    <n v="0"/>
    <n v="392076"/>
    <n v="923"/>
    <n v="0"/>
    <n v="0"/>
    <n v="0"/>
    <n v="0"/>
    <s v="n/a"/>
    <n v="0"/>
    <n v="0"/>
    <n v="0"/>
    <n v="0"/>
  </r>
  <r>
    <x v="0"/>
    <x v="0"/>
    <x v="13"/>
    <m/>
    <s v="Nov"/>
    <n v="2016"/>
    <s v="SC00"/>
    <s v="509355"/>
    <s v="550100 - Outside Services/Contractors-Profess Non"/>
    <s v="509355 - Marketing and Branding"/>
    <x v="6"/>
    <s v="210057219"/>
    <n v="175000"/>
    <n v="0"/>
    <n v="0"/>
    <n v="0"/>
    <n v="0"/>
    <n v="0"/>
    <n v="0"/>
    <n v="0"/>
    <n v="0"/>
    <s v="n/a"/>
    <n v="0"/>
    <n v="0"/>
    <n v="0"/>
    <n v="0"/>
    <s v="n/a"/>
    <n v="0"/>
    <n v="0"/>
    <n v="0"/>
    <n v="0"/>
  </r>
  <r>
    <x v="0"/>
    <x v="1"/>
    <x v="14"/>
    <m/>
    <s v="Jan"/>
    <n v="2017"/>
    <s v="SC00"/>
    <s v="509355"/>
    <s v="550100 - Outside Services/Contractors-Profess Non"/>
    <s v="509355 - Marketing and Branding"/>
    <x v="7"/>
    <s v="210057706"/>
    <n v="400000"/>
    <n v="25640.002421580797"/>
    <n v="37520.003529517162"/>
    <n v="12480.0009816244"/>
    <n v="75640.006932722361"/>
    <n v="11102.121048544486"/>
    <n v="16246.16152828094"/>
    <n v="5403.8404250433696"/>
    <n v="32752.123001868797"/>
    <n v="911"/>
    <n v="14537.881373036311"/>
    <n v="21273.842001236237"/>
    <n v="7076.1605565810396"/>
    <n v="42887.88393085359"/>
    <n v="107"/>
    <n v="0"/>
    <n v="0"/>
    <n v="0"/>
    <n v="0"/>
  </r>
  <r>
    <x v="0"/>
    <x v="1"/>
    <x v="15"/>
    <m/>
    <s v="Jan"/>
    <n v="2018"/>
    <s v="SC00"/>
    <s v="992628"/>
    <s v="550301 - Outside Services/Contractors-Marketing"/>
    <s v="509270 - Energy Efficiency Programs"/>
    <x v="7"/>
    <s v="210057706"/>
    <n v="1000000"/>
    <n v="233993.49841269801"/>
    <n v="321065.99047619"/>
    <n v="127480.193650794"/>
    <n v="682539.68253968202"/>
    <n v="233993.49841269801"/>
    <n v="321065.99047619"/>
    <n v="127480.193650794"/>
    <n v="682539.68253968202"/>
    <n v="923"/>
    <n v="0"/>
    <n v="0"/>
    <n v="0"/>
    <n v="0"/>
    <s v="n/a"/>
    <n v="0"/>
    <n v="0"/>
    <n v="0"/>
    <n v="0"/>
  </r>
  <r>
    <x v="0"/>
    <x v="1"/>
    <x v="15"/>
    <m/>
    <s v="Nov"/>
    <n v="2018"/>
    <s v="SC00"/>
    <s v="992379"/>
    <s v="550100 - Outside Services/Contractors-Profess Non"/>
    <s v="509270 - Energy Efficiency Programs"/>
    <x v="7"/>
    <s v="210057706"/>
    <n v="150000"/>
    <n v="35099.0247619047"/>
    <n v="48159.898571428501"/>
    <n v="19122.0290476191"/>
    <n v="102380.95238095229"/>
    <n v="35099.0247619047"/>
    <n v="48159.898571428501"/>
    <n v="19122.0290476191"/>
    <n v="102380.95238095229"/>
    <n v="923"/>
    <n v="0"/>
    <n v="0"/>
    <n v="0"/>
    <n v="0"/>
    <s v="n/a"/>
    <n v="0"/>
    <n v="0"/>
    <n v="0"/>
    <n v="0"/>
  </r>
  <r>
    <x v="0"/>
    <x v="1"/>
    <x v="16"/>
    <m/>
    <s v="Jan"/>
    <n v="2019"/>
    <s v="SC00"/>
    <s v="992804"/>
    <s v="550301 - Outside Services/Contractors-Marketing"/>
    <s v="509270 - Energy Efficiency Programs"/>
    <x v="7"/>
    <s v="210057706"/>
    <n v="1000000"/>
    <n v="233993.49841269801"/>
    <n v="321065.99047619"/>
    <n v="127480.193650794"/>
    <n v="682539.68253968202"/>
    <n v="233993.49841269801"/>
    <n v="321065.99047619"/>
    <n v="127480.193650794"/>
    <n v="682539.68253968202"/>
    <n v="923"/>
    <n v="0"/>
    <n v="0"/>
    <n v="0"/>
    <n v="0"/>
    <s v="n/a"/>
    <n v="0"/>
    <n v="0"/>
    <n v="0"/>
    <n v="0"/>
  </r>
  <r>
    <x v="0"/>
    <x v="1"/>
    <x v="17"/>
    <m/>
    <s v="Jan"/>
    <n v="2020"/>
    <s v="SC00"/>
    <s v="991852"/>
    <s v="550301 - Outside Services/Contractors-Marketing"/>
    <s v="509270 - Energy Efficiency Programs"/>
    <x v="7"/>
    <s v="210057706"/>
    <n v="1000000"/>
    <n v="233993.49841269801"/>
    <n v="321065.99047619"/>
    <n v="127480.193650794"/>
    <n v="682539.68253968202"/>
    <n v="233993.49841269801"/>
    <n v="321065.99047619"/>
    <n v="127480.193650794"/>
    <n v="682539.68253968202"/>
    <n v="923"/>
    <n v="0"/>
    <n v="0"/>
    <n v="0"/>
    <n v="0"/>
    <s v="n/a"/>
    <n v="0"/>
    <n v="0"/>
    <n v="0"/>
    <n v="0"/>
  </r>
  <r>
    <x v="0"/>
    <x v="1"/>
    <x v="15"/>
    <m/>
    <s v="May"/>
    <n v="2018"/>
    <s v="CE01"/>
    <s v="421001"/>
    <s v="570052 - Lease/Rental-Miscellaneous&gt;12 Months"/>
    <s v="421001 - Northern Region Admin"/>
    <x v="8"/>
    <s v="210061578"/>
    <n v="35000"/>
    <n v="35000"/>
    <n v="0"/>
    <n v="0"/>
    <n v="35000"/>
    <n v="35000"/>
    <n v="0"/>
    <n v="0"/>
    <n v="35000"/>
    <n v="931"/>
    <n v="0"/>
    <n v="0"/>
    <n v="0"/>
    <n v="0"/>
    <s v="n/a"/>
    <n v="0"/>
    <n v="0"/>
    <n v="0"/>
    <n v="0"/>
  </r>
  <r>
    <x v="0"/>
    <x v="1"/>
    <x v="15"/>
    <m/>
    <s v="Jun"/>
    <n v="2018"/>
    <s v="CE01"/>
    <s v="421001"/>
    <s v="570052 - Lease/Rental-Miscellaneous&gt;12 Months"/>
    <s v="421001 - Northern Region Admin"/>
    <x v="8"/>
    <s v="210061578"/>
    <n v="35000"/>
    <n v="35000"/>
    <n v="0"/>
    <n v="0"/>
    <n v="35000"/>
    <n v="35000"/>
    <n v="0"/>
    <n v="0"/>
    <n v="35000"/>
    <n v="931"/>
    <n v="0"/>
    <n v="0"/>
    <n v="0"/>
    <n v="0"/>
    <s v="n/a"/>
    <n v="0"/>
    <n v="0"/>
    <n v="0"/>
    <n v="0"/>
  </r>
  <r>
    <x v="0"/>
    <x v="1"/>
    <x v="15"/>
    <m/>
    <s v="Jul"/>
    <n v="2018"/>
    <s v="CE01"/>
    <s v="421001"/>
    <s v="570052 - Lease/Rental-Miscellaneous&gt;12 Months"/>
    <s v="421001 - Northern Region Admin"/>
    <x v="8"/>
    <s v="210061578"/>
    <n v="35000"/>
    <n v="35000"/>
    <n v="0"/>
    <n v="0"/>
    <n v="35000"/>
    <n v="35000"/>
    <n v="0"/>
    <n v="0"/>
    <n v="35000"/>
    <n v="931"/>
    <n v="0"/>
    <n v="0"/>
    <n v="0"/>
    <n v="0"/>
    <s v="n/a"/>
    <n v="0"/>
    <n v="0"/>
    <n v="0"/>
    <n v="0"/>
  </r>
  <r>
    <x v="0"/>
    <x v="1"/>
    <x v="15"/>
    <m/>
    <s v="Aug"/>
    <n v="2018"/>
    <s v="CE01"/>
    <s v="421001"/>
    <s v="570052 - Lease/Rental-Miscellaneous&gt;12 Months"/>
    <s v="421001 - Northern Region Admin"/>
    <x v="8"/>
    <s v="210061578"/>
    <n v="35000"/>
    <n v="35000"/>
    <n v="0"/>
    <n v="0"/>
    <n v="35000"/>
    <n v="35000"/>
    <n v="0"/>
    <n v="0"/>
    <n v="35000"/>
    <n v="931"/>
    <n v="0"/>
    <n v="0"/>
    <n v="0"/>
    <n v="0"/>
    <s v="n/a"/>
    <n v="0"/>
    <n v="0"/>
    <n v="0"/>
    <n v="0"/>
  </r>
  <r>
    <x v="0"/>
    <x v="1"/>
    <x v="15"/>
    <m/>
    <s v="Sep"/>
    <n v="2018"/>
    <s v="CE01"/>
    <s v="421001"/>
    <s v="570052 - Lease/Rental-Miscellaneous&gt;12 Months"/>
    <s v="421001 - Northern Region Admin"/>
    <x v="8"/>
    <s v="210061578"/>
    <n v="35000"/>
    <n v="35000"/>
    <n v="0"/>
    <n v="0"/>
    <n v="35000"/>
    <n v="35000"/>
    <n v="0"/>
    <n v="0"/>
    <n v="35000"/>
    <n v="931"/>
    <n v="0"/>
    <n v="0"/>
    <n v="0"/>
    <n v="0"/>
    <s v="n/a"/>
    <n v="0"/>
    <n v="0"/>
    <n v="0"/>
    <n v="0"/>
  </r>
  <r>
    <x v="0"/>
    <x v="1"/>
    <x v="15"/>
    <m/>
    <s v="Oct"/>
    <n v="2018"/>
    <s v="CE01"/>
    <s v="421001"/>
    <s v="570052 - Lease/Rental-Miscellaneous&gt;12 Months"/>
    <s v="421001 - Northern Region Admin"/>
    <x v="8"/>
    <s v="210061578"/>
    <n v="35000"/>
    <n v="35000"/>
    <n v="0"/>
    <n v="0"/>
    <n v="35000"/>
    <n v="35000"/>
    <n v="0"/>
    <n v="0"/>
    <n v="35000"/>
    <n v="931"/>
    <n v="0"/>
    <n v="0"/>
    <n v="0"/>
    <n v="0"/>
    <s v="n/a"/>
    <n v="0"/>
    <n v="0"/>
    <n v="0"/>
    <n v="0"/>
  </r>
  <r>
    <x v="0"/>
    <x v="1"/>
    <x v="15"/>
    <m/>
    <s v="Apr"/>
    <n v="2018"/>
    <s v="CE01"/>
    <s v="421001"/>
    <s v="570500 - Lease/Rentals-Buildings"/>
    <s v="421001 - Northern Region Admin"/>
    <x v="8"/>
    <s v="210061578"/>
    <n v="70000"/>
    <n v="70000"/>
    <n v="0"/>
    <n v="0"/>
    <n v="70000"/>
    <n v="70000"/>
    <n v="0"/>
    <n v="0"/>
    <n v="70000"/>
    <n v="931"/>
    <n v="0"/>
    <n v="0"/>
    <n v="0"/>
    <n v="0"/>
    <s v="n/a"/>
    <n v="0"/>
    <n v="0"/>
    <n v="0"/>
    <n v="0"/>
  </r>
  <r>
    <x v="0"/>
    <x v="0"/>
    <x v="17"/>
    <m/>
    <s v="Jan"/>
    <n v="2020"/>
    <s v="CE01"/>
    <s v="421307"/>
    <s v="600010 - Utilities"/>
    <s v="421307 - Northern Region Facilities"/>
    <x v="8"/>
    <s v="210061578"/>
    <n v="49030.06"/>
    <n v="49030.06"/>
    <n v="0"/>
    <n v="0"/>
    <n v="49030.06"/>
    <n v="49030.06"/>
    <n v="0"/>
    <n v="0"/>
    <n v="49030.06"/>
    <n v="935"/>
    <n v="0"/>
    <n v="0"/>
    <n v="0"/>
    <n v="0"/>
    <s v="n/a"/>
    <n v="0"/>
    <n v="0"/>
    <n v="0"/>
    <n v="0"/>
  </r>
  <r>
    <x v="0"/>
    <x v="0"/>
    <x v="17"/>
    <m/>
    <s v="Jun"/>
    <n v="2020"/>
    <s v="CE01"/>
    <s v="421307"/>
    <s v="600010 - Utilities"/>
    <s v="421307 - Northern Region Facilities"/>
    <x v="8"/>
    <s v="210061578"/>
    <n v="7431.18"/>
    <n v="7431.18"/>
    <n v="0"/>
    <n v="0"/>
    <n v="7431.18"/>
    <n v="7431.18"/>
    <n v="0"/>
    <n v="0"/>
    <n v="7431.18"/>
    <n v="935"/>
    <n v="0"/>
    <n v="0"/>
    <n v="0"/>
    <n v="0"/>
    <s v="n/a"/>
    <n v="0"/>
    <n v="0"/>
    <n v="0"/>
    <n v="0"/>
  </r>
  <r>
    <x v="0"/>
    <x v="0"/>
    <x v="17"/>
    <m/>
    <s v="Jul"/>
    <n v="2020"/>
    <s v="CE01"/>
    <s v="421307"/>
    <s v="600010 - Utilities"/>
    <s v="421307 - Northern Region Facilities"/>
    <x v="8"/>
    <s v="210061578"/>
    <n v="57921.9"/>
    <n v="57921.9"/>
    <n v="0"/>
    <n v="0"/>
    <n v="57921.9"/>
    <n v="57921.9"/>
    <n v="0"/>
    <n v="0"/>
    <n v="57921.9"/>
    <n v="935"/>
    <n v="0"/>
    <n v="0"/>
    <n v="0"/>
    <n v="0"/>
    <s v="n/a"/>
    <n v="0"/>
    <n v="0"/>
    <n v="0"/>
    <n v="0"/>
  </r>
  <r>
    <x v="0"/>
    <x v="0"/>
    <x v="17"/>
    <m/>
    <s v="Aug"/>
    <n v="2020"/>
    <s v="CE01"/>
    <s v="421316"/>
    <s v="600010 - Utilities"/>
    <s v="421316 - Nothern Miles Service Center"/>
    <x v="8"/>
    <s v="210061578"/>
    <n v="1391.72"/>
    <n v="1391.72"/>
    <n v="0"/>
    <n v="0"/>
    <n v="1391.72"/>
    <n v="1391.72"/>
    <n v="0"/>
    <n v="0"/>
    <n v="1391.72"/>
    <n v="588"/>
    <n v="0"/>
    <n v="0"/>
    <n v="0"/>
    <n v="0"/>
    <s v="n/a"/>
    <n v="0"/>
    <n v="0"/>
    <n v="0"/>
    <n v="0"/>
  </r>
  <r>
    <x v="0"/>
    <x v="1"/>
    <x v="15"/>
    <m/>
    <s v="Nov"/>
    <n v="2018"/>
    <s v="CE01"/>
    <s v="421324"/>
    <s v="570500 - Lease/Rentals-Buildings"/>
    <s v="421324 - Northern NRHQ - NR Headquarters"/>
    <x v="8"/>
    <s v="210061578"/>
    <n v="70000"/>
    <n v="70000"/>
    <n v="0"/>
    <n v="0"/>
    <n v="70000"/>
    <n v="70000"/>
    <n v="0"/>
    <n v="0"/>
    <n v="70000"/>
    <n v="935"/>
    <n v="0"/>
    <n v="0"/>
    <n v="0"/>
    <n v="0"/>
    <s v="n/a"/>
    <n v="0"/>
    <n v="0"/>
    <n v="0"/>
    <n v="0"/>
  </r>
  <r>
    <x v="0"/>
    <x v="1"/>
    <x v="15"/>
    <m/>
    <s v="Dec"/>
    <n v="2018"/>
    <s v="CE01"/>
    <s v="421324"/>
    <s v="570500 - Lease/Rentals-Buildings"/>
    <s v="421324 - Northern NRHQ - NR Headquarters"/>
    <x v="8"/>
    <s v="210061578"/>
    <n v="35000"/>
    <n v="35000"/>
    <n v="0"/>
    <n v="0"/>
    <n v="35000"/>
    <n v="35000"/>
    <n v="0"/>
    <n v="0"/>
    <n v="35000"/>
    <n v="935"/>
    <n v="0"/>
    <n v="0"/>
    <n v="0"/>
    <n v="0"/>
    <s v="n/a"/>
    <n v="0"/>
    <n v="0"/>
    <n v="0"/>
    <n v="0"/>
  </r>
  <r>
    <x v="0"/>
    <x v="1"/>
    <x v="16"/>
    <m/>
    <s v="Feb"/>
    <n v="2019"/>
    <s v="CE01"/>
    <s v="421324"/>
    <s v="570500 - Lease/Rentals-Buildings"/>
    <s v="421324 - Northern NRHQ - NR Headquarters"/>
    <x v="8"/>
    <s v="210061578"/>
    <n v="35000"/>
    <n v="35000"/>
    <n v="0"/>
    <n v="0"/>
    <n v="35000"/>
    <n v="35000"/>
    <n v="0"/>
    <n v="0"/>
    <n v="35000"/>
    <n v="935"/>
    <n v="0"/>
    <n v="0"/>
    <n v="0"/>
    <n v="0"/>
    <s v="n/a"/>
    <n v="0"/>
    <n v="0"/>
    <n v="0"/>
    <n v="0"/>
  </r>
  <r>
    <x v="0"/>
    <x v="1"/>
    <x v="16"/>
    <m/>
    <s v="Mar"/>
    <n v="2019"/>
    <s v="CE01"/>
    <s v="421324"/>
    <s v="570501 - Real Estate Expense ASC 842"/>
    <s v="421324 - Northern NRHQ - NR Headquarters"/>
    <x v="8"/>
    <s v="210061578"/>
    <n v="35000"/>
    <n v="35000"/>
    <n v="0"/>
    <n v="0"/>
    <n v="35000"/>
    <n v="0"/>
    <n v="0"/>
    <n v="0"/>
    <n v="0"/>
    <s v="n/a"/>
    <n v="35000"/>
    <n v="0"/>
    <n v="0"/>
    <n v="35000"/>
    <n v="106"/>
    <n v="0"/>
    <n v="0"/>
    <n v="0"/>
    <n v="0"/>
  </r>
  <r>
    <x v="0"/>
    <x v="1"/>
    <x v="16"/>
    <m/>
    <s v="Apr"/>
    <n v="2019"/>
    <s v="CE01"/>
    <s v="421324"/>
    <s v="570501 - Real Estate Expense ASC 842"/>
    <s v="421324 - Northern NRHQ - NR Headquarters"/>
    <x v="8"/>
    <s v="210061578"/>
    <n v="35000"/>
    <n v="35000"/>
    <n v="0"/>
    <n v="0"/>
    <n v="35000"/>
    <n v="0"/>
    <n v="0"/>
    <n v="0"/>
    <n v="0"/>
    <s v="n/a"/>
    <n v="35000"/>
    <n v="0"/>
    <n v="0"/>
    <n v="35000"/>
    <n v="106"/>
    <n v="0"/>
    <n v="0"/>
    <n v="0"/>
    <n v="0"/>
  </r>
  <r>
    <x v="0"/>
    <x v="1"/>
    <x v="16"/>
    <m/>
    <s v="May"/>
    <n v="2019"/>
    <s v="CE01"/>
    <s v="421324"/>
    <s v="570501 - Real Estate Expense ASC 842"/>
    <s v="421324 - Northern NRHQ - NR Headquarters"/>
    <x v="8"/>
    <s v="210061578"/>
    <n v="35000"/>
    <n v="35000"/>
    <n v="0"/>
    <n v="0"/>
    <n v="35000"/>
    <n v="0"/>
    <n v="0"/>
    <n v="0"/>
    <n v="0"/>
    <s v="n/a"/>
    <n v="35000"/>
    <n v="0"/>
    <n v="0"/>
    <n v="35000"/>
    <n v="106"/>
    <n v="0"/>
    <n v="0"/>
    <n v="0"/>
    <n v="0"/>
  </r>
  <r>
    <x v="0"/>
    <x v="1"/>
    <x v="16"/>
    <m/>
    <s v="Jun"/>
    <n v="2019"/>
    <s v="CE01"/>
    <s v="421324"/>
    <s v="570501 - Real Estate Expense ASC 842"/>
    <s v="421324 - Northern NRHQ - NR Headquarters"/>
    <x v="8"/>
    <s v="210061578"/>
    <n v="35000"/>
    <n v="35000"/>
    <n v="0"/>
    <n v="0"/>
    <n v="35000"/>
    <n v="0"/>
    <n v="0"/>
    <n v="0"/>
    <n v="0"/>
    <s v="n/a"/>
    <n v="35000"/>
    <n v="0"/>
    <n v="0"/>
    <n v="35000"/>
    <n v="106"/>
    <n v="0"/>
    <n v="0"/>
    <n v="0"/>
    <n v="0"/>
  </r>
  <r>
    <x v="0"/>
    <x v="1"/>
    <x v="16"/>
    <m/>
    <s v="Jul"/>
    <n v="2019"/>
    <s v="CE01"/>
    <s v="421324"/>
    <s v="570501 - Real Estate Expense ASC 842"/>
    <s v="421324 - Northern NRHQ - NR Headquarters"/>
    <x v="8"/>
    <s v="210061578"/>
    <n v="35000"/>
    <n v="35000"/>
    <n v="0"/>
    <n v="0"/>
    <n v="35000"/>
    <n v="0"/>
    <n v="0"/>
    <n v="0"/>
    <n v="0"/>
    <s v="n/a"/>
    <n v="35000"/>
    <n v="0"/>
    <n v="0"/>
    <n v="35000"/>
    <n v="106"/>
    <n v="0"/>
    <n v="0"/>
    <n v="0"/>
    <n v="0"/>
  </r>
  <r>
    <x v="0"/>
    <x v="1"/>
    <x v="16"/>
    <m/>
    <s v="Aug"/>
    <n v="2019"/>
    <s v="CE01"/>
    <s v="421324"/>
    <s v="570501 - Real Estate Expense ASC 842"/>
    <s v="421324 - Northern NRHQ - NR Headquarters"/>
    <x v="8"/>
    <s v="210061578"/>
    <n v="35000"/>
    <n v="35000"/>
    <n v="0"/>
    <n v="0"/>
    <n v="35000"/>
    <n v="0"/>
    <n v="0"/>
    <n v="0"/>
    <n v="0"/>
    <s v="n/a"/>
    <n v="35000"/>
    <n v="0"/>
    <n v="0"/>
    <n v="35000"/>
    <n v="106"/>
    <n v="0"/>
    <n v="0"/>
    <n v="0"/>
    <n v="0"/>
  </r>
  <r>
    <x v="0"/>
    <x v="1"/>
    <x v="16"/>
    <m/>
    <s v="Sep"/>
    <n v="2019"/>
    <s v="CE01"/>
    <s v="421324"/>
    <s v="570501 - Real Estate Expense ASC 842"/>
    <s v="421324 - Northern NRHQ - NR Headquarters"/>
    <x v="8"/>
    <s v="210061578"/>
    <n v="35000"/>
    <n v="35000"/>
    <n v="0"/>
    <n v="0"/>
    <n v="35000"/>
    <n v="0"/>
    <n v="0"/>
    <n v="0"/>
    <n v="0"/>
    <s v="n/a"/>
    <n v="35000"/>
    <n v="0"/>
    <n v="0"/>
    <n v="35000"/>
    <n v="106"/>
    <n v="0"/>
    <n v="0"/>
    <n v="0"/>
    <n v="0"/>
  </r>
  <r>
    <x v="0"/>
    <x v="1"/>
    <x v="16"/>
    <m/>
    <s v="Oct"/>
    <n v="2019"/>
    <s v="CE01"/>
    <s v="421324"/>
    <s v="570501 - Real Estate Expense ASC 842"/>
    <s v="421324 - Northern NRHQ - NR Headquarters"/>
    <x v="8"/>
    <s v="210061578"/>
    <n v="35000"/>
    <n v="35000"/>
    <n v="0"/>
    <n v="0"/>
    <n v="35000"/>
    <n v="0"/>
    <n v="0"/>
    <n v="0"/>
    <n v="0"/>
    <s v="n/a"/>
    <n v="35000"/>
    <n v="0"/>
    <n v="0"/>
    <n v="35000"/>
    <n v="106"/>
    <n v="0"/>
    <n v="0"/>
    <n v="0"/>
    <n v="0"/>
  </r>
  <r>
    <x v="0"/>
    <x v="1"/>
    <x v="16"/>
    <m/>
    <s v="Nov"/>
    <n v="2019"/>
    <s v="CE01"/>
    <s v="421324"/>
    <s v="570501 - Real Estate Expense ASC 842"/>
    <s v="421324 - Northern NRHQ - NR Headquarters"/>
    <x v="8"/>
    <s v="210061578"/>
    <n v="35000"/>
    <n v="35000"/>
    <n v="0"/>
    <n v="0"/>
    <n v="35000"/>
    <n v="0"/>
    <n v="0"/>
    <n v="0"/>
    <n v="0"/>
    <s v="n/a"/>
    <n v="35000"/>
    <n v="0"/>
    <n v="0"/>
    <n v="35000"/>
    <n v="106"/>
    <n v="0"/>
    <n v="0"/>
    <n v="0"/>
    <n v="0"/>
  </r>
  <r>
    <x v="0"/>
    <x v="1"/>
    <x v="16"/>
    <m/>
    <s v="Dec"/>
    <n v="2019"/>
    <s v="CE01"/>
    <s v="421324"/>
    <s v="570501 - Real Estate Expense ASC 842"/>
    <s v="421324 - Northern NRHQ - NR Headquarters"/>
    <x v="8"/>
    <s v="210061578"/>
    <n v="35000"/>
    <n v="35000"/>
    <n v="0"/>
    <n v="0"/>
    <n v="35000"/>
    <n v="0"/>
    <n v="0"/>
    <n v="0"/>
    <n v="0"/>
    <s v="n/a"/>
    <n v="35000"/>
    <n v="0"/>
    <n v="0"/>
    <n v="35000"/>
    <n v="106"/>
    <n v="0"/>
    <n v="0"/>
    <n v="0"/>
    <n v="0"/>
  </r>
  <r>
    <x v="0"/>
    <x v="0"/>
    <x v="17"/>
    <m/>
    <s v="Jan"/>
    <n v="2020"/>
    <s v="CE01"/>
    <s v="421324"/>
    <s v="570501 - Real Estate Expense ASC 842"/>
    <s v="421324 - Northern NRHQ - NR Headquarters"/>
    <x v="8"/>
    <s v="210061578"/>
    <n v="35000"/>
    <n v="35000"/>
    <n v="0"/>
    <n v="0"/>
    <n v="35000"/>
    <n v="0"/>
    <n v="0"/>
    <n v="0"/>
    <n v="0"/>
    <s v="n/a"/>
    <n v="35000"/>
    <n v="0"/>
    <n v="0"/>
    <n v="35000"/>
    <n v="106"/>
    <n v="0"/>
    <n v="0"/>
    <n v="0"/>
    <n v="0"/>
  </r>
  <r>
    <x v="0"/>
    <x v="0"/>
    <x v="17"/>
    <m/>
    <s v="Feb"/>
    <n v="2020"/>
    <s v="CE01"/>
    <s v="421324"/>
    <s v="570501 - Real Estate Expense ASC 842"/>
    <s v="421324 - Northern NRHQ - NR Headquarters"/>
    <x v="8"/>
    <s v="210061578"/>
    <n v="35000"/>
    <n v="35000"/>
    <n v="0"/>
    <n v="0"/>
    <n v="35000"/>
    <n v="0"/>
    <n v="0"/>
    <n v="0"/>
    <n v="0"/>
    <s v="n/a"/>
    <n v="35000"/>
    <n v="0"/>
    <n v="0"/>
    <n v="35000"/>
    <n v="106"/>
    <n v="0"/>
    <n v="0"/>
    <n v="0"/>
    <n v="0"/>
  </r>
  <r>
    <x v="0"/>
    <x v="0"/>
    <x v="17"/>
    <m/>
    <s v="Mar"/>
    <n v="2020"/>
    <s v="CE01"/>
    <s v="421324"/>
    <s v="570501 - Real Estate Expense ASC 842"/>
    <s v="421324 - Northern NRHQ - NR Headquarters"/>
    <x v="8"/>
    <s v="210061578"/>
    <n v="35000"/>
    <n v="35000"/>
    <n v="0"/>
    <n v="0"/>
    <n v="35000"/>
    <n v="0"/>
    <n v="0"/>
    <n v="0"/>
    <n v="0"/>
    <s v="n/a"/>
    <n v="35000"/>
    <n v="0"/>
    <n v="0"/>
    <n v="35000"/>
    <n v="106"/>
    <n v="0"/>
    <n v="0"/>
    <n v="0"/>
    <n v="0"/>
  </r>
  <r>
    <x v="0"/>
    <x v="0"/>
    <x v="17"/>
    <m/>
    <s v="Apr"/>
    <n v="2020"/>
    <s v="CE01"/>
    <s v="421324"/>
    <s v="570501 - Real Estate Expense ASC 842"/>
    <s v="421324 - Northern NRHQ - NR Headquarters"/>
    <x v="8"/>
    <s v="210061578"/>
    <n v="35000"/>
    <n v="35000"/>
    <n v="0"/>
    <n v="0"/>
    <n v="35000"/>
    <n v="0"/>
    <n v="0"/>
    <n v="0"/>
    <n v="0"/>
    <s v="n/a"/>
    <n v="35000"/>
    <n v="0"/>
    <n v="0"/>
    <n v="35000"/>
    <n v="106"/>
    <n v="0"/>
    <n v="0"/>
    <n v="0"/>
    <n v="0"/>
  </r>
  <r>
    <x v="0"/>
    <x v="0"/>
    <x v="17"/>
    <m/>
    <s v="May"/>
    <n v="2020"/>
    <s v="CE01"/>
    <s v="421324"/>
    <s v="570501 - Real Estate Expense ASC 842"/>
    <s v="421324 - Northern NRHQ - NR Headquarters"/>
    <x v="8"/>
    <s v="210061578"/>
    <n v="35000"/>
    <n v="35000"/>
    <n v="0"/>
    <n v="0"/>
    <n v="35000"/>
    <n v="0"/>
    <n v="0"/>
    <n v="0"/>
    <n v="0"/>
    <s v="n/a"/>
    <n v="35000"/>
    <n v="0"/>
    <n v="0"/>
    <n v="35000"/>
    <n v="106"/>
    <n v="0"/>
    <n v="0"/>
    <n v="0"/>
    <n v="0"/>
  </r>
  <r>
    <x v="0"/>
    <x v="0"/>
    <x v="17"/>
    <m/>
    <s v="Jun"/>
    <n v="2020"/>
    <s v="CE01"/>
    <s v="421324"/>
    <s v="570501 - Real Estate Expense ASC 842"/>
    <s v="421324 - Northern NRHQ - NR Headquarters"/>
    <x v="8"/>
    <s v="210061578"/>
    <n v="35000"/>
    <n v="35000"/>
    <n v="0"/>
    <n v="0"/>
    <n v="35000"/>
    <n v="0"/>
    <n v="0"/>
    <n v="0"/>
    <n v="0"/>
    <s v="n/a"/>
    <n v="35000"/>
    <n v="0"/>
    <n v="0"/>
    <n v="35000"/>
    <n v="106"/>
    <n v="0"/>
    <n v="0"/>
    <n v="0"/>
    <n v="0"/>
  </r>
  <r>
    <x v="0"/>
    <x v="0"/>
    <x v="17"/>
    <m/>
    <s v="Jul"/>
    <n v="2020"/>
    <s v="CE01"/>
    <s v="421324"/>
    <s v="570501 - Real Estate Expense ASC 842"/>
    <s v="421324 - Northern NRHQ - NR Headquarters"/>
    <x v="8"/>
    <s v="210061578"/>
    <n v="35000"/>
    <n v="35000"/>
    <n v="0"/>
    <n v="0"/>
    <n v="35000"/>
    <n v="0"/>
    <n v="0"/>
    <n v="0"/>
    <n v="0"/>
    <s v="n/a"/>
    <n v="35000"/>
    <n v="0"/>
    <n v="0"/>
    <n v="35000"/>
    <n v="106"/>
    <n v="0"/>
    <n v="0"/>
    <n v="0"/>
    <n v="0"/>
  </r>
  <r>
    <x v="0"/>
    <x v="0"/>
    <x v="17"/>
    <m/>
    <s v="Aug"/>
    <n v="2020"/>
    <s v="CE01"/>
    <s v="421324"/>
    <s v="570501 - Real Estate Expense ASC 842"/>
    <s v="421324 - Northern NRHQ - NR Headquarters"/>
    <x v="8"/>
    <s v="210061578"/>
    <n v="35000"/>
    <n v="35000"/>
    <n v="0"/>
    <n v="0"/>
    <n v="35000"/>
    <n v="0"/>
    <n v="0"/>
    <n v="0"/>
    <n v="0"/>
    <s v="n/a"/>
    <n v="35000"/>
    <n v="0"/>
    <n v="0"/>
    <n v="35000"/>
    <n v="106"/>
    <n v="0"/>
    <n v="0"/>
    <n v="0"/>
    <n v="0"/>
  </r>
  <r>
    <x v="0"/>
    <x v="0"/>
    <x v="17"/>
    <m/>
    <s v="Sep"/>
    <n v="2020"/>
    <s v="CE01"/>
    <s v="421324"/>
    <s v="570501 - Real Estate Expense ASC 842"/>
    <s v="421324 - Northern NRHQ - NR Headquarters"/>
    <x v="8"/>
    <s v="210061578"/>
    <n v="35000"/>
    <n v="35000"/>
    <n v="0"/>
    <n v="0"/>
    <n v="35000"/>
    <n v="0"/>
    <n v="0"/>
    <n v="0"/>
    <n v="0"/>
    <s v="n/a"/>
    <n v="35000"/>
    <n v="0"/>
    <n v="0"/>
    <n v="35000"/>
    <n v="106"/>
    <n v="0"/>
    <n v="0"/>
    <n v="0"/>
    <n v="0"/>
  </r>
  <r>
    <x v="0"/>
    <x v="1"/>
    <x v="16"/>
    <m/>
    <s v="Dec"/>
    <n v="2019"/>
    <s v="CE01"/>
    <s v="421336"/>
    <s v="600010 - Utilities"/>
    <s v="421336 - Midtown Service Center"/>
    <x v="8"/>
    <s v="210061578"/>
    <n v="10681.630000000001"/>
    <n v="10681.630000000001"/>
    <n v="0"/>
    <n v="0"/>
    <n v="10681.630000000001"/>
    <n v="10681.630000000001"/>
    <n v="0"/>
    <n v="0"/>
    <n v="10681.630000000001"/>
    <n v="588"/>
    <n v="0"/>
    <n v="0"/>
    <n v="0"/>
    <n v="0"/>
    <s v="n/a"/>
    <n v="0"/>
    <n v="0"/>
    <n v="0"/>
    <n v="0"/>
  </r>
  <r>
    <x v="0"/>
    <x v="0"/>
    <x v="15"/>
    <m/>
    <s v="Apr"/>
    <n v="2018"/>
    <s v="SC00"/>
    <s v="506033"/>
    <s v="620128 - SPONSORSHIPS"/>
    <s v="506033 - State Legislative "/>
    <x v="9"/>
    <s v="210061785"/>
    <n v="200000"/>
    <n v="0"/>
    <n v="0"/>
    <n v="0"/>
    <n v="0"/>
    <n v="0"/>
    <n v="0"/>
    <n v="0"/>
    <n v="0"/>
    <s v="n/a"/>
    <n v="0"/>
    <n v="0"/>
    <n v="0"/>
    <n v="0"/>
    <s v="n/a"/>
    <n v="0"/>
    <n v="0"/>
    <n v="0"/>
    <n v="0"/>
  </r>
  <r>
    <x v="0"/>
    <x v="1"/>
    <x v="16"/>
    <m/>
    <s v="Feb"/>
    <n v="2019"/>
    <s v="CE01"/>
    <s v="421001"/>
    <s v="540005 - Celebrate Success"/>
    <s v="421001 - Northern Region Admin"/>
    <x v="10"/>
    <s v="210064110"/>
    <n v="7808.4"/>
    <n v="7808.4"/>
    <n v="0"/>
    <n v="0"/>
    <n v="7808.4"/>
    <n v="7808.4"/>
    <n v="0"/>
    <n v="0"/>
    <n v="7808.4"/>
    <n v="921"/>
    <n v="0"/>
    <n v="0"/>
    <n v="0"/>
    <n v="0"/>
    <s v="n/a"/>
    <n v="0"/>
    <n v="0"/>
    <n v="0"/>
    <n v="0"/>
  </r>
  <r>
    <x v="0"/>
    <x v="0"/>
    <x v="13"/>
    <m/>
    <s v="Apr"/>
    <n v="2016"/>
    <s v="SC00"/>
    <s v="506033"/>
    <s v="550100 - Outside Services/Contractors-Profess Non"/>
    <s v="506033 - State Legislative "/>
    <x v="11"/>
    <s v="210054795"/>
    <n v="50000"/>
    <n v="0"/>
    <n v="0"/>
    <n v="0"/>
    <n v="0"/>
    <n v="0"/>
    <n v="0"/>
    <n v="0"/>
    <n v="0"/>
    <s v="n/a"/>
    <n v="0"/>
    <n v="0"/>
    <n v="0"/>
    <n v="0"/>
    <s v="n/a"/>
    <n v="0"/>
    <n v="0"/>
    <n v="0"/>
    <n v="0"/>
  </r>
  <r>
    <x v="0"/>
    <x v="0"/>
    <x v="13"/>
    <m/>
    <s v="Aug"/>
    <n v="2016"/>
    <s v="SC00"/>
    <s v="506033"/>
    <s v="550100 - Outside Services/Contractors-Profess Non"/>
    <s v="506033 - State Legislative "/>
    <x v="11"/>
    <s v="210054795"/>
    <n v="50000"/>
    <n v="0"/>
    <n v="0"/>
    <n v="0"/>
    <n v="0"/>
    <n v="0"/>
    <n v="0"/>
    <n v="0"/>
    <n v="0"/>
    <s v="n/a"/>
    <n v="0"/>
    <n v="0"/>
    <n v="0"/>
    <n v="0"/>
    <s v="n/a"/>
    <n v="0"/>
    <n v="0"/>
    <n v="0"/>
    <n v="0"/>
  </r>
  <r>
    <x v="0"/>
    <x v="0"/>
    <x v="13"/>
    <m/>
    <s v="Aug"/>
    <n v="2016"/>
    <s v="SC00"/>
    <s v="506033"/>
    <s v="550100 - Outside Services/Contractors-Profess Non"/>
    <s v="506033 - State Legislative "/>
    <x v="11"/>
    <s v="210054795"/>
    <n v="50000"/>
    <n v="0"/>
    <n v="0"/>
    <n v="0"/>
    <n v="0"/>
    <n v="0"/>
    <n v="0"/>
    <n v="0"/>
    <n v="0"/>
    <s v="n/a"/>
    <n v="0"/>
    <n v="0"/>
    <n v="0"/>
    <n v="0"/>
    <s v="n/a"/>
    <n v="0"/>
    <n v="0"/>
    <n v="0"/>
    <n v="0"/>
  </r>
  <r>
    <x v="0"/>
    <x v="0"/>
    <x v="13"/>
    <m/>
    <s v="Dec"/>
    <n v="2016"/>
    <s v="SC00"/>
    <s v="506033"/>
    <s v="550100 - Outside Services/Contractors-Profess Non"/>
    <s v="506033 - State Legislative "/>
    <x v="11"/>
    <s v="210054795"/>
    <n v="60000"/>
    <n v="0"/>
    <n v="0"/>
    <n v="0"/>
    <n v="0"/>
    <n v="0"/>
    <n v="0"/>
    <n v="0"/>
    <n v="0"/>
    <s v="n/a"/>
    <n v="0"/>
    <n v="0"/>
    <n v="0"/>
    <n v="0"/>
    <s v="n/a"/>
    <n v="0"/>
    <n v="0"/>
    <n v="0"/>
    <n v="0"/>
  </r>
  <r>
    <x v="0"/>
    <x v="0"/>
    <x v="13"/>
    <m/>
    <s v="Feb"/>
    <n v="2016"/>
    <s v="SC00"/>
    <s v="506033"/>
    <s v="550100 - Outside Services/Contractors-Profess Non"/>
    <s v="506033 - State Legislative "/>
    <x v="11"/>
    <s v="210054795"/>
    <n v="980000"/>
    <n v="0"/>
    <n v="0"/>
    <n v="0"/>
    <n v="0"/>
    <n v="0"/>
    <n v="0"/>
    <n v="0"/>
    <n v="0"/>
    <s v="n/a"/>
    <n v="0"/>
    <n v="0"/>
    <n v="0"/>
    <n v="0"/>
    <s v="n/a"/>
    <n v="0"/>
    <n v="0"/>
    <n v="0"/>
    <n v="0"/>
  </r>
  <r>
    <x v="0"/>
    <x v="0"/>
    <x v="13"/>
    <m/>
    <s v="Feb"/>
    <n v="2016"/>
    <s v="SC00"/>
    <s v="506033"/>
    <s v="550100 - Outside Services/Contractors-Profess Non"/>
    <s v="506033 - State Legislative "/>
    <x v="11"/>
    <s v="210054795"/>
    <n v="50000"/>
    <n v="0"/>
    <n v="0"/>
    <n v="0"/>
    <n v="0"/>
    <n v="0"/>
    <n v="0"/>
    <n v="0"/>
    <n v="0"/>
    <s v="n/a"/>
    <n v="0"/>
    <n v="0"/>
    <n v="0"/>
    <n v="0"/>
    <s v="n/a"/>
    <n v="0"/>
    <n v="0"/>
    <n v="0"/>
    <n v="0"/>
  </r>
  <r>
    <x v="0"/>
    <x v="0"/>
    <x v="13"/>
    <m/>
    <s v="Feb"/>
    <n v="2016"/>
    <s v="SC00"/>
    <s v="506033"/>
    <s v="550100 - Outside Services/Contractors-Profess Non"/>
    <s v="506033 - State Legislative "/>
    <x v="11"/>
    <s v="210054795"/>
    <n v="50000"/>
    <n v="0"/>
    <n v="0"/>
    <n v="0"/>
    <n v="0"/>
    <n v="0"/>
    <n v="0"/>
    <n v="0"/>
    <n v="0"/>
    <s v="n/a"/>
    <n v="0"/>
    <n v="0"/>
    <n v="0"/>
    <n v="0"/>
    <s v="n/a"/>
    <n v="0"/>
    <n v="0"/>
    <n v="0"/>
    <n v="0"/>
  </r>
  <r>
    <x v="0"/>
    <x v="0"/>
    <x v="13"/>
    <m/>
    <s v="Jul"/>
    <n v="2016"/>
    <s v="SC00"/>
    <s v="506033"/>
    <s v="550100 - Outside Services/Contractors-Profess Non"/>
    <s v="506033 - State Legislative "/>
    <x v="11"/>
    <s v="210054795"/>
    <n v="50000"/>
    <n v="0"/>
    <n v="0"/>
    <n v="0"/>
    <n v="0"/>
    <n v="0"/>
    <n v="0"/>
    <n v="0"/>
    <n v="0"/>
    <s v="n/a"/>
    <n v="0"/>
    <n v="0"/>
    <n v="0"/>
    <n v="0"/>
    <s v="n/a"/>
    <n v="0"/>
    <n v="0"/>
    <n v="0"/>
    <n v="0"/>
  </r>
  <r>
    <x v="0"/>
    <x v="0"/>
    <x v="13"/>
    <m/>
    <s v="Jun"/>
    <n v="2016"/>
    <s v="SC00"/>
    <s v="506033"/>
    <s v="550100 - Outside Services/Contractors-Profess Non"/>
    <s v="506033 - State Legislative "/>
    <x v="11"/>
    <s v="210054795"/>
    <n v="50000"/>
    <n v="0"/>
    <n v="0"/>
    <n v="0"/>
    <n v="0"/>
    <n v="0"/>
    <n v="0"/>
    <n v="0"/>
    <n v="0"/>
    <s v="n/a"/>
    <n v="0"/>
    <n v="0"/>
    <n v="0"/>
    <n v="0"/>
    <s v="n/a"/>
    <n v="0"/>
    <n v="0"/>
    <n v="0"/>
    <n v="0"/>
  </r>
  <r>
    <x v="0"/>
    <x v="0"/>
    <x v="13"/>
    <m/>
    <s v="May"/>
    <n v="2016"/>
    <s v="SC00"/>
    <s v="506033"/>
    <s v="550100 - Outside Services/Contractors-Profess Non"/>
    <s v="506033 - State Legislative "/>
    <x v="11"/>
    <s v="210054795"/>
    <n v="50000"/>
    <n v="0"/>
    <n v="0"/>
    <n v="0"/>
    <n v="0"/>
    <n v="0"/>
    <n v="0"/>
    <n v="0"/>
    <n v="0"/>
    <s v="n/a"/>
    <n v="0"/>
    <n v="0"/>
    <n v="0"/>
    <n v="0"/>
    <s v="n/a"/>
    <n v="0"/>
    <n v="0"/>
    <n v="0"/>
    <n v="0"/>
  </r>
  <r>
    <x v="0"/>
    <x v="0"/>
    <x v="13"/>
    <m/>
    <s v="Nov"/>
    <n v="2016"/>
    <s v="SC00"/>
    <s v="506033"/>
    <s v="550100 - Outside Services/Contractors-Profess Non"/>
    <s v="506033 - State Legislative "/>
    <x v="11"/>
    <s v="210054795"/>
    <n v="100000"/>
    <n v="0"/>
    <n v="0"/>
    <n v="0"/>
    <n v="0"/>
    <n v="0"/>
    <n v="0"/>
    <n v="0"/>
    <n v="0"/>
    <s v="n/a"/>
    <n v="0"/>
    <n v="0"/>
    <n v="0"/>
    <n v="0"/>
    <s v="n/a"/>
    <n v="0"/>
    <n v="0"/>
    <n v="0"/>
    <n v="0"/>
  </r>
  <r>
    <x v="0"/>
    <x v="0"/>
    <x v="13"/>
    <m/>
    <s v="Sep"/>
    <n v="2016"/>
    <s v="SC00"/>
    <s v="506033"/>
    <s v="550100 - Outside Services/Contractors-Profess Non"/>
    <s v="506033 - State Legislative "/>
    <x v="11"/>
    <s v="210054795"/>
    <n v="50000"/>
    <n v="0"/>
    <n v="0"/>
    <n v="0"/>
    <n v="0"/>
    <n v="0"/>
    <n v="0"/>
    <n v="0"/>
    <n v="0"/>
    <s v="n/a"/>
    <n v="0"/>
    <n v="0"/>
    <n v="0"/>
    <n v="0"/>
    <s v="n/a"/>
    <n v="0"/>
    <n v="0"/>
    <n v="0"/>
    <n v="0"/>
  </r>
  <r>
    <x v="0"/>
    <x v="0"/>
    <x v="14"/>
    <m/>
    <s v="Apr"/>
    <n v="2017"/>
    <s v="SC00"/>
    <s v="506033"/>
    <s v="550100 - Outside Services/Contractors-Profess Non"/>
    <s v="506033 - State Legislative "/>
    <x v="11"/>
    <s v="210054795"/>
    <n v="120000"/>
    <n v="0"/>
    <n v="0"/>
    <n v="0"/>
    <n v="0"/>
    <n v="0"/>
    <n v="0"/>
    <n v="0"/>
    <n v="0"/>
    <s v="n/a"/>
    <n v="0"/>
    <n v="0"/>
    <n v="0"/>
    <n v="0"/>
    <s v="n/a"/>
    <n v="0"/>
    <n v="0"/>
    <n v="0"/>
    <n v="0"/>
  </r>
  <r>
    <x v="0"/>
    <x v="0"/>
    <x v="14"/>
    <m/>
    <s v="Aug"/>
    <n v="2017"/>
    <s v="SC00"/>
    <s v="506033"/>
    <s v="550100 - Outside Services/Contractors-Profess Non"/>
    <s v="506033 - State Legislative "/>
    <x v="11"/>
    <s v="210054795"/>
    <n v="120000"/>
    <n v="0"/>
    <n v="0"/>
    <n v="0"/>
    <n v="0"/>
    <n v="0"/>
    <n v="0"/>
    <n v="0"/>
    <n v="0"/>
    <s v="n/a"/>
    <n v="0"/>
    <n v="0"/>
    <n v="0"/>
    <n v="0"/>
    <s v="n/a"/>
    <n v="0"/>
    <n v="0"/>
    <n v="0"/>
    <n v="0"/>
  </r>
  <r>
    <x v="0"/>
    <x v="0"/>
    <x v="14"/>
    <m/>
    <s v="Dec"/>
    <n v="2017"/>
    <s v="SC00"/>
    <s v="506033"/>
    <s v="550100 - Outside Services/Contractors-Profess Non"/>
    <s v="506033 - State Legislative "/>
    <x v="11"/>
    <s v="210054795"/>
    <n v="60000"/>
    <n v="0"/>
    <n v="0"/>
    <n v="0"/>
    <n v="0"/>
    <n v="0"/>
    <n v="0"/>
    <n v="0"/>
    <n v="0"/>
    <s v="n/a"/>
    <n v="0"/>
    <n v="0"/>
    <n v="0"/>
    <n v="0"/>
    <s v="n/a"/>
    <n v="0"/>
    <n v="0"/>
    <n v="0"/>
    <n v="0"/>
  </r>
  <r>
    <x v="0"/>
    <x v="0"/>
    <x v="14"/>
    <m/>
    <s v="Jan"/>
    <n v="2017"/>
    <s v="SC00"/>
    <s v="506033"/>
    <s v="550100 - Outside Services/Contractors-Profess Non"/>
    <s v="506033 - State Legislative "/>
    <x v="11"/>
    <s v="210054795"/>
    <n v="60000"/>
    <n v="0"/>
    <n v="0"/>
    <n v="0"/>
    <n v="0"/>
    <n v="0"/>
    <n v="0"/>
    <n v="0"/>
    <n v="0"/>
    <s v="n/a"/>
    <n v="0"/>
    <n v="0"/>
    <n v="0"/>
    <n v="0"/>
    <s v="n/a"/>
    <n v="0"/>
    <n v="0"/>
    <n v="0"/>
    <n v="0"/>
  </r>
  <r>
    <x v="0"/>
    <x v="0"/>
    <x v="14"/>
    <m/>
    <s v="Jun"/>
    <n v="2017"/>
    <s v="SC00"/>
    <s v="506033"/>
    <s v="550100 - Outside Services/Contractors-Profess Non"/>
    <s v="506033 - State Legislative "/>
    <x v="11"/>
    <s v="210054795"/>
    <n v="120000"/>
    <n v="0"/>
    <n v="0"/>
    <n v="0"/>
    <n v="0"/>
    <n v="0"/>
    <n v="0"/>
    <n v="0"/>
    <n v="0"/>
    <s v="n/a"/>
    <n v="0"/>
    <n v="0"/>
    <n v="0"/>
    <n v="0"/>
    <s v="n/a"/>
    <n v="0"/>
    <n v="0"/>
    <n v="0"/>
    <n v="0"/>
  </r>
  <r>
    <x v="0"/>
    <x v="0"/>
    <x v="14"/>
    <m/>
    <s v="Mar"/>
    <n v="2017"/>
    <s v="SC00"/>
    <s v="506033"/>
    <s v="550100 - Outside Services/Contractors-Profess Non"/>
    <s v="506033 - State Legislative "/>
    <x v="11"/>
    <s v="210054795"/>
    <n v="60000"/>
    <n v="0"/>
    <n v="0"/>
    <n v="0"/>
    <n v="0"/>
    <n v="0"/>
    <n v="0"/>
    <n v="0"/>
    <n v="0"/>
    <s v="n/a"/>
    <n v="0"/>
    <n v="0"/>
    <n v="0"/>
    <n v="0"/>
    <s v="n/a"/>
    <n v="0"/>
    <n v="0"/>
    <n v="0"/>
    <n v="0"/>
  </r>
  <r>
    <x v="0"/>
    <x v="0"/>
    <x v="14"/>
    <m/>
    <s v="Nov"/>
    <n v="2017"/>
    <s v="SC00"/>
    <s v="506033"/>
    <s v="550100 - Outside Services/Contractors-Profess Non"/>
    <s v="506033 - State Legislative "/>
    <x v="11"/>
    <s v="210054795"/>
    <n v="60000"/>
    <n v="0"/>
    <n v="0"/>
    <n v="0"/>
    <n v="0"/>
    <n v="0"/>
    <n v="0"/>
    <n v="0"/>
    <n v="0"/>
    <s v="n/a"/>
    <n v="0"/>
    <n v="0"/>
    <n v="0"/>
    <n v="0"/>
    <s v="n/a"/>
    <n v="0"/>
    <n v="0"/>
    <n v="0"/>
    <n v="0"/>
  </r>
  <r>
    <x v="0"/>
    <x v="0"/>
    <x v="14"/>
    <m/>
    <s v="Oct"/>
    <n v="2017"/>
    <s v="SC00"/>
    <s v="506033"/>
    <s v="550100 - Outside Services/Contractors-Profess Non"/>
    <s v="506033 - State Legislative "/>
    <x v="11"/>
    <s v="210054795"/>
    <n v="120000"/>
    <n v="0"/>
    <n v="0"/>
    <n v="0"/>
    <n v="0"/>
    <n v="0"/>
    <n v="0"/>
    <n v="0"/>
    <n v="0"/>
    <s v="n/a"/>
    <n v="0"/>
    <n v="0"/>
    <n v="0"/>
    <n v="0"/>
    <s v="n/a"/>
    <n v="0"/>
    <n v="0"/>
    <n v="0"/>
    <n v="0"/>
  </r>
  <r>
    <x v="0"/>
    <x v="0"/>
    <x v="15"/>
    <m/>
    <s v="Apr"/>
    <n v="2018"/>
    <s v="SC00"/>
    <s v="506033"/>
    <s v="550100 - Outside Services/Contractors-Profess Non"/>
    <s v="506033 - State Legislative "/>
    <x v="11"/>
    <s v="210054795"/>
    <n v="60000"/>
    <n v="0"/>
    <n v="0"/>
    <n v="0"/>
    <n v="0"/>
    <n v="0"/>
    <n v="0"/>
    <n v="0"/>
    <n v="0"/>
    <s v="n/a"/>
    <n v="0"/>
    <n v="0"/>
    <n v="0"/>
    <n v="0"/>
    <s v="n/a"/>
    <n v="0"/>
    <n v="0"/>
    <n v="0"/>
    <n v="0"/>
  </r>
  <r>
    <x v="0"/>
    <x v="0"/>
    <x v="15"/>
    <m/>
    <s v="Aug"/>
    <n v="2018"/>
    <s v="SC00"/>
    <s v="506033"/>
    <s v="550100 - Outside Services/Contractors-Profess Non"/>
    <s v="506033 - State Legislative "/>
    <x v="11"/>
    <s v="210054795"/>
    <n v="60000"/>
    <n v="0"/>
    <n v="0"/>
    <n v="0"/>
    <n v="0"/>
    <n v="0"/>
    <n v="0"/>
    <n v="0"/>
    <n v="0"/>
    <s v="n/a"/>
    <n v="0"/>
    <n v="0"/>
    <n v="0"/>
    <n v="0"/>
    <s v="n/a"/>
    <n v="0"/>
    <n v="0"/>
    <n v="0"/>
    <n v="0"/>
  </r>
  <r>
    <x v="0"/>
    <x v="0"/>
    <x v="15"/>
    <m/>
    <s v="Dec"/>
    <n v="2018"/>
    <s v="SC00"/>
    <s v="506033"/>
    <s v="550100 - Outside Services/Contractors-Profess Non"/>
    <s v="506033 - State Legislative "/>
    <x v="11"/>
    <s v="210054795"/>
    <n v="120000"/>
    <n v="0"/>
    <n v="0"/>
    <n v="0"/>
    <n v="0"/>
    <n v="0"/>
    <n v="0"/>
    <n v="0"/>
    <n v="0"/>
    <s v="n/a"/>
    <n v="0"/>
    <n v="0"/>
    <n v="0"/>
    <n v="0"/>
    <s v="n/a"/>
    <n v="0"/>
    <n v="0"/>
    <n v="0"/>
    <n v="0"/>
  </r>
  <r>
    <x v="0"/>
    <x v="0"/>
    <x v="15"/>
    <m/>
    <s v="Feb"/>
    <n v="2018"/>
    <s v="SC00"/>
    <s v="506033"/>
    <s v="550100 - Outside Services/Contractors-Profess Non"/>
    <s v="506033 - State Legislative "/>
    <x v="11"/>
    <s v="210054795"/>
    <n v="60000"/>
    <n v="0"/>
    <n v="0"/>
    <n v="0"/>
    <n v="0"/>
    <n v="0"/>
    <n v="0"/>
    <n v="0"/>
    <n v="0"/>
    <s v="n/a"/>
    <n v="0"/>
    <n v="0"/>
    <n v="0"/>
    <n v="0"/>
    <s v="n/a"/>
    <n v="0"/>
    <n v="0"/>
    <n v="0"/>
    <n v="0"/>
  </r>
  <r>
    <x v="0"/>
    <x v="0"/>
    <x v="15"/>
    <m/>
    <s v="Jan"/>
    <n v="2018"/>
    <s v="SC00"/>
    <s v="506033"/>
    <s v="550100 - Outside Services/Contractors-Profess Non"/>
    <s v="506033 - State Legislative "/>
    <x v="11"/>
    <s v="210054795"/>
    <n v="60000"/>
    <n v="0"/>
    <n v="0"/>
    <n v="0"/>
    <n v="0"/>
    <n v="0"/>
    <n v="0"/>
    <n v="0"/>
    <n v="0"/>
    <s v="n/a"/>
    <n v="0"/>
    <n v="0"/>
    <n v="0"/>
    <n v="0"/>
    <s v="n/a"/>
    <n v="0"/>
    <n v="0"/>
    <n v="0"/>
    <n v="0"/>
  </r>
  <r>
    <x v="0"/>
    <x v="0"/>
    <x v="15"/>
    <m/>
    <s v="Jul"/>
    <n v="2018"/>
    <s v="SC00"/>
    <s v="506033"/>
    <s v="550100 - Outside Services/Contractors-Profess Non"/>
    <s v="506033 - State Legislative "/>
    <x v="11"/>
    <s v="210054795"/>
    <n v="60000"/>
    <n v="0"/>
    <n v="0"/>
    <n v="0"/>
    <n v="0"/>
    <n v="0"/>
    <n v="0"/>
    <n v="0"/>
    <n v="0"/>
    <s v="n/a"/>
    <n v="0"/>
    <n v="0"/>
    <n v="0"/>
    <n v="0"/>
    <s v="n/a"/>
    <n v="0"/>
    <n v="0"/>
    <n v="0"/>
    <n v="0"/>
  </r>
  <r>
    <x v="0"/>
    <x v="0"/>
    <x v="15"/>
    <m/>
    <s v="Jun"/>
    <n v="2018"/>
    <s v="SC00"/>
    <s v="506033"/>
    <s v="550100 - Outside Services/Contractors-Profess Non"/>
    <s v="506033 - State Legislative "/>
    <x v="11"/>
    <s v="210054795"/>
    <n v="120000"/>
    <n v="0"/>
    <n v="0"/>
    <n v="0"/>
    <n v="0"/>
    <n v="0"/>
    <n v="0"/>
    <n v="0"/>
    <n v="0"/>
    <s v="n/a"/>
    <n v="0"/>
    <n v="0"/>
    <n v="0"/>
    <n v="0"/>
    <s v="n/a"/>
    <n v="0"/>
    <n v="0"/>
    <n v="0"/>
    <n v="0"/>
  </r>
  <r>
    <x v="0"/>
    <x v="0"/>
    <x v="15"/>
    <m/>
    <s v="Mar"/>
    <n v="2018"/>
    <s v="SC00"/>
    <s v="506033"/>
    <s v="550100 - Outside Services/Contractors-Profess Non"/>
    <s v="506033 - State Legislative "/>
    <x v="11"/>
    <s v="210054795"/>
    <n v="60000"/>
    <n v="0"/>
    <n v="0"/>
    <n v="0"/>
    <n v="0"/>
    <n v="0"/>
    <n v="0"/>
    <n v="0"/>
    <n v="0"/>
    <s v="n/a"/>
    <n v="0"/>
    <n v="0"/>
    <n v="0"/>
    <n v="0"/>
    <s v="n/a"/>
    <n v="0"/>
    <n v="0"/>
    <n v="0"/>
    <n v="0"/>
  </r>
  <r>
    <x v="0"/>
    <x v="0"/>
    <x v="15"/>
    <m/>
    <s v="Nov"/>
    <n v="2018"/>
    <s v="SC00"/>
    <s v="506033"/>
    <s v="550100 - Outside Services/Contractors-Profess Non"/>
    <s v="506033 - State Legislative "/>
    <x v="11"/>
    <s v="210054795"/>
    <n v="60000"/>
    <n v="0"/>
    <n v="0"/>
    <n v="0"/>
    <n v="0"/>
    <n v="0"/>
    <n v="0"/>
    <n v="0"/>
    <n v="0"/>
    <s v="n/a"/>
    <n v="0"/>
    <n v="0"/>
    <n v="0"/>
    <n v="0"/>
    <s v="n/a"/>
    <n v="0"/>
    <n v="0"/>
    <n v="0"/>
    <n v="0"/>
  </r>
  <r>
    <x v="0"/>
    <x v="0"/>
    <x v="15"/>
    <m/>
    <s v="Sep"/>
    <n v="2018"/>
    <s v="SC00"/>
    <s v="506033"/>
    <s v="550100 - Outside Services/Contractors-Profess Non"/>
    <s v="506033 - State Legislative "/>
    <x v="11"/>
    <s v="210054795"/>
    <n v="60000"/>
    <n v="0"/>
    <n v="0"/>
    <n v="0"/>
    <n v="0"/>
    <n v="0"/>
    <n v="0"/>
    <n v="0"/>
    <n v="0"/>
    <s v="n/a"/>
    <n v="0"/>
    <n v="0"/>
    <n v="0"/>
    <n v="0"/>
    <s v="n/a"/>
    <n v="0"/>
    <n v="0"/>
    <n v="0"/>
    <n v="0"/>
  </r>
  <r>
    <x v="0"/>
    <x v="0"/>
    <x v="16"/>
    <m/>
    <s v="Apr"/>
    <n v="2019"/>
    <s v="SC00"/>
    <s v="506033"/>
    <s v="550100 - Outside Services/Contractors-Profess Non"/>
    <s v="506033 - State Legislative "/>
    <x v="11"/>
    <s v="210054795"/>
    <n v="60000"/>
    <n v="0"/>
    <n v="0"/>
    <n v="0"/>
    <n v="0"/>
    <n v="0"/>
    <n v="0"/>
    <n v="0"/>
    <n v="0"/>
    <s v="n/a"/>
    <n v="0"/>
    <n v="0"/>
    <n v="0"/>
    <n v="0"/>
    <s v="n/a"/>
    <n v="0"/>
    <n v="0"/>
    <n v="0"/>
    <n v="0"/>
  </r>
  <r>
    <x v="0"/>
    <x v="0"/>
    <x v="16"/>
    <m/>
    <s v="Dec"/>
    <n v="2019"/>
    <s v="SC00"/>
    <s v="506033"/>
    <s v="550100 - Outside Services/Contractors-Profess Non"/>
    <s v="506033 - State Legislative "/>
    <x v="11"/>
    <s v="210054795"/>
    <n v="120000"/>
    <n v="0"/>
    <n v="0"/>
    <n v="0"/>
    <n v="0"/>
    <n v="0"/>
    <n v="0"/>
    <n v="0"/>
    <n v="0"/>
    <s v="n/a"/>
    <n v="0"/>
    <n v="0"/>
    <n v="0"/>
    <n v="0"/>
    <s v="n/a"/>
    <n v="0"/>
    <n v="0"/>
    <n v="0"/>
    <n v="0"/>
  </r>
  <r>
    <x v="0"/>
    <x v="0"/>
    <x v="16"/>
    <m/>
    <s v="Feb"/>
    <n v="2019"/>
    <s v="SC00"/>
    <s v="506033"/>
    <s v="550100 - Outside Services/Contractors-Profess Non"/>
    <s v="506033 - State Legislative "/>
    <x v="11"/>
    <s v="210054795"/>
    <n v="120000"/>
    <n v="0"/>
    <n v="0"/>
    <n v="0"/>
    <n v="0"/>
    <n v="0"/>
    <n v="0"/>
    <n v="0"/>
    <n v="0"/>
    <s v="n/a"/>
    <n v="0"/>
    <n v="0"/>
    <n v="0"/>
    <n v="0"/>
    <s v="n/a"/>
    <n v="0"/>
    <n v="0"/>
    <n v="0"/>
    <n v="0"/>
  </r>
  <r>
    <x v="0"/>
    <x v="0"/>
    <x v="16"/>
    <m/>
    <s v="Jul"/>
    <n v="2019"/>
    <s v="SC00"/>
    <s v="506033"/>
    <s v="550100 - Outside Services/Contractors-Profess Non"/>
    <s v="506033 - State Legislative "/>
    <x v="11"/>
    <s v="210054795"/>
    <n v="120000"/>
    <n v="0"/>
    <n v="0"/>
    <n v="0"/>
    <n v="0"/>
    <n v="0"/>
    <n v="0"/>
    <n v="0"/>
    <n v="0"/>
    <s v="n/a"/>
    <n v="0"/>
    <n v="0"/>
    <n v="0"/>
    <n v="0"/>
    <s v="n/a"/>
    <n v="0"/>
    <n v="0"/>
    <n v="0"/>
    <n v="0"/>
  </r>
  <r>
    <x v="0"/>
    <x v="0"/>
    <x v="16"/>
    <m/>
    <s v="May"/>
    <n v="2019"/>
    <s v="SC00"/>
    <s v="506033"/>
    <s v="550100 - Outside Services/Contractors-Profess Non"/>
    <s v="506033 - State Legislative "/>
    <x v="11"/>
    <s v="210054795"/>
    <n v="120000"/>
    <n v="0"/>
    <n v="0"/>
    <n v="0"/>
    <n v="0"/>
    <n v="0"/>
    <n v="0"/>
    <n v="0"/>
    <n v="0"/>
    <s v="n/a"/>
    <n v="0"/>
    <n v="0"/>
    <n v="0"/>
    <n v="0"/>
    <s v="n/a"/>
    <n v="0"/>
    <n v="0"/>
    <n v="0"/>
    <n v="0"/>
  </r>
  <r>
    <x v="0"/>
    <x v="0"/>
    <x v="16"/>
    <m/>
    <s v="Nov"/>
    <n v="2019"/>
    <s v="SC00"/>
    <s v="506033"/>
    <s v="550100 - Outside Services/Contractors-Profess Non"/>
    <s v="506033 - State Legislative "/>
    <x v="11"/>
    <s v="210054795"/>
    <n v="60000"/>
    <n v="0"/>
    <n v="0"/>
    <n v="0"/>
    <n v="0"/>
    <n v="0"/>
    <n v="0"/>
    <n v="0"/>
    <n v="0"/>
    <s v="n/a"/>
    <n v="0"/>
    <n v="0"/>
    <n v="0"/>
    <n v="0"/>
    <s v="n/a"/>
    <n v="0"/>
    <n v="0"/>
    <n v="0"/>
    <n v="0"/>
  </r>
  <r>
    <x v="0"/>
    <x v="0"/>
    <x v="16"/>
    <m/>
    <s v="Oct"/>
    <n v="2019"/>
    <s v="SC00"/>
    <s v="506033"/>
    <s v="550100 - Outside Services/Contractors-Profess Non"/>
    <s v="506033 - State Legislative "/>
    <x v="11"/>
    <s v="210054795"/>
    <n v="60000"/>
    <n v="0"/>
    <n v="0"/>
    <n v="0"/>
    <n v="0"/>
    <n v="0"/>
    <n v="0"/>
    <n v="0"/>
    <n v="0"/>
    <s v="n/a"/>
    <n v="0"/>
    <n v="0"/>
    <n v="0"/>
    <n v="0"/>
    <s v="n/a"/>
    <n v="0"/>
    <n v="0"/>
    <n v="0"/>
    <n v="0"/>
  </r>
  <r>
    <x v="0"/>
    <x v="0"/>
    <x v="16"/>
    <m/>
    <s v="Sep"/>
    <n v="2019"/>
    <s v="SC00"/>
    <s v="506033"/>
    <s v="550100 - Outside Services/Contractors-Profess Non"/>
    <s v="506033 - State Legislative "/>
    <x v="11"/>
    <s v="210054795"/>
    <n v="60000"/>
    <n v="0"/>
    <n v="0"/>
    <n v="0"/>
    <n v="0"/>
    <n v="0"/>
    <n v="0"/>
    <n v="0"/>
    <n v="0"/>
    <s v="n/a"/>
    <n v="0"/>
    <n v="0"/>
    <n v="0"/>
    <n v="0"/>
    <s v="n/a"/>
    <n v="0"/>
    <n v="0"/>
    <n v="0"/>
    <n v="0"/>
  </r>
  <r>
    <x v="0"/>
    <x v="0"/>
    <x v="17"/>
    <m/>
    <s v="Apr"/>
    <n v="2020"/>
    <s v="SC00"/>
    <s v="506033"/>
    <s v="550100 - Outside Services/Contractors-Profess Non"/>
    <s v="506033 - State Legislative "/>
    <x v="11"/>
    <s v="210054795"/>
    <n v="120000"/>
    <n v="0"/>
    <n v="0"/>
    <n v="0"/>
    <n v="0"/>
    <n v="0"/>
    <n v="0"/>
    <n v="0"/>
    <n v="0"/>
    <s v="n/a"/>
    <n v="0"/>
    <n v="0"/>
    <n v="0"/>
    <n v="0"/>
    <s v="n/a"/>
    <n v="0"/>
    <n v="0"/>
    <n v="0"/>
    <n v="0"/>
  </r>
  <r>
    <x v="0"/>
    <x v="0"/>
    <x v="17"/>
    <m/>
    <s v="Feb"/>
    <n v="2020"/>
    <s v="SC00"/>
    <s v="506033"/>
    <s v="550100 - Outside Services/Contractors-Profess Non"/>
    <s v="506033 - State Legislative "/>
    <x v="11"/>
    <s v="210054795"/>
    <n v="60000"/>
    <n v="0"/>
    <n v="0"/>
    <n v="0"/>
    <n v="0"/>
    <n v="0"/>
    <n v="0"/>
    <n v="0"/>
    <n v="0"/>
    <s v="n/a"/>
    <n v="0"/>
    <n v="0"/>
    <n v="0"/>
    <n v="0"/>
    <s v="n/a"/>
    <n v="0"/>
    <n v="0"/>
    <n v="0"/>
    <n v="0"/>
  </r>
  <r>
    <x v="0"/>
    <x v="0"/>
    <x v="17"/>
    <m/>
    <s v="Jan"/>
    <n v="2020"/>
    <s v="SC00"/>
    <s v="506033"/>
    <s v="550100 - Outside Services/Contractors-Profess Non"/>
    <s v="506033 - State Legislative "/>
    <x v="11"/>
    <s v="210054795"/>
    <n v="60000"/>
    <n v="0"/>
    <n v="0"/>
    <n v="0"/>
    <n v="0"/>
    <n v="0"/>
    <n v="0"/>
    <n v="0"/>
    <n v="0"/>
    <s v="n/a"/>
    <n v="0"/>
    <n v="0"/>
    <n v="0"/>
    <n v="0"/>
    <s v="n/a"/>
    <n v="0"/>
    <n v="0"/>
    <n v="0"/>
    <n v="0"/>
  </r>
  <r>
    <x v="0"/>
    <x v="0"/>
    <x v="17"/>
    <m/>
    <s v="Jul"/>
    <n v="2020"/>
    <s v="SC00"/>
    <s v="506033"/>
    <s v="550100 - Outside Services/Contractors-Profess Non"/>
    <s v="506033 - State Legislative "/>
    <x v="11"/>
    <s v="210054795"/>
    <n v="60000"/>
    <n v="0"/>
    <n v="0"/>
    <n v="0"/>
    <n v="0"/>
    <n v="0"/>
    <n v="0"/>
    <n v="0"/>
    <n v="0"/>
    <s v="n/a"/>
    <n v="0"/>
    <n v="0"/>
    <n v="0"/>
    <n v="0"/>
    <s v="n/a"/>
    <n v="0"/>
    <n v="0"/>
    <n v="0"/>
    <n v="0"/>
  </r>
  <r>
    <x v="0"/>
    <x v="0"/>
    <x v="17"/>
    <m/>
    <s v="Jun"/>
    <n v="2020"/>
    <s v="SC00"/>
    <s v="506033"/>
    <s v="550100 - Outside Services/Contractors-Profess Non"/>
    <s v="506033 - State Legislative "/>
    <x v="11"/>
    <s v="210054795"/>
    <n v="120000"/>
    <n v="0"/>
    <n v="0"/>
    <n v="0"/>
    <n v="0"/>
    <n v="0"/>
    <n v="0"/>
    <n v="0"/>
    <n v="0"/>
    <s v="n/a"/>
    <n v="0"/>
    <n v="0"/>
    <n v="0"/>
    <n v="0"/>
    <s v="n/a"/>
    <n v="0"/>
    <n v="0"/>
    <n v="0"/>
    <n v="0"/>
  </r>
  <r>
    <x v="0"/>
    <x v="0"/>
    <x v="17"/>
    <m/>
    <s v="Sep"/>
    <n v="2020"/>
    <s v="SC00"/>
    <s v="506033"/>
    <s v="550100 - Outside Services/Contractors-Profess Non"/>
    <s v="506033 - State Legislative "/>
    <x v="11"/>
    <s v="210054795"/>
    <n v="120000"/>
    <n v="0"/>
    <n v="0"/>
    <n v="0"/>
    <n v="0"/>
    <n v="0"/>
    <n v="0"/>
    <n v="0"/>
    <n v="0"/>
    <s v="n/a"/>
    <n v="0"/>
    <n v="0"/>
    <n v="0"/>
    <n v="0"/>
    <s v="n/a"/>
    <n v="0"/>
    <n v="0"/>
    <n v="0"/>
    <n v="0"/>
  </r>
  <r>
    <x v="0"/>
    <x v="1"/>
    <x v="14"/>
    <d v="2017-02-14T00:00:00"/>
    <m/>
    <m/>
    <m/>
    <m/>
    <m/>
    <m/>
    <x v="12"/>
    <n v="210058165"/>
    <n v="5474.1"/>
    <n v="0"/>
    <n v="5474.1"/>
    <n v="0"/>
    <n v="5474.1"/>
    <n v="0"/>
    <n v="5474.1"/>
    <n v="0"/>
    <n v="5474.1"/>
    <n v="930.2"/>
    <n v="0"/>
    <n v="0"/>
    <n v="0"/>
    <n v="0"/>
    <s v="n/a"/>
    <n v="0"/>
    <n v="0"/>
    <n v="0"/>
    <n v="0"/>
  </r>
  <r>
    <x v="0"/>
    <x v="1"/>
    <x v="17"/>
    <d v="2020-06-18T00:00:00"/>
    <m/>
    <m/>
    <m/>
    <m/>
    <m/>
    <m/>
    <x v="13"/>
    <n v="210068028"/>
    <n v="35656.81"/>
    <n v="35656.81"/>
    <n v="0"/>
    <n v="0"/>
    <n v="35656.81"/>
    <n v="35656.81"/>
    <n v="0"/>
    <n v="0"/>
    <n v="35656.81"/>
    <n v="930.2"/>
    <n v="0"/>
    <n v="0"/>
    <n v="0"/>
    <n v="0"/>
    <s v="n/a"/>
    <n v="0"/>
    <n v="0"/>
    <n v="0"/>
    <n v="0"/>
  </r>
  <r>
    <x v="0"/>
    <x v="1"/>
    <x v="9"/>
    <m/>
    <s v="Nov"/>
    <n v="2014"/>
    <s v="CE01"/>
    <n v="509011"/>
    <s v="620129 - ECONOMIC DEV"/>
    <s v="509011 - Econ Devel - OH"/>
    <x v="14"/>
    <s v="210050785"/>
    <n v="5200"/>
    <n v="5200"/>
    <n v="0"/>
    <n v="0"/>
    <n v="5200"/>
    <n v="5200"/>
    <n v="0"/>
    <n v="0"/>
    <n v="5200"/>
    <n v="930.2"/>
    <n v="0"/>
    <n v="0"/>
    <n v="0"/>
    <n v="0"/>
    <s v="n/a"/>
    <n v="0"/>
    <n v="0"/>
    <n v="0"/>
    <n v="0"/>
  </r>
  <r>
    <x v="0"/>
    <x v="1"/>
    <x v="13"/>
    <m/>
    <s v="Mar"/>
    <n v="2016"/>
    <s v="CE01"/>
    <n v="509011"/>
    <s v="620129 - ECONOMIC DEV"/>
    <s v="509011 - Econ Devel - OH"/>
    <x v="14"/>
    <s v="210050785"/>
    <n v="75000"/>
    <n v="75000"/>
    <n v="0"/>
    <n v="0"/>
    <n v="75000"/>
    <n v="75000"/>
    <n v="0"/>
    <n v="0"/>
    <n v="75000"/>
    <n v="930.2"/>
    <n v="0"/>
    <n v="0"/>
    <n v="0"/>
    <n v="0"/>
    <s v="n/a"/>
    <n v="0"/>
    <n v="0"/>
    <n v="0"/>
    <n v="0"/>
  </r>
  <r>
    <x v="0"/>
    <x v="1"/>
    <x v="13"/>
    <m/>
    <s v="Apr"/>
    <n v="2016"/>
    <s v="CE01"/>
    <n v="509011"/>
    <s v="620129 - ECONOMIC DEV"/>
    <s v="509011 - Econ Devel - OH"/>
    <x v="14"/>
    <s v="210050785"/>
    <n v="75000"/>
    <n v="75000"/>
    <n v="0"/>
    <n v="0"/>
    <n v="75000"/>
    <n v="75000"/>
    <n v="0"/>
    <n v="0"/>
    <n v="75000"/>
    <n v="930.2"/>
    <n v="0"/>
    <n v="0"/>
    <n v="0"/>
    <n v="0"/>
    <s v="n/a"/>
    <n v="0"/>
    <n v="0"/>
    <n v="0"/>
    <n v="0"/>
  </r>
  <r>
    <x v="0"/>
    <x v="1"/>
    <x v="10"/>
    <m/>
    <s v="May"/>
    <n v="2015"/>
    <s v="SC00"/>
    <s v="509019"/>
    <s v="550300 - Outside Services/Contractors-Other"/>
    <s v="509019 - President Ohio Operations"/>
    <x v="15"/>
    <s v="210052455"/>
    <n v="15000"/>
    <n v="4242.0023758190546"/>
    <n v="6523.500237367095"/>
    <n v="2186.9994436373099"/>
    <n v="12952.502056823458"/>
    <n v="4242.0023758190546"/>
    <n v="1223.084940108608"/>
    <n v="410.03793458291375"/>
    <n v="5875.1252505105767"/>
    <n v="923"/>
    <n v="0"/>
    <n v="5300.4152972584861"/>
    <n v="1776.9615090543953"/>
    <n v="7077.3768063128809"/>
    <n v="107"/>
    <n v="0"/>
    <n v="0"/>
    <n v="0"/>
    <n v="0"/>
  </r>
  <r>
    <x v="0"/>
    <x v="1"/>
    <x v="10"/>
    <m/>
    <s v="Jun"/>
    <n v="2015"/>
    <s v="SC00"/>
    <s v="509326"/>
    <s v="550300 - Outside Services/Contractors-Other"/>
    <s v="509326 - Vice President - Energy Efficiency"/>
    <x v="15"/>
    <s v="210052455"/>
    <n v="15000"/>
    <n v="1812.0032811911399"/>
    <n v="2787.000070243575"/>
    <n v="934.50226474534952"/>
    <n v="5533.5056161800649"/>
    <n v="1812.0032811911399"/>
    <n v="2787.000070243575"/>
    <n v="934.50226474534952"/>
    <n v="5533.5056161800649"/>
    <n v="923"/>
    <n v="0"/>
    <n v="0"/>
    <n v="0"/>
    <n v="0"/>
    <s v="n/a"/>
    <n v="0"/>
    <n v="0"/>
    <n v="0"/>
    <n v="0"/>
  </r>
  <r>
    <x v="0"/>
    <x v="1"/>
    <x v="10"/>
    <m/>
    <s v="Jun"/>
    <n v="2015"/>
    <s v="SC00"/>
    <s v="509326"/>
    <s v="550300 - Outside Services/Contractors-Other"/>
    <s v="509326 - Vice President - Energy Efficiency"/>
    <x v="15"/>
    <s v="210052455"/>
    <n v="15000"/>
    <n v="1812.0032811911399"/>
    <n v="2787.000070243575"/>
    <n v="934.50226474534952"/>
    <n v="5533.5056161800649"/>
    <n v="1812.0032811911399"/>
    <n v="2787.000070243575"/>
    <n v="934.50226474534952"/>
    <n v="5533.5056161800649"/>
    <n v="923"/>
    <n v="0"/>
    <n v="0"/>
    <n v="0"/>
    <n v="0"/>
    <s v="n/a"/>
    <n v="0"/>
    <n v="0"/>
    <n v="0"/>
    <n v="0"/>
  </r>
  <r>
    <x v="0"/>
    <x v="1"/>
    <x v="10"/>
    <m/>
    <s v="Jul"/>
    <n v="2015"/>
    <s v="SC00"/>
    <s v="509326"/>
    <s v="550300 - Outside Services/Contractors-Other"/>
    <s v="509326 - Vice President - Energy Efficiency"/>
    <x v="15"/>
    <s v="210052455"/>
    <n v="15000"/>
    <n v="1812.0032811911399"/>
    <n v="2787.000070243575"/>
    <n v="934.50226474534952"/>
    <n v="5533.5056161800649"/>
    <n v="1812.0032811911399"/>
    <n v="2787.000070243575"/>
    <n v="934.50226474534952"/>
    <n v="5533.5056161800649"/>
    <n v="923"/>
    <n v="0"/>
    <n v="0"/>
    <n v="0"/>
    <n v="0"/>
    <s v="n/a"/>
    <n v="0"/>
    <n v="0"/>
    <n v="0"/>
    <n v="0"/>
  </r>
  <r>
    <x v="0"/>
    <x v="1"/>
    <x v="10"/>
    <m/>
    <s v="Aug"/>
    <n v="2015"/>
    <s v="SC00"/>
    <s v="509326"/>
    <s v="550300 - Outside Services/Contractors-Other"/>
    <s v="509326 - Vice President - Energy Efficiency"/>
    <x v="15"/>
    <s v="210052455"/>
    <n v="2500"/>
    <n v="302.01342281879181"/>
    <n v="464.5000117072625"/>
    <n v="155.75037745755824"/>
    <n v="922.26381198361253"/>
    <n v="302.01342281879181"/>
    <n v="464.5000117072625"/>
    <n v="155.75037745755824"/>
    <n v="922.26381198361253"/>
    <n v="923"/>
    <n v="0"/>
    <n v="0"/>
    <n v="0"/>
    <n v="0"/>
    <s v="n/a"/>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45747CE-7360-47EC-B42B-B459FB699FB5}" name="PivotTable1" cacheId="0" applyNumberFormats="0" applyBorderFormats="0" applyFontFormats="0" applyPatternFormats="0" applyAlignmentFormats="0" applyWidthHeightFormats="1" dataCaption="Values" updatedVersion="8" minRefreshableVersion="3" itemPrintTitles="1" createdVersion="8" indent="0" outline="1" outlineData="1" multipleFieldFilters="0">
  <location ref="A12:E25" firstHeaderRow="1" firstDataRow="2" firstDataCol="1"/>
  <pivotFields count="31">
    <pivotField showAll="0"/>
    <pivotField showAll="0"/>
    <pivotField axis="axisCol" showAll="0">
      <items count="19">
        <item h="1" x="11"/>
        <item h="1" x="12"/>
        <item h="1" x="0"/>
        <item h="1" x="1"/>
        <item h="1" x="2"/>
        <item h="1" x="3"/>
        <item h="1" x="4"/>
        <item h="1" x="5"/>
        <item h="1" x="6"/>
        <item h="1" x="7"/>
        <item h="1" x="8"/>
        <item h="1" x="9"/>
        <item h="1" x="10"/>
        <item h="1" x="13"/>
        <item x="14"/>
        <item x="15"/>
        <item x="16"/>
        <item h="1" x="17"/>
        <item t="default"/>
      </items>
    </pivotField>
    <pivotField showAll="0"/>
    <pivotField showAll="0"/>
    <pivotField showAll="0"/>
    <pivotField showAll="0"/>
    <pivotField showAll="0"/>
    <pivotField showAll="0"/>
    <pivotField showAll="0"/>
    <pivotField axis="axisRow" showAll="0">
      <items count="22">
        <item x="0"/>
        <item x="12"/>
        <item x="13"/>
        <item x="3"/>
        <item x="9"/>
        <item x="4"/>
        <item x="7"/>
        <item m="1" x="19"/>
        <item x="8"/>
        <item x="15"/>
        <item m="1" x="20"/>
        <item m="1" x="16"/>
        <item x="2"/>
        <item x="1"/>
        <item x="6"/>
        <item x="10"/>
        <item x="5"/>
        <item m="1" x="17"/>
        <item x="11"/>
        <item m="1" x="18"/>
        <item x="14"/>
        <item t="default"/>
      </items>
    </pivotField>
    <pivotField showAll="0"/>
    <pivotField dataField="1" numFmtId="43" showAll="0"/>
    <pivotField showAll="0"/>
    <pivotField showAll="0"/>
    <pivotField showAll="0"/>
    <pivotField numFmtId="43" showAll="0"/>
    <pivotField numFmtId="43" showAll="0"/>
    <pivotField numFmtId="43" showAll="0"/>
    <pivotField numFmtId="43" showAll="0"/>
    <pivotField numFmtId="43" showAll="0"/>
    <pivotField showAll="0"/>
    <pivotField numFmtId="43" showAll="0"/>
    <pivotField showAll="0"/>
    <pivotField showAll="0"/>
    <pivotField numFmtId="43" showAll="0"/>
    <pivotField showAll="0"/>
    <pivotField numFmtId="43" showAll="0"/>
    <pivotField numFmtId="43" showAll="0"/>
    <pivotField numFmtId="43" showAll="0"/>
    <pivotField numFmtId="43" showAll="0"/>
  </pivotFields>
  <rowFields count="1">
    <field x="10"/>
  </rowFields>
  <rowItems count="12">
    <i>
      <x v="1"/>
    </i>
    <i>
      <x v="3"/>
    </i>
    <i>
      <x v="4"/>
    </i>
    <i>
      <x v="5"/>
    </i>
    <i>
      <x v="6"/>
    </i>
    <i>
      <x v="8"/>
    </i>
    <i>
      <x v="12"/>
    </i>
    <i>
      <x v="13"/>
    </i>
    <i>
      <x v="15"/>
    </i>
    <i>
      <x v="16"/>
    </i>
    <i>
      <x v="18"/>
    </i>
    <i t="grand">
      <x/>
    </i>
  </rowItems>
  <colFields count="1">
    <field x="2"/>
  </colFields>
  <colItems count="4">
    <i>
      <x v="14"/>
    </i>
    <i>
      <x v="15"/>
    </i>
    <i>
      <x v="16"/>
    </i>
    <i t="grand">
      <x/>
    </i>
  </colItems>
  <dataFields count="1">
    <dataField name="Sum of Amount" fld="12" baseField="10" baseItem="5" numFmtId="43"/>
  </dataFields>
  <formats count="2">
    <format dxfId="42">
      <pivotArea dataOnly="0" labelOnly="1" fieldPosition="0">
        <references count="1">
          <reference field="2" count="0"/>
        </references>
      </pivotArea>
    </format>
    <format dxfId="4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44CBBCD-5E0E-4736-8F4A-A374B3C53D82}" name="PivotTable2" cacheId="0" applyNumberFormats="0" applyBorderFormats="0" applyFontFormats="0" applyPatternFormats="0" applyAlignmentFormats="0" applyWidthHeightFormats="1" dataCaption="Values" updatedVersion="8" minRefreshableVersion="3" itemPrintTitles="1" createdVersion="8" indent="0" outline="1" outlineData="1" multipleFieldFilters="0">
  <location ref="A31:E44" firstHeaderRow="1" firstDataRow="2" firstDataCol="1"/>
  <pivotFields count="31">
    <pivotField showAll="0"/>
    <pivotField showAll="0"/>
    <pivotField axis="axisCol" showAll="0">
      <items count="19">
        <item h="1" x="11"/>
        <item h="1" x="12"/>
        <item h="1" x="0"/>
        <item h="1" x="1"/>
        <item h="1" x="2"/>
        <item h="1" x="3"/>
        <item h="1" x="4"/>
        <item h="1" x="5"/>
        <item h="1" x="6"/>
        <item h="1" x="7"/>
        <item h="1" x="8"/>
        <item h="1" x="9"/>
        <item h="1" x="10"/>
        <item h="1" x="13"/>
        <item x="14"/>
        <item x="15"/>
        <item x="16"/>
        <item h="1" x="17"/>
        <item t="default"/>
      </items>
    </pivotField>
    <pivotField showAll="0"/>
    <pivotField showAll="0"/>
    <pivotField showAll="0"/>
    <pivotField showAll="0"/>
    <pivotField showAll="0"/>
    <pivotField showAll="0"/>
    <pivotField showAll="0"/>
    <pivotField axis="axisRow" showAll="0">
      <items count="22">
        <item x="0"/>
        <item x="12"/>
        <item x="13"/>
        <item x="3"/>
        <item x="9"/>
        <item x="4"/>
        <item x="7"/>
        <item m="1" x="19"/>
        <item x="8"/>
        <item x="15"/>
        <item m="1" x="20"/>
        <item m="1" x="16"/>
        <item x="2"/>
        <item x="1"/>
        <item x="6"/>
        <item x="10"/>
        <item x="5"/>
        <item m="1" x="17"/>
        <item x="11"/>
        <item m="1" x="18"/>
        <item x="14"/>
        <item t="default"/>
      </items>
    </pivotField>
    <pivotField showAll="0"/>
    <pivotField numFmtId="43" showAll="0"/>
    <pivotField showAll="0"/>
    <pivotField showAll="0"/>
    <pivotField showAll="0"/>
    <pivotField dataField="1" numFmtId="43" showAll="0"/>
    <pivotField numFmtId="43" showAll="0"/>
    <pivotField numFmtId="43" showAll="0"/>
    <pivotField numFmtId="43" showAll="0"/>
    <pivotField numFmtId="43" showAll="0"/>
    <pivotField showAll="0"/>
    <pivotField numFmtId="43" showAll="0"/>
    <pivotField showAll="0"/>
    <pivotField showAll="0"/>
    <pivotField numFmtId="43" showAll="0"/>
    <pivotField showAll="0"/>
    <pivotField numFmtId="43" showAll="0"/>
    <pivotField numFmtId="43" showAll="0"/>
    <pivotField numFmtId="43" showAll="0"/>
    <pivotField numFmtId="43" showAll="0"/>
  </pivotFields>
  <rowFields count="1">
    <field x="10"/>
  </rowFields>
  <rowItems count="12">
    <i>
      <x v="1"/>
    </i>
    <i>
      <x v="3"/>
    </i>
    <i>
      <x v="4"/>
    </i>
    <i>
      <x v="5"/>
    </i>
    <i>
      <x v="6"/>
    </i>
    <i>
      <x v="8"/>
    </i>
    <i>
      <x v="12"/>
    </i>
    <i>
      <x v="13"/>
    </i>
    <i>
      <x v="15"/>
    </i>
    <i>
      <x v="16"/>
    </i>
    <i>
      <x v="18"/>
    </i>
    <i t="grand">
      <x/>
    </i>
  </rowItems>
  <colFields count="1">
    <field x="2"/>
  </colFields>
  <colItems count="4">
    <i>
      <x v="14"/>
    </i>
    <i>
      <x v="15"/>
    </i>
    <i>
      <x v="16"/>
    </i>
    <i t="grand">
      <x/>
    </i>
  </colItems>
  <dataFields count="1">
    <dataField name="Sum of Total OH Co. (Orig. Alloc.)" fld="16" baseField="10" baseItem="5" numFmtId="43"/>
  </dataFields>
  <formats count="2">
    <format dxfId="44">
      <pivotArea dataOnly="0" labelOnly="1" fieldPosition="0">
        <references count="1">
          <reference field="2" count="0"/>
        </references>
      </pivotArea>
    </format>
    <format dxfId="43">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BB6C8C1-2B7A-48AC-BEEE-1E20EFE74BEC}" name="PivotTable4" cacheId="0" applyNumberFormats="0" applyBorderFormats="0" applyFontFormats="0" applyPatternFormats="0" applyAlignmentFormats="0" applyWidthHeightFormats="1" dataCaption="Values" updatedVersion="8" minRefreshableVersion="3" itemPrintTitles="1" createdVersion="8" indent="0" outline="1" outlineData="1" multipleFieldFilters="0">
  <location ref="A70:E84" firstHeaderRow="0" firstDataRow="1" firstDataCol="1" rowPageCount="1" colPageCount="1"/>
  <pivotFields count="31">
    <pivotField showAll="0"/>
    <pivotField axis="axisRow" showAll="0" sortType="descending">
      <items count="9">
        <item m="1" x="3"/>
        <item m="1" x="5"/>
        <item x="1"/>
        <item m="1" x="2"/>
        <item x="0"/>
        <item m="1" x="6"/>
        <item m="1" x="4"/>
        <item m="1" x="7"/>
        <item t="default"/>
      </items>
    </pivotField>
    <pivotField axis="axisPage" multipleItemSelectionAllowed="1" showAll="0">
      <items count="19">
        <item h="1" x="11"/>
        <item h="1" x="12"/>
        <item h="1" x="0"/>
        <item h="1" x="1"/>
        <item h="1" x="2"/>
        <item h="1" x="3"/>
        <item h="1" x="4"/>
        <item h="1" x="5"/>
        <item h="1" x="6"/>
        <item h="1" x="7"/>
        <item h="1" x="8"/>
        <item h="1" x="9"/>
        <item h="1" x="10"/>
        <item h="1" x="13"/>
        <item x="14"/>
        <item x="15"/>
        <item x="16"/>
        <item h="1" x="17"/>
        <item t="default"/>
      </items>
    </pivotField>
    <pivotField showAll="0"/>
    <pivotField showAll="0"/>
    <pivotField showAll="0"/>
    <pivotField showAll="0"/>
    <pivotField showAll="0"/>
    <pivotField showAll="0"/>
    <pivotField showAll="0"/>
    <pivotField axis="axisRow" showAll="0">
      <items count="22">
        <item x="0"/>
        <item x="12"/>
        <item x="13"/>
        <item x="3"/>
        <item x="9"/>
        <item x="4"/>
        <item x="7"/>
        <item m="1" x="19"/>
        <item x="8"/>
        <item x="15"/>
        <item m="1" x="20"/>
        <item m="1" x="16"/>
        <item x="2"/>
        <item x="1"/>
        <item x="6"/>
        <item x="10"/>
        <item x="5"/>
        <item m="1" x="17"/>
        <item x="11"/>
        <item m="1" x="18"/>
        <item x="14"/>
        <item t="default"/>
      </items>
    </pivotField>
    <pivotField showAll="0"/>
    <pivotField dataField="1" numFmtId="43" showAll="0"/>
    <pivotField showAll="0"/>
    <pivotField showAll="0"/>
    <pivotField showAll="0"/>
    <pivotField dataField="1" numFmtId="43" showAll="0"/>
    <pivotField numFmtId="43" showAll="0"/>
    <pivotField numFmtId="43" showAll="0"/>
    <pivotField numFmtId="43" showAll="0"/>
    <pivotField dataField="1" numFmtId="43" showAll="0"/>
    <pivotField showAll="0"/>
    <pivotField numFmtId="43" showAll="0"/>
    <pivotField showAll="0"/>
    <pivotField showAll="0"/>
    <pivotField dataField="1" numFmtId="43" showAll="0"/>
    <pivotField showAll="0"/>
    <pivotField numFmtId="43" showAll="0"/>
    <pivotField numFmtId="43" showAll="0"/>
    <pivotField numFmtId="43" showAll="0"/>
    <pivotField numFmtId="43" showAll="0"/>
  </pivotFields>
  <rowFields count="2">
    <field x="1"/>
    <field x="10"/>
  </rowFields>
  <rowItems count="14">
    <i>
      <x v="2"/>
    </i>
    <i r="1">
      <x v="1"/>
    </i>
    <i r="1">
      <x v="3"/>
    </i>
    <i r="1">
      <x v="5"/>
    </i>
    <i r="1">
      <x v="6"/>
    </i>
    <i r="1">
      <x v="8"/>
    </i>
    <i r="1">
      <x v="12"/>
    </i>
    <i r="1">
      <x v="13"/>
    </i>
    <i r="1">
      <x v="15"/>
    </i>
    <i r="1">
      <x v="16"/>
    </i>
    <i>
      <x v="4"/>
    </i>
    <i r="1">
      <x v="4"/>
    </i>
    <i r="1">
      <x v="18"/>
    </i>
    <i t="grand">
      <x/>
    </i>
  </rowItems>
  <colFields count="1">
    <field x="-2"/>
  </colFields>
  <colItems count="4">
    <i>
      <x/>
    </i>
    <i i="1">
      <x v="1"/>
    </i>
    <i i="2">
      <x v="2"/>
    </i>
    <i i="3">
      <x v="3"/>
    </i>
  </colItems>
  <pageFields count="1">
    <pageField fld="2" hier="-1"/>
  </pageFields>
  <dataFields count="4">
    <dataField name="Sum of Amount" fld="12" baseField="0" baseItem="0"/>
    <dataField name="Sum of Total OH Co. (Exp.)" fld="20" baseField="0" baseItem="0"/>
    <dataField name="Sum of Total OH Co. (Cap.)" fld="25" baseField="0" baseItem="0"/>
    <dataField name="Sum of Total OH Co. (Orig. Alloc.)" fld="16" baseField="0" baseItem="0"/>
  </dataFields>
  <formats count="13">
    <format dxfId="12">
      <pivotArea outline="0" collapsedLevelsAreSubtotals="1" fieldPosition="0"/>
    </format>
    <format dxfId="11">
      <pivotArea dataOnly="0" labelOnly="1" outline="0" fieldPosition="0">
        <references count="1">
          <reference field="4294967294" count="3">
            <x v="1"/>
            <x v="2"/>
            <x v="3"/>
          </reference>
        </references>
      </pivotArea>
    </format>
    <format dxfId="10">
      <pivotArea dataOnly="0" labelOnly="1" outline="0" fieldPosition="0">
        <references count="1">
          <reference field="4294967294" count="4">
            <x v="0"/>
            <x v="1"/>
            <x v="2"/>
            <x v="3"/>
          </reference>
        </references>
      </pivotArea>
    </format>
    <format dxfId="9">
      <pivotArea type="all" dataOnly="0" outline="0" fieldPosition="0"/>
    </format>
    <format dxfId="8">
      <pivotArea outline="0" collapsedLevelsAreSubtotals="1" fieldPosition="0"/>
    </format>
    <format dxfId="7">
      <pivotArea field="1" type="button" dataOnly="0" labelOnly="1" outline="0" axis="axisRow" fieldPosition="0"/>
    </format>
    <format dxfId="6">
      <pivotArea dataOnly="0" labelOnly="1" fieldPosition="0">
        <references count="1">
          <reference field="1" count="0"/>
        </references>
      </pivotArea>
    </format>
    <format dxfId="5">
      <pivotArea dataOnly="0" labelOnly="1" grandRow="1" outline="0" fieldPosition="0"/>
    </format>
    <format dxfId="4">
      <pivotArea dataOnly="0" labelOnly="1" fieldPosition="0">
        <references count="2">
          <reference field="1" count="1" selected="0">
            <x v="0"/>
          </reference>
          <reference field="10" count="2">
            <x v="6"/>
            <x v="16"/>
          </reference>
        </references>
      </pivotArea>
    </format>
    <format dxfId="3">
      <pivotArea dataOnly="0" labelOnly="1" fieldPosition="0">
        <references count="2">
          <reference field="1" count="1" selected="0">
            <x v="1"/>
          </reference>
          <reference field="10" count="13">
            <x v="0"/>
            <x v="1"/>
            <x v="2"/>
            <x v="3"/>
            <x v="5"/>
            <x v="6"/>
            <x v="8"/>
            <x v="9"/>
            <x v="12"/>
            <x v="13"/>
            <x v="15"/>
            <x v="16"/>
            <x v="20"/>
          </reference>
        </references>
      </pivotArea>
    </format>
    <format dxfId="2">
      <pivotArea dataOnly="0" labelOnly="1" fieldPosition="0">
        <references count="2">
          <reference field="1" count="1" selected="0">
            <x v="6"/>
          </reference>
          <reference field="10" count="9">
            <x v="0"/>
            <x v="3"/>
            <x v="4"/>
            <x v="5"/>
            <x v="8"/>
            <x v="12"/>
            <x v="13"/>
            <x v="14"/>
            <x v="18"/>
          </reference>
        </references>
      </pivotArea>
    </format>
    <format dxfId="1">
      <pivotArea dataOnly="0" labelOnly="1" fieldPosition="0">
        <references count="2">
          <reference field="1" count="1" selected="0">
            <x v="7"/>
          </reference>
          <reference field="10" count="1">
            <x v="6"/>
          </reference>
        </references>
      </pivotArea>
    </format>
    <format dxfId="0">
      <pivotArea dataOnly="0" labelOnly="1" outline="0" fieldPosition="0">
        <references count="1">
          <reference field="4294967294" count="4">
            <x v="0"/>
            <x v="1"/>
            <x v="2"/>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8C25AAC-2C87-4D39-AD27-3EB67A33BC6F}" name="PivotTable11" cacheId="0" applyNumberFormats="0" applyBorderFormats="0" applyFontFormats="0" applyPatternFormats="0" applyAlignmentFormats="0" applyWidthHeightFormats="1" dataCaption="Values" updatedVersion="8" minRefreshableVersion="3" itemPrintTitles="1" createdVersion="8" indent="0" outline="1" outlineData="1" multipleFieldFilters="0">
  <location ref="A14:F32" firstHeaderRow="0" firstDataRow="1" firstDataCol="1"/>
  <pivotFields count="31">
    <pivotField axis="axisRow" showAll="0">
      <items count="4">
        <item m="1" x="1"/>
        <item x="0"/>
        <item m="1" x="2"/>
        <item t="default"/>
      </items>
    </pivotField>
    <pivotField showAll="0"/>
    <pivotField multipleItemSelectionAllowed="1" showAll="0"/>
    <pivotField showAll="0"/>
    <pivotField showAll="0"/>
    <pivotField showAll="0"/>
    <pivotField showAll="0"/>
    <pivotField showAll="0"/>
    <pivotField showAll="0"/>
    <pivotField showAll="0"/>
    <pivotField axis="axisRow" showAll="0" sortType="ascending">
      <items count="22">
        <item x="0"/>
        <item x="12"/>
        <item x="13"/>
        <item x="3"/>
        <item x="9"/>
        <item x="4"/>
        <item x="7"/>
        <item m="1" x="19"/>
        <item x="8"/>
        <item x="15"/>
        <item m="1" x="20"/>
        <item m="1" x="16"/>
        <item x="2"/>
        <item x="1"/>
        <item x="6"/>
        <item x="10"/>
        <item x="5"/>
        <item m="1" x="17"/>
        <item x="11"/>
        <item m="1" x="18"/>
        <item x="14"/>
        <item t="default"/>
      </items>
    </pivotField>
    <pivotField showAll="0"/>
    <pivotField dataField="1" showAll="0"/>
    <pivotField dataField="1" numFmtId="43" showAll="0"/>
    <pivotField dataField="1" numFmtId="43" showAll="0"/>
    <pivotField dataField="1" numFmtId="43" showAll="0"/>
    <pivotField dataField="1" numFmtId="43" showAll="0"/>
    <pivotField showAll="0"/>
    <pivotField showAll="0"/>
    <pivotField showAll="0"/>
    <pivotField numFmtId="43" showAll="0"/>
    <pivotField showAll="0"/>
    <pivotField showAll="0"/>
    <pivotField showAll="0"/>
    <pivotField showAll="0"/>
    <pivotField numFmtId="43" showAll="0"/>
    <pivotField showAll="0"/>
    <pivotField numFmtId="43" showAll="0"/>
    <pivotField numFmtId="43" showAll="0"/>
    <pivotField numFmtId="43" showAll="0"/>
    <pivotField numFmtId="43" showAll="0"/>
  </pivotFields>
  <rowFields count="2">
    <field x="0"/>
    <field x="10"/>
  </rowFields>
  <rowItems count="18">
    <i>
      <x v="1"/>
    </i>
    <i r="1">
      <x/>
    </i>
    <i r="1">
      <x v="1"/>
    </i>
    <i r="1">
      <x v="2"/>
    </i>
    <i r="1">
      <x v="3"/>
    </i>
    <i r="1">
      <x v="4"/>
    </i>
    <i r="1">
      <x v="5"/>
    </i>
    <i r="1">
      <x v="6"/>
    </i>
    <i r="1">
      <x v="8"/>
    </i>
    <i r="1">
      <x v="9"/>
    </i>
    <i r="1">
      <x v="12"/>
    </i>
    <i r="1">
      <x v="13"/>
    </i>
    <i r="1">
      <x v="14"/>
    </i>
    <i r="1">
      <x v="15"/>
    </i>
    <i r="1">
      <x v="16"/>
    </i>
    <i r="1">
      <x v="18"/>
    </i>
    <i r="1">
      <x v="20"/>
    </i>
    <i t="grand">
      <x/>
    </i>
  </rowItems>
  <colFields count="1">
    <field x="-2"/>
  </colFields>
  <colItems count="5">
    <i>
      <x/>
    </i>
    <i i="1">
      <x v="1"/>
    </i>
    <i i="2">
      <x v="2"/>
    </i>
    <i i="3">
      <x v="3"/>
    </i>
    <i i="4">
      <x v="4"/>
    </i>
  </colItems>
  <dataFields count="5">
    <dataField name="Sum of Amount" fld="12" baseField="9" baseItem="9" numFmtId="43"/>
    <dataField name="Sum of CE01 (Orig. Alloc.)" fld="13" baseField="9" baseItem="7" numFmtId="43"/>
    <dataField name="Sum of OE01 (Orig. Alloc.)" fld="14" baseField="0" baseItem="0" numFmtId="43"/>
    <dataField name="Sum of TE01 (Orig. Alloc.)" fld="15" baseField="9" baseItem="4" numFmtId="43"/>
    <dataField name="Sum of Total OH Co. (Orig. Alloc.)" fld="16" baseField="9" baseItem="8" numFmtId="43"/>
  </dataFields>
  <formats count="15">
    <format dxfId="27">
      <pivotArea dataOnly="0" labelOnly="1" grandCol="1" outline="0" fieldPosition="0"/>
    </format>
    <format dxfId="26">
      <pivotArea outline="0" fieldPosition="0">
        <references count="1">
          <reference field="4294967294" count="1">
            <x v="0"/>
          </reference>
        </references>
      </pivotArea>
    </format>
    <format dxfId="25">
      <pivotArea outline="0" fieldPosition="0">
        <references count="1">
          <reference field="4294967294" count="1">
            <x v="1"/>
          </reference>
        </references>
      </pivotArea>
    </format>
    <format dxfId="24">
      <pivotArea outline="0" fieldPosition="0">
        <references count="1">
          <reference field="4294967294" count="1">
            <x v="2"/>
          </reference>
        </references>
      </pivotArea>
    </format>
    <format dxfId="23">
      <pivotArea outline="0" fieldPosition="0">
        <references count="1">
          <reference field="4294967294" count="1">
            <x v="3"/>
          </reference>
        </references>
      </pivotArea>
    </format>
    <format dxfId="22">
      <pivotArea outline="0" fieldPosition="0">
        <references count="1">
          <reference field="4294967294" count="1">
            <x v="4"/>
          </reference>
        </references>
      </pivotArea>
    </format>
    <format dxfId="21">
      <pivotArea dataOnly="0" labelOnly="1" outline="0" fieldPosition="0">
        <references count="1">
          <reference field="4294967294" count="5">
            <x v="0"/>
            <x v="1"/>
            <x v="2"/>
            <x v="3"/>
            <x v="4"/>
          </reference>
        </references>
      </pivotArea>
    </format>
    <format dxfId="20">
      <pivotArea dataOnly="0" labelOnly="1" outline="0" fieldPosition="0">
        <references count="1">
          <reference field="4294967294" count="5">
            <x v="0"/>
            <x v="1"/>
            <x v="2"/>
            <x v="3"/>
            <x v="4"/>
          </reference>
        </references>
      </pivotArea>
    </format>
    <format dxfId="19">
      <pivotArea type="all" dataOnly="0" outline="0" fieldPosition="0"/>
    </format>
    <format dxfId="18">
      <pivotArea outline="0" collapsedLevelsAreSubtotals="1" fieldPosition="0"/>
    </format>
    <format dxfId="17">
      <pivotArea field="0" type="button" dataOnly="0" labelOnly="1" outline="0" axis="axisRow" fieldPosition="0"/>
    </format>
    <format dxfId="16">
      <pivotArea dataOnly="0" labelOnly="1" fieldPosition="0">
        <references count="1">
          <reference field="0" count="0"/>
        </references>
      </pivotArea>
    </format>
    <format dxfId="15">
      <pivotArea dataOnly="0" labelOnly="1" grandRow="1" outline="0" fieldPosition="0"/>
    </format>
    <format dxfId="14">
      <pivotArea dataOnly="0" labelOnly="1" fieldPosition="0">
        <references count="2">
          <reference field="0" count="0" selected="0"/>
          <reference field="10" count="0"/>
        </references>
      </pivotArea>
    </format>
    <format dxfId="13">
      <pivotArea dataOnly="0" labelOnly="1" outline="0" fieldPosition="0">
        <references count="1">
          <reference field="4294967294" count="5">
            <x v="0"/>
            <x v="1"/>
            <x v="2"/>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9E70ACCC-F883-4456-9AF2-20393425DDBC}" name="PivotTable2" cacheId="0" applyNumberFormats="0" applyBorderFormats="0" applyFontFormats="0" applyPatternFormats="0" applyAlignmentFormats="0" applyWidthHeightFormats="1" dataCaption="Values" updatedVersion="8" minRefreshableVersion="3" itemPrintTitles="1" createdVersion="8" indent="0" outline="1" outlineData="1" multipleFieldFilters="0">
  <location ref="A37:E63" firstHeaderRow="0" firstDataRow="1" firstDataCol="1"/>
  <pivotFields count="31">
    <pivotField showAll="0"/>
    <pivotField axis="axisRow" showAll="0" sortType="descending">
      <items count="9">
        <item m="1" x="3"/>
        <item m="1" x="5"/>
        <item x="1"/>
        <item m="1" x="2"/>
        <item x="0"/>
        <item m="1" x="6"/>
        <item m="1" x="4"/>
        <item m="1" x="7"/>
        <item t="default"/>
      </items>
    </pivotField>
    <pivotField showAll="0"/>
    <pivotField showAll="0"/>
    <pivotField showAll="0"/>
    <pivotField showAll="0"/>
    <pivotField showAll="0"/>
    <pivotField showAll="0"/>
    <pivotField showAll="0"/>
    <pivotField showAll="0"/>
    <pivotField axis="axisRow" showAll="0">
      <items count="22">
        <item x="0"/>
        <item x="12"/>
        <item x="13"/>
        <item x="3"/>
        <item x="9"/>
        <item x="4"/>
        <item x="7"/>
        <item m="1" x="19"/>
        <item x="8"/>
        <item x="15"/>
        <item m="1" x="20"/>
        <item m="1" x="16"/>
        <item x="2"/>
        <item x="1"/>
        <item x="6"/>
        <item x="10"/>
        <item x="5"/>
        <item m="1" x="17"/>
        <item x="11"/>
        <item m="1" x="18"/>
        <item x="14"/>
        <item t="default"/>
      </items>
    </pivotField>
    <pivotField showAll="0"/>
    <pivotField dataField="1" numFmtId="43" showAll="0"/>
    <pivotField showAll="0"/>
    <pivotField showAll="0"/>
    <pivotField showAll="0"/>
    <pivotField dataField="1" numFmtId="43" showAll="0"/>
    <pivotField numFmtId="43" showAll="0"/>
    <pivotField numFmtId="43" showAll="0"/>
    <pivotField numFmtId="43" showAll="0"/>
    <pivotField dataField="1" numFmtId="43" showAll="0"/>
    <pivotField showAll="0"/>
    <pivotField numFmtId="43" showAll="0"/>
    <pivotField showAll="0"/>
    <pivotField showAll="0"/>
    <pivotField dataField="1" numFmtId="43" showAll="0"/>
    <pivotField showAll="0"/>
    <pivotField numFmtId="43" showAll="0"/>
    <pivotField numFmtId="43" showAll="0"/>
    <pivotField numFmtId="43" showAll="0"/>
    <pivotField numFmtId="43" showAll="0"/>
  </pivotFields>
  <rowFields count="2">
    <field x="1"/>
    <field x="10"/>
  </rowFields>
  <rowItems count="26">
    <i>
      <x v="2"/>
    </i>
    <i r="1">
      <x/>
    </i>
    <i r="1">
      <x v="1"/>
    </i>
    <i r="1">
      <x v="2"/>
    </i>
    <i r="1">
      <x v="3"/>
    </i>
    <i r="1">
      <x v="5"/>
    </i>
    <i r="1">
      <x v="6"/>
    </i>
    <i r="1">
      <x v="8"/>
    </i>
    <i r="1">
      <x v="9"/>
    </i>
    <i r="1">
      <x v="12"/>
    </i>
    <i r="1">
      <x v="13"/>
    </i>
    <i r="1">
      <x v="15"/>
    </i>
    <i r="1">
      <x v="16"/>
    </i>
    <i r="1">
      <x v="20"/>
    </i>
    <i>
      <x v="4"/>
    </i>
    <i r="1">
      <x/>
    </i>
    <i r="1">
      <x v="3"/>
    </i>
    <i r="1">
      <x v="4"/>
    </i>
    <i r="1">
      <x v="5"/>
    </i>
    <i r="1">
      <x v="8"/>
    </i>
    <i r="1">
      <x v="12"/>
    </i>
    <i r="1">
      <x v="13"/>
    </i>
    <i r="1">
      <x v="14"/>
    </i>
    <i r="1">
      <x v="16"/>
    </i>
    <i r="1">
      <x v="18"/>
    </i>
    <i t="grand">
      <x/>
    </i>
  </rowItems>
  <colFields count="1">
    <field x="-2"/>
  </colFields>
  <colItems count="4">
    <i>
      <x/>
    </i>
    <i i="1">
      <x v="1"/>
    </i>
    <i i="2">
      <x v="2"/>
    </i>
    <i i="3">
      <x v="3"/>
    </i>
  </colItems>
  <dataFields count="4">
    <dataField name="Sum of Amount" fld="12" baseField="0" baseItem="0"/>
    <dataField name="Sum of Total OH Co. (Exp.)" fld="20" baseField="0" baseItem="0"/>
    <dataField name="Sum of Total OH Co. (Cap.)" fld="25" baseField="0" baseItem="0"/>
    <dataField name="Sum of Total OH Co. (Orig. Alloc.)" fld="16" baseField="0" baseItem="0"/>
  </dataFields>
  <formats count="13">
    <format dxfId="40">
      <pivotArea outline="0" collapsedLevelsAreSubtotals="1" fieldPosition="0"/>
    </format>
    <format dxfId="39">
      <pivotArea dataOnly="0" labelOnly="1" outline="0" fieldPosition="0">
        <references count="1">
          <reference field="4294967294" count="3">
            <x v="1"/>
            <x v="2"/>
            <x v="3"/>
          </reference>
        </references>
      </pivotArea>
    </format>
    <format dxfId="38">
      <pivotArea dataOnly="0" labelOnly="1" outline="0" fieldPosition="0">
        <references count="1">
          <reference field="4294967294" count="4">
            <x v="0"/>
            <x v="1"/>
            <x v="2"/>
            <x v="3"/>
          </reference>
        </references>
      </pivotArea>
    </format>
    <format dxfId="37">
      <pivotArea type="all" dataOnly="0" outline="0" fieldPosition="0"/>
    </format>
    <format dxfId="36">
      <pivotArea outline="0" collapsedLevelsAreSubtotals="1" fieldPosition="0"/>
    </format>
    <format dxfId="35">
      <pivotArea field="1" type="button" dataOnly="0" labelOnly="1" outline="0" axis="axisRow" fieldPosition="0"/>
    </format>
    <format dxfId="34">
      <pivotArea dataOnly="0" labelOnly="1" fieldPosition="0">
        <references count="1">
          <reference field="1" count="0"/>
        </references>
      </pivotArea>
    </format>
    <format dxfId="33">
      <pivotArea dataOnly="0" labelOnly="1" grandRow="1" outline="0" fieldPosition="0"/>
    </format>
    <format dxfId="32">
      <pivotArea dataOnly="0" labelOnly="1" fieldPosition="0">
        <references count="2">
          <reference field="1" count="1" selected="0">
            <x v="0"/>
          </reference>
          <reference field="10" count="2">
            <x v="6"/>
            <x v="16"/>
          </reference>
        </references>
      </pivotArea>
    </format>
    <format dxfId="31">
      <pivotArea dataOnly="0" labelOnly="1" fieldPosition="0">
        <references count="2">
          <reference field="1" count="1" selected="0">
            <x v="1"/>
          </reference>
          <reference field="10" count="13">
            <x v="0"/>
            <x v="1"/>
            <x v="2"/>
            <x v="3"/>
            <x v="5"/>
            <x v="6"/>
            <x v="8"/>
            <x v="9"/>
            <x v="12"/>
            <x v="13"/>
            <x v="15"/>
            <x v="16"/>
            <x v="20"/>
          </reference>
        </references>
      </pivotArea>
    </format>
    <format dxfId="30">
      <pivotArea dataOnly="0" labelOnly="1" fieldPosition="0">
        <references count="2">
          <reference field="1" count="1" selected="0">
            <x v="6"/>
          </reference>
          <reference field="10" count="9">
            <x v="0"/>
            <x v="3"/>
            <x v="4"/>
            <x v="5"/>
            <x v="8"/>
            <x v="12"/>
            <x v="13"/>
            <x v="14"/>
            <x v="18"/>
          </reference>
        </references>
      </pivotArea>
    </format>
    <format dxfId="29">
      <pivotArea dataOnly="0" labelOnly="1" fieldPosition="0">
        <references count="2">
          <reference field="1" count="1" selected="0">
            <x v="7"/>
          </reference>
          <reference field="10" count="1">
            <x v="6"/>
          </reference>
        </references>
      </pivotArea>
    </format>
    <format dxfId="28">
      <pivotArea dataOnly="0" labelOnly="1" outline="0" fieldPosition="0">
        <references count="1">
          <reference field="4294967294" count="4">
            <x v="0"/>
            <x v="1"/>
            <x v="2"/>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5.xml"/><Relationship Id="rId2" Type="http://schemas.openxmlformats.org/officeDocument/2006/relationships/pivotTable" Target="../pivotTables/pivotTable4.xml"/><Relationship Id="rId1" Type="http://schemas.openxmlformats.org/officeDocument/2006/relationships/pivotTable" Target="../pivotTables/pivotTable3.xm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53B04-85F9-4B22-9294-54C0A9DA7DBB}">
  <dimension ref="A1:N44"/>
  <sheetViews>
    <sheetView showGridLines="0" zoomScaleNormal="100" workbookViewId="0">
      <selection activeCell="B2" sqref="B2"/>
    </sheetView>
  </sheetViews>
  <sheetFormatPr defaultRowHeight="12.75" x14ac:dyDescent="0.2"/>
  <cols>
    <col min="1" max="1" width="32.33203125" bestFit="1" customWidth="1"/>
    <col min="2" max="5" width="15.83203125" customWidth="1"/>
    <col min="6" max="19" width="5" bestFit="1" customWidth="1"/>
    <col min="20" max="20" width="11.1640625" bestFit="1" customWidth="1"/>
  </cols>
  <sheetData>
    <row r="1" spans="1:14" x14ac:dyDescent="0.2">
      <c r="A1" s="26" t="s">
        <v>160</v>
      </c>
    </row>
    <row r="2" spans="1:14" x14ac:dyDescent="0.2">
      <c r="A2" t="s">
        <v>440</v>
      </c>
    </row>
    <row r="3" spans="1:14" x14ac:dyDescent="0.2">
      <c r="A3" t="s">
        <v>180</v>
      </c>
    </row>
    <row r="4" spans="1:14" x14ac:dyDescent="0.2">
      <c r="H4" s="41"/>
      <c r="I4" s="41"/>
      <c r="K4" s="41"/>
      <c r="L4" s="41"/>
      <c r="M4" s="41"/>
      <c r="N4" s="41"/>
    </row>
    <row r="5" spans="1:14" x14ac:dyDescent="0.2">
      <c r="A5" s="96" t="s">
        <v>439</v>
      </c>
      <c r="B5" s="96"/>
      <c r="C5" s="96"/>
      <c r="D5" s="96"/>
      <c r="E5" s="96"/>
      <c r="F5" s="96"/>
      <c r="H5" s="41"/>
      <c r="I5" s="41"/>
      <c r="K5" s="41"/>
      <c r="L5" s="41"/>
      <c r="M5" s="41"/>
      <c r="N5" s="41"/>
    </row>
    <row r="6" spans="1:14" x14ac:dyDescent="0.2">
      <c r="A6" s="96"/>
      <c r="B6" s="96"/>
      <c r="C6" s="96"/>
      <c r="D6" s="96"/>
      <c r="E6" s="96"/>
      <c r="F6" s="96"/>
      <c r="H6" s="41"/>
      <c r="I6" s="41"/>
      <c r="K6" s="41"/>
      <c r="L6" s="41"/>
      <c r="M6" s="41"/>
      <c r="N6" s="41"/>
    </row>
    <row r="7" spans="1:14" x14ac:dyDescent="0.2">
      <c r="A7" s="96"/>
      <c r="B7" s="96"/>
      <c r="C7" s="96"/>
      <c r="D7" s="96"/>
      <c r="E7" s="96"/>
      <c r="F7" s="96"/>
      <c r="H7" s="41"/>
      <c r="I7" s="41"/>
      <c r="K7" s="41"/>
      <c r="L7" s="41"/>
      <c r="M7" s="41"/>
      <c r="N7" s="41"/>
    </row>
    <row r="8" spans="1:14" x14ac:dyDescent="0.2">
      <c r="A8" s="96"/>
      <c r="B8" s="96"/>
      <c r="C8" s="96"/>
      <c r="D8" s="96"/>
      <c r="E8" s="96"/>
      <c r="F8" s="96"/>
      <c r="H8" s="41"/>
      <c r="I8" s="41"/>
      <c r="K8" s="41"/>
      <c r="L8" s="41"/>
      <c r="M8" s="41"/>
      <c r="N8" s="41"/>
    </row>
    <row r="10" spans="1:14" x14ac:dyDescent="0.2">
      <c r="A10" s="38" t="s">
        <v>162</v>
      </c>
    </row>
    <row r="12" spans="1:14" x14ac:dyDescent="0.2">
      <c r="A12" s="35" t="s">
        <v>128</v>
      </c>
      <c r="B12" s="35" t="s">
        <v>161</v>
      </c>
    </row>
    <row r="13" spans="1:14" x14ac:dyDescent="0.2">
      <c r="A13" s="35" t="s">
        <v>30</v>
      </c>
      <c r="B13" s="95">
        <v>2017</v>
      </c>
      <c r="C13" s="95">
        <v>2018</v>
      </c>
      <c r="D13" s="95">
        <v>2019</v>
      </c>
      <c r="E13" s="95" t="s">
        <v>31</v>
      </c>
    </row>
    <row r="14" spans="1:14" x14ac:dyDescent="0.2">
      <c r="A14" s="36" t="s">
        <v>115</v>
      </c>
      <c r="B14" s="37">
        <v>5474.1</v>
      </c>
      <c r="C14" s="37"/>
      <c r="D14" s="37"/>
      <c r="E14" s="37">
        <v>5474.1</v>
      </c>
    </row>
    <row r="15" spans="1:14" x14ac:dyDescent="0.2">
      <c r="A15" s="36" t="s">
        <v>62</v>
      </c>
      <c r="B15" s="37"/>
      <c r="C15" s="37"/>
      <c r="D15" s="37">
        <v>20000</v>
      </c>
      <c r="E15" s="37">
        <v>20000</v>
      </c>
    </row>
    <row r="16" spans="1:14" x14ac:dyDescent="0.2">
      <c r="A16" s="36" t="s">
        <v>108</v>
      </c>
      <c r="B16" s="37"/>
      <c r="C16" s="37">
        <v>200000</v>
      </c>
      <c r="D16" s="37"/>
      <c r="E16" s="37">
        <v>200000</v>
      </c>
    </row>
    <row r="17" spans="1:5" x14ac:dyDescent="0.2">
      <c r="A17" s="36" t="s">
        <v>68</v>
      </c>
      <c r="B17" s="37">
        <v>123690.42</v>
      </c>
      <c r="C17" s="37">
        <v>144000</v>
      </c>
      <c r="D17" s="37">
        <v>168000</v>
      </c>
      <c r="E17" s="37">
        <v>435690.42</v>
      </c>
    </row>
    <row r="18" spans="1:5" x14ac:dyDescent="0.2">
      <c r="A18" s="36" t="s">
        <v>90</v>
      </c>
      <c r="B18" s="37">
        <v>400000</v>
      </c>
      <c r="C18" s="37">
        <v>1150000</v>
      </c>
      <c r="D18" s="37">
        <v>1000000</v>
      </c>
      <c r="E18" s="37">
        <v>2550000</v>
      </c>
    </row>
    <row r="19" spans="1:5" x14ac:dyDescent="0.2">
      <c r="A19" s="36" t="s">
        <v>96</v>
      </c>
      <c r="B19" s="37"/>
      <c r="C19" s="37">
        <v>385000</v>
      </c>
      <c r="D19" s="37">
        <v>395681.63</v>
      </c>
      <c r="E19" s="37">
        <v>780681.63</v>
      </c>
    </row>
    <row r="20" spans="1:5" x14ac:dyDescent="0.2">
      <c r="A20" s="36" t="s">
        <v>55</v>
      </c>
      <c r="B20" s="37">
        <v>117600</v>
      </c>
      <c r="C20" s="37">
        <v>147600</v>
      </c>
      <c r="D20" s="37">
        <v>250600</v>
      </c>
      <c r="E20" s="37">
        <v>515800</v>
      </c>
    </row>
    <row r="21" spans="1:5" x14ac:dyDescent="0.2">
      <c r="A21" s="36" t="s">
        <v>33</v>
      </c>
      <c r="B21" s="37">
        <v>1346000</v>
      </c>
      <c r="C21" s="37">
        <v>696000</v>
      </c>
      <c r="D21" s="37">
        <v>1021000</v>
      </c>
      <c r="E21" s="37">
        <v>3063000</v>
      </c>
    </row>
    <row r="22" spans="1:5" x14ac:dyDescent="0.2">
      <c r="A22" s="36" t="s">
        <v>111</v>
      </c>
      <c r="B22" s="37"/>
      <c r="C22" s="37"/>
      <c r="D22" s="37">
        <v>7808.4</v>
      </c>
      <c r="E22" s="37">
        <v>7808.4</v>
      </c>
    </row>
    <row r="23" spans="1:5" x14ac:dyDescent="0.2">
      <c r="A23" s="36" t="s">
        <v>72</v>
      </c>
      <c r="B23" s="37">
        <v>683300</v>
      </c>
      <c r="C23" s="37">
        <v>800000</v>
      </c>
      <c r="D23" s="37">
        <v>1748000</v>
      </c>
      <c r="E23" s="37">
        <v>3231300</v>
      </c>
    </row>
    <row r="24" spans="1:5" x14ac:dyDescent="0.2">
      <c r="A24" s="36" t="s">
        <v>113</v>
      </c>
      <c r="B24" s="37">
        <v>720000</v>
      </c>
      <c r="C24" s="37">
        <v>720000</v>
      </c>
      <c r="D24" s="37">
        <v>720000</v>
      </c>
      <c r="E24" s="37">
        <v>2160000</v>
      </c>
    </row>
    <row r="25" spans="1:5" x14ac:dyDescent="0.2">
      <c r="A25" s="36" t="s">
        <v>31</v>
      </c>
      <c r="B25" s="37">
        <v>3396064.52</v>
      </c>
      <c r="C25" s="37">
        <v>4242600</v>
      </c>
      <c r="D25" s="37">
        <v>5331090.0299999993</v>
      </c>
      <c r="E25" s="37">
        <v>12969754.550000001</v>
      </c>
    </row>
    <row r="29" spans="1:5" x14ac:dyDescent="0.2">
      <c r="A29" s="38" t="s">
        <v>163</v>
      </c>
    </row>
    <row r="31" spans="1:5" x14ac:dyDescent="0.2">
      <c r="A31" s="35" t="s">
        <v>154</v>
      </c>
      <c r="B31" s="35" t="s">
        <v>161</v>
      </c>
    </row>
    <row r="32" spans="1:5" x14ac:dyDescent="0.2">
      <c r="A32" s="35" t="s">
        <v>30</v>
      </c>
      <c r="B32" s="95">
        <v>2017</v>
      </c>
      <c r="C32" s="95">
        <v>2018</v>
      </c>
      <c r="D32" s="95">
        <v>2019</v>
      </c>
      <c r="E32" s="95" t="s">
        <v>31</v>
      </c>
    </row>
    <row r="33" spans="1:5" x14ac:dyDescent="0.2">
      <c r="A33" s="36" t="s">
        <v>115</v>
      </c>
      <c r="B33" s="37">
        <v>5474.1</v>
      </c>
      <c r="C33" s="37"/>
      <c r="D33" s="37"/>
      <c r="E33" s="37">
        <v>5474.1</v>
      </c>
    </row>
    <row r="34" spans="1:5" x14ac:dyDescent="0.2">
      <c r="A34" s="36" t="s">
        <v>62</v>
      </c>
      <c r="B34" s="37"/>
      <c r="C34" s="37"/>
      <c r="D34" s="37">
        <v>5818.000012645567</v>
      </c>
      <c r="E34" s="37">
        <v>5818.000012645567</v>
      </c>
    </row>
    <row r="35" spans="1:5" x14ac:dyDescent="0.2">
      <c r="A35" s="36" t="s">
        <v>108</v>
      </c>
      <c r="B35" s="37"/>
      <c r="C35" s="37">
        <v>0</v>
      </c>
      <c r="D35" s="37"/>
      <c r="E35" s="37">
        <v>0</v>
      </c>
    </row>
    <row r="36" spans="1:5" x14ac:dyDescent="0.2">
      <c r="A36" s="36" t="s">
        <v>68</v>
      </c>
      <c r="B36" s="37">
        <v>123690.42</v>
      </c>
      <c r="C36" s="37">
        <v>144000</v>
      </c>
      <c r="D36" s="37">
        <v>168000</v>
      </c>
      <c r="E36" s="37">
        <v>435690.42</v>
      </c>
    </row>
    <row r="37" spans="1:5" x14ac:dyDescent="0.2">
      <c r="A37" s="36" t="s">
        <v>90</v>
      </c>
      <c r="B37" s="37">
        <v>75640.006932722361</v>
      </c>
      <c r="C37" s="37">
        <v>784920.63492063433</v>
      </c>
      <c r="D37" s="37">
        <v>682539.68253968202</v>
      </c>
      <c r="E37" s="37">
        <v>1543100.3243930386</v>
      </c>
    </row>
    <row r="38" spans="1:5" x14ac:dyDescent="0.2">
      <c r="A38" s="36" t="s">
        <v>96</v>
      </c>
      <c r="B38" s="37"/>
      <c r="C38" s="37">
        <v>385000</v>
      </c>
      <c r="D38" s="37">
        <v>395681.63</v>
      </c>
      <c r="E38" s="37">
        <v>780681.63</v>
      </c>
    </row>
    <row r="39" spans="1:5" x14ac:dyDescent="0.2">
      <c r="A39" s="36" t="s">
        <v>55</v>
      </c>
      <c r="B39" s="37">
        <v>117600</v>
      </c>
      <c r="C39" s="37">
        <v>123036.00095522669</v>
      </c>
      <c r="D39" s="37">
        <v>140744.89614040076</v>
      </c>
      <c r="E39" s="37">
        <v>381380.89709562744</v>
      </c>
    </row>
    <row r="40" spans="1:5" x14ac:dyDescent="0.2">
      <c r="A40" s="36" t="s">
        <v>33</v>
      </c>
      <c r="B40" s="37">
        <v>257321.30060409335</v>
      </c>
      <c r="C40" s="37">
        <v>126115.19925069265</v>
      </c>
      <c r="D40" s="37">
        <v>199239.80875099491</v>
      </c>
      <c r="E40" s="37">
        <v>582676.30860578083</v>
      </c>
    </row>
    <row r="41" spans="1:5" x14ac:dyDescent="0.2">
      <c r="A41" s="36" t="s">
        <v>111</v>
      </c>
      <c r="B41" s="37"/>
      <c r="C41" s="37"/>
      <c r="D41" s="37">
        <v>7808.4</v>
      </c>
      <c r="E41" s="37">
        <v>7808.4</v>
      </c>
    </row>
    <row r="42" spans="1:5" x14ac:dyDescent="0.2">
      <c r="A42" s="36" t="s">
        <v>72</v>
      </c>
      <c r="B42" s="37">
        <v>141539.28855610511</v>
      </c>
      <c r="C42" s="37">
        <v>144959.99955381779</v>
      </c>
      <c r="D42" s="37">
        <v>1156896.4004652675</v>
      </c>
      <c r="E42" s="37">
        <v>1443395.6885751905</v>
      </c>
    </row>
    <row r="43" spans="1:5" x14ac:dyDescent="0.2">
      <c r="A43" s="36" t="s">
        <v>113</v>
      </c>
      <c r="B43" s="37">
        <v>0</v>
      </c>
      <c r="C43" s="37">
        <v>0</v>
      </c>
      <c r="D43" s="37">
        <v>0</v>
      </c>
      <c r="E43" s="37">
        <v>0</v>
      </c>
    </row>
    <row r="44" spans="1:5" x14ac:dyDescent="0.2">
      <c r="A44" s="36" t="s">
        <v>31</v>
      </c>
      <c r="B44" s="37">
        <v>721265.11609292089</v>
      </c>
      <c r="C44" s="37">
        <v>1708031.8346803715</v>
      </c>
      <c r="D44" s="37">
        <v>2756728.8179089911</v>
      </c>
      <c r="E44" s="37">
        <v>5186025.7686822824</v>
      </c>
    </row>
  </sheetData>
  <mergeCells count="1">
    <mergeCell ref="A5:F8"/>
  </mergeCell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9CEBD-6420-4924-8906-86BFB02EB1A8}">
  <dimension ref="A1:Q96"/>
  <sheetViews>
    <sheetView showGridLines="0" zoomScaleNormal="100" workbookViewId="0">
      <selection activeCell="A2" sqref="A2"/>
    </sheetView>
  </sheetViews>
  <sheetFormatPr defaultColWidth="8.83203125" defaultRowHeight="12.75" x14ac:dyDescent="0.2"/>
  <cols>
    <col min="1" max="1" width="42.5" style="2" bestFit="1" customWidth="1"/>
    <col min="2" max="6" width="15.83203125" style="2" customWidth="1"/>
    <col min="7" max="7" width="13.5" style="2" bestFit="1" customWidth="1"/>
    <col min="8" max="9" width="20.83203125" style="27" customWidth="1"/>
    <col min="10" max="10" width="20.83203125" style="2" customWidth="1"/>
    <col min="11" max="14" width="20.83203125" style="27" customWidth="1"/>
    <col min="15" max="15" width="15.83203125" style="2" customWidth="1"/>
    <col min="16" max="16384" width="8.83203125" style="2"/>
  </cols>
  <sheetData>
    <row r="1" spans="1:15" x14ac:dyDescent="0.2">
      <c r="A1" s="26" t="s">
        <v>160</v>
      </c>
    </row>
    <row r="2" spans="1:15" x14ac:dyDescent="0.2">
      <c r="A2" t="s">
        <v>440</v>
      </c>
    </row>
    <row r="3" spans="1:15" x14ac:dyDescent="0.2">
      <c r="A3" t="s">
        <v>179</v>
      </c>
    </row>
    <row r="4" spans="1:15" customFormat="1" x14ac:dyDescent="0.2">
      <c r="H4" s="41"/>
      <c r="I4" s="41"/>
      <c r="K4" s="41"/>
      <c r="L4" s="41"/>
      <c r="M4" s="41"/>
      <c r="N4" s="41"/>
    </row>
    <row r="5" spans="1:15" customFormat="1" x14ac:dyDescent="0.2">
      <c r="A5" s="96" t="s">
        <v>438</v>
      </c>
      <c r="B5" s="96"/>
      <c r="C5" s="96"/>
      <c r="D5" s="96"/>
      <c r="E5" s="96"/>
      <c r="F5" s="96"/>
      <c r="H5" s="41"/>
      <c r="I5" s="41"/>
      <c r="K5" s="41"/>
      <c r="L5" s="41"/>
      <c r="M5" s="41"/>
      <c r="N5" s="41"/>
    </row>
    <row r="6" spans="1:15" customFormat="1" x14ac:dyDescent="0.2">
      <c r="A6" s="96"/>
      <c r="B6" s="96"/>
      <c r="C6" s="96"/>
      <c r="D6" s="96"/>
      <c r="E6" s="96"/>
      <c r="F6" s="96"/>
      <c r="H6" s="41"/>
      <c r="I6" s="41"/>
      <c r="K6" s="41"/>
      <c r="L6" s="41"/>
      <c r="M6" s="41"/>
      <c r="N6" s="41"/>
    </row>
    <row r="7" spans="1:15" customFormat="1" x14ac:dyDescent="0.2">
      <c r="A7" s="96"/>
      <c r="B7" s="96"/>
      <c r="C7" s="96"/>
      <c r="D7" s="96"/>
      <c r="E7" s="96"/>
      <c r="F7" s="96"/>
      <c r="H7" s="41"/>
      <c r="I7" s="41"/>
      <c r="K7" s="41"/>
      <c r="L7" s="41"/>
      <c r="M7" s="41"/>
      <c r="N7" s="41"/>
    </row>
    <row r="8" spans="1:15" customFormat="1" x14ac:dyDescent="0.2">
      <c r="A8" s="96"/>
      <c r="B8" s="96"/>
      <c r="C8" s="96"/>
      <c r="D8" s="96"/>
      <c r="E8" s="96"/>
      <c r="F8" s="96"/>
      <c r="H8" s="41"/>
      <c r="I8" s="41"/>
      <c r="K8" s="41"/>
      <c r="L8" s="41"/>
      <c r="M8" s="41"/>
      <c r="N8" s="41"/>
    </row>
    <row r="9" spans="1:15" customFormat="1" x14ac:dyDescent="0.2">
      <c r="A9" s="96"/>
      <c r="B9" s="96"/>
      <c r="C9" s="96"/>
      <c r="D9" s="96"/>
      <c r="E9" s="96"/>
      <c r="F9" s="96"/>
      <c r="H9" s="41"/>
      <c r="I9" s="41"/>
      <c r="K9" s="41"/>
      <c r="L9" s="41"/>
      <c r="M9" s="41"/>
      <c r="N9" s="41"/>
    </row>
    <row r="10" spans="1:15" customFormat="1" x14ac:dyDescent="0.2">
      <c r="A10" s="96"/>
      <c r="B10" s="96"/>
      <c r="C10" s="96"/>
      <c r="D10" s="96"/>
      <c r="E10" s="96"/>
      <c r="F10" s="96"/>
      <c r="H10" s="41"/>
      <c r="I10" s="41"/>
      <c r="K10" s="41"/>
      <c r="L10" s="41"/>
      <c r="M10" s="41"/>
      <c r="N10" s="41"/>
    </row>
    <row r="13" spans="1:15" ht="13.5" x14ac:dyDescent="0.25">
      <c r="A13" s="28" t="s">
        <v>433</v>
      </c>
      <c r="H13" s="97" t="s">
        <v>424</v>
      </c>
      <c r="I13" s="97"/>
      <c r="K13" s="97" t="s">
        <v>425</v>
      </c>
      <c r="L13" s="97"/>
      <c r="M13" s="97"/>
      <c r="N13" s="97"/>
    </row>
    <row r="14" spans="1:15" ht="38.25" x14ac:dyDescent="0.2">
      <c r="A14" s="23" t="s">
        <v>30</v>
      </c>
      <c r="B14" s="24" t="s">
        <v>128</v>
      </c>
      <c r="C14" s="24" t="s">
        <v>151</v>
      </c>
      <c r="D14" s="24" t="s">
        <v>152</v>
      </c>
      <c r="E14" s="24" t="s">
        <v>153</v>
      </c>
      <c r="F14" s="24" t="s">
        <v>154</v>
      </c>
      <c r="H14" s="29" t="s">
        <v>429</v>
      </c>
      <c r="I14" s="29" t="s">
        <v>132</v>
      </c>
      <c r="K14" s="29" t="s">
        <v>430</v>
      </c>
      <c r="L14" s="29" t="s">
        <v>431</v>
      </c>
      <c r="M14" s="29" t="s">
        <v>432</v>
      </c>
      <c r="N14" s="29" t="s">
        <v>132</v>
      </c>
    </row>
    <row r="15" spans="1:15" x14ac:dyDescent="0.2">
      <c r="A15" s="8" t="s">
        <v>74</v>
      </c>
      <c r="B15" s="15">
        <v>28769856.07</v>
      </c>
      <c r="C15" s="15">
        <v>10502722.214531833</v>
      </c>
      <c r="D15" s="15">
        <v>2950531.7634288892</v>
      </c>
      <c r="E15" s="15">
        <v>1266522.1719292798</v>
      </c>
      <c r="F15" s="15">
        <v>14719776.149889998</v>
      </c>
    </row>
    <row r="16" spans="1:15" x14ac:dyDescent="0.2">
      <c r="A16" s="8" t="s">
        <v>15</v>
      </c>
      <c r="B16" s="15">
        <v>5482967.6299999999</v>
      </c>
      <c r="C16" s="15">
        <v>4310458.841156736</v>
      </c>
      <c r="D16" s="15">
        <v>238260.53941306178</v>
      </c>
      <c r="E16" s="15">
        <v>105501.32394289129</v>
      </c>
      <c r="F16" s="15">
        <v>4654220.7045126865</v>
      </c>
      <c r="H16" s="27">
        <v>5482967.6299999999</v>
      </c>
      <c r="I16" s="27">
        <f>H16-B16</f>
        <v>0</v>
      </c>
      <c r="J16" s="30" t="s">
        <v>159</v>
      </c>
      <c r="K16" s="27">
        <v>4310458.8520116499</v>
      </c>
      <c r="L16" s="27">
        <v>238260.553567772</v>
      </c>
      <c r="M16" s="27">
        <v>105501.34050945099</v>
      </c>
      <c r="N16" s="27">
        <f>SUM(K16:M16)-F16</f>
        <v>4.1576186195015907E-2</v>
      </c>
      <c r="O16" s="30" t="s">
        <v>159</v>
      </c>
    </row>
    <row r="17" spans="1:14" x14ac:dyDescent="0.2">
      <c r="A17" s="8" t="s">
        <v>115</v>
      </c>
      <c r="B17" s="15">
        <v>5474.1</v>
      </c>
      <c r="C17" s="15">
        <v>0</v>
      </c>
      <c r="D17" s="15">
        <v>5474.1</v>
      </c>
      <c r="E17" s="15">
        <v>0</v>
      </c>
      <c r="F17" s="15">
        <v>5474.1</v>
      </c>
      <c r="H17" s="27">
        <v>5474.1</v>
      </c>
      <c r="I17" s="27">
        <f t="shared" ref="I17:I31" si="0">H17-B17</f>
        <v>0</v>
      </c>
      <c r="K17" s="27">
        <v>0</v>
      </c>
      <c r="L17" s="27">
        <v>5474.1</v>
      </c>
      <c r="M17" s="27">
        <v>0</v>
      </c>
      <c r="N17" s="27">
        <f t="shared" ref="N17:N31" si="1">SUM(K17:M17)-F17</f>
        <v>0</v>
      </c>
    </row>
    <row r="18" spans="1:14" x14ac:dyDescent="0.2">
      <c r="A18" s="8" t="s">
        <v>116</v>
      </c>
      <c r="B18" s="15">
        <v>35656.81</v>
      </c>
      <c r="C18" s="15">
        <v>35656.81</v>
      </c>
      <c r="D18" s="15">
        <v>0</v>
      </c>
      <c r="E18" s="15">
        <v>0</v>
      </c>
      <c r="F18" s="15">
        <v>35656.81</v>
      </c>
      <c r="H18" s="27">
        <v>35656.81</v>
      </c>
      <c r="I18" s="27">
        <f t="shared" si="0"/>
        <v>0</v>
      </c>
      <c r="K18" s="27">
        <v>35656.81</v>
      </c>
      <c r="L18" s="27">
        <v>0</v>
      </c>
      <c r="M18" s="27">
        <v>0</v>
      </c>
      <c r="N18" s="27">
        <f t="shared" si="1"/>
        <v>0</v>
      </c>
    </row>
    <row r="19" spans="1:14" x14ac:dyDescent="0.2">
      <c r="A19" s="8" t="s">
        <v>62</v>
      </c>
      <c r="B19" s="15">
        <v>55000</v>
      </c>
      <c r="C19" s="15">
        <v>5859.1078170267228</v>
      </c>
      <c r="D19" s="15">
        <v>8079.2884378186354</v>
      </c>
      <c r="E19" s="15">
        <v>2701.2642763236449</v>
      </c>
      <c r="F19" s="15">
        <v>16639.660531169004</v>
      </c>
      <c r="H19" s="27">
        <v>55000</v>
      </c>
      <c r="I19" s="27">
        <f t="shared" si="0"/>
        <v>0</v>
      </c>
      <c r="K19" s="27">
        <v>5859.1078170267201</v>
      </c>
      <c r="L19" s="27">
        <v>8079.28843781864</v>
      </c>
      <c r="M19" s="27">
        <v>2701.2642763236499</v>
      </c>
      <c r="N19" s="27">
        <f t="shared" si="1"/>
        <v>0</v>
      </c>
    </row>
    <row r="20" spans="1:14" x14ac:dyDescent="0.2">
      <c r="A20" s="8" t="s">
        <v>108</v>
      </c>
      <c r="B20" s="15">
        <v>200000</v>
      </c>
      <c r="C20" s="15">
        <v>0</v>
      </c>
      <c r="D20" s="15">
        <v>0</v>
      </c>
      <c r="E20" s="15">
        <v>0</v>
      </c>
      <c r="F20" s="15">
        <v>0</v>
      </c>
      <c r="H20" s="27">
        <v>200000</v>
      </c>
      <c r="I20" s="27">
        <f t="shared" si="0"/>
        <v>0</v>
      </c>
      <c r="K20" s="27">
        <v>0</v>
      </c>
      <c r="L20" s="27">
        <v>0</v>
      </c>
      <c r="M20" s="27">
        <v>0</v>
      </c>
      <c r="N20" s="27">
        <f t="shared" si="1"/>
        <v>0</v>
      </c>
    </row>
    <row r="21" spans="1:14" x14ac:dyDescent="0.2">
      <c r="A21" s="8" t="s">
        <v>68</v>
      </c>
      <c r="B21" s="15">
        <v>721690.42</v>
      </c>
      <c r="C21" s="15">
        <v>721690.42</v>
      </c>
      <c r="D21" s="15">
        <v>0</v>
      </c>
      <c r="E21" s="15">
        <v>0</v>
      </c>
      <c r="F21" s="15">
        <v>721690.42</v>
      </c>
      <c r="H21" s="27">
        <v>721690.42</v>
      </c>
      <c r="I21" s="27">
        <f t="shared" si="0"/>
        <v>0</v>
      </c>
      <c r="K21" s="27">
        <v>721690.42</v>
      </c>
      <c r="L21" s="27">
        <v>0</v>
      </c>
      <c r="M21" s="27">
        <v>0</v>
      </c>
      <c r="N21" s="27">
        <f t="shared" si="1"/>
        <v>0</v>
      </c>
    </row>
    <row r="22" spans="1:14" x14ac:dyDescent="0.2">
      <c r="A22" s="8" t="s">
        <v>90</v>
      </c>
      <c r="B22" s="15">
        <v>3550000</v>
      </c>
      <c r="C22" s="15">
        <v>762719.52242157958</v>
      </c>
      <c r="D22" s="15">
        <v>1048877.8735295157</v>
      </c>
      <c r="E22" s="15">
        <v>414042.61098162545</v>
      </c>
      <c r="F22" s="15">
        <v>2225640.0069327205</v>
      </c>
      <c r="H22" s="27">
        <v>3550000</v>
      </c>
      <c r="I22" s="27">
        <f t="shared" si="0"/>
        <v>0</v>
      </c>
      <c r="K22" s="27">
        <v>762719.52242158097</v>
      </c>
      <c r="L22" s="27">
        <v>1048877.8735295199</v>
      </c>
      <c r="M22" s="27">
        <v>414042.61098162399</v>
      </c>
      <c r="N22" s="27">
        <f t="shared" si="1"/>
        <v>4.1909515857696533E-9</v>
      </c>
    </row>
    <row r="23" spans="1:14" x14ac:dyDescent="0.2">
      <c r="A23" s="8" t="s">
        <v>96</v>
      </c>
      <c r="B23" s="15">
        <v>1211456.4899999998</v>
      </c>
      <c r="C23" s="15">
        <v>1211456.4899999998</v>
      </c>
      <c r="D23" s="15">
        <v>0</v>
      </c>
      <c r="E23" s="15">
        <v>0</v>
      </c>
      <c r="F23" s="15">
        <v>1211456.4899999998</v>
      </c>
      <c r="H23" s="27">
        <v>1211456.4899999998</v>
      </c>
      <c r="I23" s="27">
        <f t="shared" si="0"/>
        <v>0</v>
      </c>
      <c r="K23" s="27">
        <v>1211456.49</v>
      </c>
      <c r="L23" s="27">
        <v>0</v>
      </c>
      <c r="M23" s="27">
        <v>0</v>
      </c>
      <c r="N23" s="27">
        <f t="shared" si="1"/>
        <v>0</v>
      </c>
    </row>
    <row r="24" spans="1:14" x14ac:dyDescent="0.2">
      <c r="A24" s="8" t="s">
        <v>124</v>
      </c>
      <c r="B24" s="15">
        <v>62500</v>
      </c>
      <c r="C24" s="15">
        <v>9980.025642211267</v>
      </c>
      <c r="D24" s="15">
        <v>15349.000459805084</v>
      </c>
      <c r="E24" s="15">
        <v>5146.2566153309172</v>
      </c>
      <c r="F24" s="15">
        <v>30475.282717347261</v>
      </c>
      <c r="H24" s="27">
        <v>62500</v>
      </c>
      <c r="I24" s="27">
        <f t="shared" si="0"/>
        <v>0</v>
      </c>
      <c r="K24" s="27">
        <v>9980.0127662576851</v>
      </c>
      <c r="L24" s="27">
        <v>15349.000459805096</v>
      </c>
      <c r="M24" s="27">
        <v>5146.2566153309172</v>
      </c>
      <c r="N24" s="27">
        <f t="shared" si="1"/>
        <v>-1.2875953565526288E-2</v>
      </c>
    </row>
    <row r="25" spans="1:14" x14ac:dyDescent="0.2">
      <c r="A25" s="8" t="s">
        <v>55</v>
      </c>
      <c r="B25" s="15">
        <v>1805102.22</v>
      </c>
      <c r="C25" s="15">
        <v>1351128.2981290105</v>
      </c>
      <c r="D25" s="15">
        <v>18783.698964400188</v>
      </c>
      <c r="E25" s="15">
        <v>6440.899605838179</v>
      </c>
      <c r="F25" s="15">
        <v>1376352.8966992495</v>
      </c>
      <c r="H25" s="27">
        <v>1805102.22</v>
      </c>
      <c r="I25" s="27">
        <f t="shared" si="0"/>
        <v>0</v>
      </c>
      <c r="K25" s="27">
        <v>1351128.29812901</v>
      </c>
      <c r="L25" s="27">
        <v>18783.698964400199</v>
      </c>
      <c r="M25" s="27">
        <v>6440.8996058381799</v>
      </c>
      <c r="N25" s="27">
        <f t="shared" si="1"/>
        <v>0</v>
      </c>
    </row>
    <row r="26" spans="1:14" x14ac:dyDescent="0.2">
      <c r="A26" s="8" t="s">
        <v>33</v>
      </c>
      <c r="B26" s="15">
        <v>5292000</v>
      </c>
      <c r="C26" s="15">
        <v>907770.17940142856</v>
      </c>
      <c r="D26" s="15">
        <v>456473.42332600849</v>
      </c>
      <c r="E26" s="15">
        <v>155021.01374926386</v>
      </c>
      <c r="F26" s="15">
        <v>1519264.6164767018</v>
      </c>
      <c r="H26" s="27">
        <v>5292000</v>
      </c>
      <c r="I26" s="27">
        <f t="shared" si="0"/>
        <v>0</v>
      </c>
      <c r="K26" s="27">
        <v>907770.17940142902</v>
      </c>
      <c r="L26" s="27">
        <v>456473.42332600802</v>
      </c>
      <c r="M26" s="27">
        <v>155021.01374926401</v>
      </c>
      <c r="N26" s="27">
        <f t="shared" si="1"/>
        <v>0</v>
      </c>
    </row>
    <row r="27" spans="1:14" x14ac:dyDescent="0.2">
      <c r="A27" s="8" t="s">
        <v>88</v>
      </c>
      <c r="B27" s="15">
        <v>175000</v>
      </c>
      <c r="C27" s="15">
        <v>0</v>
      </c>
      <c r="D27" s="15">
        <v>0</v>
      </c>
      <c r="E27" s="15">
        <v>0</v>
      </c>
      <c r="F27" s="15">
        <v>0</v>
      </c>
      <c r="H27" s="27">
        <v>175000</v>
      </c>
      <c r="I27" s="27">
        <f t="shared" si="0"/>
        <v>0</v>
      </c>
      <c r="K27" s="27">
        <v>0</v>
      </c>
      <c r="L27" s="27">
        <v>0</v>
      </c>
      <c r="M27" s="27">
        <v>0</v>
      </c>
      <c r="N27" s="27">
        <f t="shared" si="1"/>
        <v>0</v>
      </c>
    </row>
    <row r="28" spans="1:14" x14ac:dyDescent="0.2">
      <c r="A28" s="8" t="s">
        <v>111</v>
      </c>
      <c r="B28" s="15">
        <v>7808.4</v>
      </c>
      <c r="C28" s="15">
        <v>7808.4</v>
      </c>
      <c r="D28" s="15">
        <v>0</v>
      </c>
      <c r="E28" s="15">
        <v>0</v>
      </c>
      <c r="F28" s="15">
        <v>7808.4</v>
      </c>
      <c r="H28" s="27">
        <v>7808.4</v>
      </c>
      <c r="I28" s="27">
        <f t="shared" si="0"/>
        <v>0</v>
      </c>
      <c r="K28" s="27">
        <v>7808.4</v>
      </c>
      <c r="L28" s="27">
        <v>0</v>
      </c>
      <c r="M28" s="27">
        <v>0</v>
      </c>
      <c r="N28" s="27">
        <f t="shared" si="1"/>
        <v>0</v>
      </c>
    </row>
    <row r="29" spans="1:14" x14ac:dyDescent="0.2">
      <c r="A29" s="8" t="s">
        <v>72</v>
      </c>
      <c r="B29" s="15">
        <v>5720000</v>
      </c>
      <c r="C29" s="15">
        <v>1022994.1199638399</v>
      </c>
      <c r="D29" s="15">
        <v>1159233.839298279</v>
      </c>
      <c r="E29" s="15">
        <v>577668.80275800638</v>
      </c>
      <c r="F29" s="15">
        <v>2759896.7620201251</v>
      </c>
      <c r="H29" s="27">
        <v>5720000</v>
      </c>
      <c r="I29" s="27">
        <f t="shared" si="0"/>
        <v>0</v>
      </c>
      <c r="K29" s="27">
        <v>1022994.11929305</v>
      </c>
      <c r="L29" s="27">
        <v>1159233.8396745501</v>
      </c>
      <c r="M29" s="27">
        <v>577668.80280045397</v>
      </c>
      <c r="N29" s="27">
        <f t="shared" si="1"/>
        <v>-2.520708367228508E-4</v>
      </c>
    </row>
    <row r="30" spans="1:14" x14ac:dyDescent="0.2">
      <c r="A30" s="8" t="s">
        <v>113</v>
      </c>
      <c r="B30" s="15">
        <v>4290000</v>
      </c>
      <c r="C30" s="15">
        <v>0</v>
      </c>
      <c r="D30" s="15">
        <v>0</v>
      </c>
      <c r="E30" s="15">
        <v>0</v>
      </c>
      <c r="F30" s="15">
        <v>0</v>
      </c>
      <c r="H30" s="27">
        <v>4290000</v>
      </c>
      <c r="I30" s="27">
        <f t="shared" si="0"/>
        <v>0</v>
      </c>
      <c r="K30" s="27">
        <v>0</v>
      </c>
      <c r="L30" s="27">
        <v>0</v>
      </c>
      <c r="M30" s="27">
        <v>0</v>
      </c>
      <c r="N30" s="27">
        <f t="shared" si="1"/>
        <v>0</v>
      </c>
    </row>
    <row r="31" spans="1:14" x14ac:dyDescent="0.2">
      <c r="A31" s="8" t="s">
        <v>119</v>
      </c>
      <c r="B31" s="15">
        <v>155200</v>
      </c>
      <c r="C31" s="15">
        <v>155200</v>
      </c>
      <c r="D31" s="15">
        <v>0</v>
      </c>
      <c r="E31" s="15">
        <v>0</v>
      </c>
      <c r="F31" s="15">
        <v>155200</v>
      </c>
      <c r="H31" s="27">
        <v>155200</v>
      </c>
      <c r="I31" s="27">
        <f t="shared" si="0"/>
        <v>0</v>
      </c>
      <c r="K31" s="27">
        <v>155200</v>
      </c>
      <c r="L31" s="27">
        <v>0</v>
      </c>
      <c r="M31" s="27">
        <v>0</v>
      </c>
      <c r="N31" s="27">
        <f t="shared" si="1"/>
        <v>0</v>
      </c>
    </row>
    <row r="32" spans="1:14" x14ac:dyDescent="0.2">
      <c r="A32" s="8" t="s">
        <v>31</v>
      </c>
      <c r="B32" s="15">
        <v>28769856.07</v>
      </c>
      <c r="C32" s="15">
        <v>10502722.214531833</v>
      </c>
      <c r="D32" s="15">
        <v>2950531.7634288892</v>
      </c>
      <c r="E32" s="15">
        <v>1266522.1719292798</v>
      </c>
      <c r="F32" s="15">
        <v>14719776.149889998</v>
      </c>
    </row>
    <row r="33" spans="1:17" x14ac:dyDescent="0.2">
      <c r="J33" s="27"/>
      <c r="O33" s="27"/>
      <c r="P33" s="27"/>
      <c r="Q33" s="27"/>
    </row>
    <row r="34" spans="1:17" x14ac:dyDescent="0.2">
      <c r="J34" s="27"/>
      <c r="O34" s="27"/>
      <c r="P34" s="27"/>
      <c r="Q34" s="27"/>
    </row>
    <row r="35" spans="1:17" x14ac:dyDescent="0.2">
      <c r="J35" s="27"/>
      <c r="O35" s="27"/>
      <c r="P35" s="27"/>
      <c r="Q35" s="27"/>
    </row>
    <row r="36" spans="1:17" ht="13.5" x14ac:dyDescent="0.25">
      <c r="A36" s="28" t="s">
        <v>434</v>
      </c>
      <c r="H36" s="97" t="s">
        <v>426</v>
      </c>
      <c r="I36" s="97"/>
      <c r="J36" s="97"/>
      <c r="K36" s="97"/>
      <c r="L36" s="31"/>
      <c r="M36" s="31"/>
    </row>
    <row r="37" spans="1:17" ht="38.25" x14ac:dyDescent="0.25">
      <c r="A37" s="23" t="s">
        <v>30</v>
      </c>
      <c r="B37" s="1" t="s">
        <v>128</v>
      </c>
      <c r="C37" s="24" t="s">
        <v>156</v>
      </c>
      <c r="D37" s="24" t="s">
        <v>157</v>
      </c>
      <c r="E37" s="24" t="s">
        <v>154</v>
      </c>
      <c r="H37" s="21" t="s">
        <v>427</v>
      </c>
      <c r="I37" s="21" t="s">
        <v>428</v>
      </c>
      <c r="J37" s="21" t="s">
        <v>204</v>
      </c>
      <c r="K37" s="21" t="s">
        <v>132</v>
      </c>
      <c r="L37" s="31"/>
      <c r="M37" s="31"/>
    </row>
    <row r="38" spans="1:17" x14ac:dyDescent="0.2">
      <c r="A38" s="8" t="s">
        <v>183</v>
      </c>
      <c r="B38" s="15">
        <v>16806611.359999999</v>
      </c>
      <c r="C38" s="15">
        <v>8833710.0483004004</v>
      </c>
      <c r="D38" s="15">
        <v>652368.33286562271</v>
      </c>
      <c r="E38" s="15">
        <v>9486078.3811660223</v>
      </c>
      <c r="J38" s="27"/>
      <c r="L38" s="31"/>
      <c r="M38" s="31"/>
    </row>
    <row r="39" spans="1:17" x14ac:dyDescent="0.2">
      <c r="A39" s="8" t="s">
        <v>15</v>
      </c>
      <c r="B39" s="15">
        <v>1102000</v>
      </c>
      <c r="C39" s="15">
        <v>995095.00862027728</v>
      </c>
      <c r="D39" s="15">
        <v>0</v>
      </c>
      <c r="E39" s="15">
        <v>995095.00862027728</v>
      </c>
      <c r="F39" s="3"/>
      <c r="G39" s="15"/>
      <c r="H39" s="27">
        <v>995095</v>
      </c>
      <c r="I39" s="27">
        <v>0</v>
      </c>
      <c r="J39" s="27">
        <v>995095</v>
      </c>
      <c r="K39" s="27">
        <f>J39-E39</f>
        <v>-8.6202772799879313E-3</v>
      </c>
      <c r="L39" s="32" t="s">
        <v>184</v>
      </c>
      <c r="M39" s="31"/>
    </row>
    <row r="40" spans="1:17" x14ac:dyDescent="0.2">
      <c r="A40" s="8" t="s">
        <v>115</v>
      </c>
      <c r="B40" s="15">
        <v>5474.1</v>
      </c>
      <c r="C40" s="15">
        <v>5474.1</v>
      </c>
      <c r="D40" s="15">
        <v>0</v>
      </c>
      <c r="E40" s="15">
        <v>5474.1</v>
      </c>
      <c r="F40" s="3"/>
      <c r="G40" s="15"/>
      <c r="H40" s="27">
        <v>5474</v>
      </c>
      <c r="I40" s="27">
        <v>0</v>
      </c>
      <c r="J40" s="27">
        <v>5474</v>
      </c>
      <c r="K40" s="27">
        <f>J40-E40</f>
        <v>-0.1000000000003638</v>
      </c>
      <c r="L40" s="31"/>
      <c r="M40" s="31"/>
    </row>
    <row r="41" spans="1:17" x14ac:dyDescent="0.2">
      <c r="A41" s="8" t="s">
        <v>116</v>
      </c>
      <c r="B41" s="15">
        <v>35656.81</v>
      </c>
      <c r="C41" s="15">
        <v>35656.81</v>
      </c>
      <c r="D41" s="15">
        <v>0</v>
      </c>
      <c r="E41" s="15">
        <v>35656.81</v>
      </c>
      <c r="F41" s="3"/>
      <c r="G41" s="15"/>
      <c r="H41" s="27">
        <v>35657</v>
      </c>
      <c r="I41" s="27">
        <v>0</v>
      </c>
      <c r="J41" s="27">
        <v>35657</v>
      </c>
      <c r="K41" s="27">
        <f t="shared" ref="K41:K51" si="2">J41-E41</f>
        <v>0.19000000000232831</v>
      </c>
      <c r="L41" s="31"/>
      <c r="M41" s="31"/>
    </row>
    <row r="42" spans="1:17" x14ac:dyDescent="0.2">
      <c r="A42" s="8" t="s">
        <v>62</v>
      </c>
      <c r="B42" s="15">
        <v>45000</v>
      </c>
      <c r="C42" s="15">
        <v>9200.8159113274214</v>
      </c>
      <c r="D42" s="15">
        <v>4555.8447270665965</v>
      </c>
      <c r="E42" s="15">
        <v>13756.660638394023</v>
      </c>
      <c r="F42" s="3"/>
      <c r="G42" s="15"/>
      <c r="H42" s="27">
        <v>9201</v>
      </c>
      <c r="I42" s="27">
        <v>4556</v>
      </c>
      <c r="J42" s="27">
        <v>13757</v>
      </c>
      <c r="K42" s="27">
        <f t="shared" si="2"/>
        <v>0.33936160597659182</v>
      </c>
      <c r="L42" s="31"/>
      <c r="M42" s="31"/>
    </row>
    <row r="43" spans="1:17" x14ac:dyDescent="0.2">
      <c r="A43" s="8" t="s">
        <v>68</v>
      </c>
      <c r="B43" s="15">
        <v>595690.42000000004</v>
      </c>
      <c r="C43" s="15">
        <v>441690.42</v>
      </c>
      <c r="D43" s="15">
        <v>154000</v>
      </c>
      <c r="E43" s="15">
        <v>595690.42000000004</v>
      </c>
      <c r="F43" s="3"/>
      <c r="G43" s="15"/>
      <c r="H43" s="27">
        <v>441690</v>
      </c>
      <c r="I43" s="27">
        <v>154000</v>
      </c>
      <c r="J43" s="27">
        <v>595690</v>
      </c>
      <c r="K43" s="27">
        <f t="shared" si="2"/>
        <v>-0.42000000004190952</v>
      </c>
      <c r="L43" s="31"/>
      <c r="M43" s="31"/>
    </row>
    <row r="44" spans="1:17" ht="13.5" x14ac:dyDescent="0.2">
      <c r="A44" s="8" t="s">
        <v>90</v>
      </c>
      <c r="B44" s="15">
        <v>3550000</v>
      </c>
      <c r="C44" s="15">
        <v>2182752.123001867</v>
      </c>
      <c r="D44" s="15">
        <v>42887.88393085359</v>
      </c>
      <c r="E44" s="15">
        <v>2225640.0069327205</v>
      </c>
      <c r="F44" s="3"/>
      <c r="G44" s="15"/>
      <c r="H44" s="27">
        <v>2182752</v>
      </c>
      <c r="I44" s="27">
        <v>42888</v>
      </c>
      <c r="J44" s="27">
        <v>2225640</v>
      </c>
      <c r="K44" s="27">
        <f t="shared" si="2"/>
        <v>-6.9327205419540405E-3</v>
      </c>
      <c r="L44" s="33"/>
      <c r="M44" s="31"/>
    </row>
    <row r="45" spans="1:17" x14ac:dyDescent="0.2">
      <c r="A45" s="8" t="s">
        <v>96</v>
      </c>
      <c r="B45" s="15">
        <v>780681.63</v>
      </c>
      <c r="C45" s="15">
        <v>430681.63</v>
      </c>
      <c r="D45" s="15">
        <v>350000</v>
      </c>
      <c r="E45" s="15">
        <v>780681.63</v>
      </c>
      <c r="F45" s="3"/>
      <c r="G45" s="15"/>
      <c r="H45" s="27">
        <v>430682</v>
      </c>
      <c r="I45" s="27">
        <v>350000</v>
      </c>
      <c r="J45" s="27">
        <v>780682</v>
      </c>
      <c r="K45" s="27">
        <f t="shared" si="2"/>
        <v>0.36999999999534339</v>
      </c>
      <c r="L45" s="32"/>
      <c r="M45" s="31"/>
    </row>
    <row r="46" spans="1:17" x14ac:dyDescent="0.2">
      <c r="A46" s="8" t="s">
        <v>124</v>
      </c>
      <c r="B46" s="15">
        <v>62500</v>
      </c>
      <c r="C46" s="15">
        <v>23397.905911034381</v>
      </c>
      <c r="D46" s="15">
        <v>7077.3768063128809</v>
      </c>
      <c r="E46" s="15">
        <v>30475.282717347261</v>
      </c>
      <c r="F46" s="3"/>
      <c r="G46" s="15"/>
      <c r="H46" s="27">
        <v>19951</v>
      </c>
      <c r="I46" s="27">
        <v>10524</v>
      </c>
      <c r="J46" s="27">
        <v>30475</v>
      </c>
      <c r="K46" s="27">
        <f t="shared" si="2"/>
        <v>-0.28271734726149589</v>
      </c>
      <c r="L46" s="31"/>
      <c r="M46" s="31"/>
    </row>
    <row r="47" spans="1:17" x14ac:dyDescent="0.2">
      <c r="A47" s="8" t="s">
        <v>55</v>
      </c>
      <c r="B47" s="15">
        <v>913600</v>
      </c>
      <c r="C47" s="15">
        <v>729502.50606459426</v>
      </c>
      <c r="D47" s="15">
        <v>16090.89063465481</v>
      </c>
      <c r="E47" s="15">
        <v>745593.39669924881</v>
      </c>
      <c r="F47" s="3"/>
      <c r="G47" s="15"/>
      <c r="H47" s="27">
        <v>729503</v>
      </c>
      <c r="I47" s="27">
        <v>16090</v>
      </c>
      <c r="J47" s="27">
        <v>745593</v>
      </c>
      <c r="K47" s="27">
        <f t="shared" si="2"/>
        <v>-0.39669924881309271</v>
      </c>
      <c r="L47" s="31"/>
      <c r="M47" s="31"/>
    </row>
    <row r="48" spans="1:17" x14ac:dyDescent="0.2">
      <c r="A48" s="8" t="s">
        <v>33</v>
      </c>
      <c r="B48" s="15">
        <v>4445000</v>
      </c>
      <c r="C48" s="15">
        <v>1239549.5082877739</v>
      </c>
      <c r="D48" s="15">
        <v>56700</v>
      </c>
      <c r="E48" s="15">
        <v>1296249.5082877739</v>
      </c>
      <c r="F48" s="3"/>
      <c r="G48" s="15"/>
      <c r="H48" s="27">
        <v>1239550</v>
      </c>
      <c r="I48" s="27">
        <v>56700</v>
      </c>
      <c r="J48" s="27">
        <v>1296250</v>
      </c>
      <c r="K48" s="27">
        <f t="shared" si="2"/>
        <v>0.49171222606673837</v>
      </c>
      <c r="L48" s="31"/>
      <c r="M48" s="31"/>
    </row>
    <row r="49" spans="1:13" x14ac:dyDescent="0.2">
      <c r="A49" s="8" t="s">
        <v>111</v>
      </c>
      <c r="B49" s="15">
        <v>7808.4</v>
      </c>
      <c r="C49" s="15">
        <v>7808.4</v>
      </c>
      <c r="D49" s="15">
        <v>0</v>
      </c>
      <c r="E49" s="15">
        <v>7808.4</v>
      </c>
      <c r="F49" s="3"/>
      <c r="G49" s="15"/>
      <c r="H49" s="27">
        <v>7808</v>
      </c>
      <c r="I49" s="27">
        <v>0</v>
      </c>
      <c r="J49" s="27">
        <v>7808</v>
      </c>
      <c r="K49" s="27">
        <f t="shared" si="2"/>
        <v>-0.3999999999996362</v>
      </c>
      <c r="L49" s="31"/>
      <c r="M49" s="31"/>
    </row>
    <row r="50" spans="1:13" x14ac:dyDescent="0.2">
      <c r="A50" s="8" t="s">
        <v>72</v>
      </c>
      <c r="B50" s="15">
        <v>5108000</v>
      </c>
      <c r="C50" s="15">
        <v>2577700.8205035264</v>
      </c>
      <c r="D50" s="15">
        <v>21056.336766734847</v>
      </c>
      <c r="E50" s="15">
        <v>2598757.1572702611</v>
      </c>
      <c r="F50" s="3"/>
      <c r="G50" s="15"/>
      <c r="H50" s="27">
        <v>2577701</v>
      </c>
      <c r="I50" s="27">
        <v>21056</v>
      </c>
      <c r="J50" s="27">
        <v>2598757</v>
      </c>
      <c r="K50" s="27">
        <f t="shared" si="2"/>
        <v>-0.15727026108652353</v>
      </c>
      <c r="L50" s="31"/>
      <c r="M50" s="31"/>
    </row>
    <row r="51" spans="1:13" x14ac:dyDescent="0.2">
      <c r="A51" s="8" t="s">
        <v>119</v>
      </c>
      <c r="B51" s="15">
        <v>155200</v>
      </c>
      <c r="C51" s="15">
        <v>155200</v>
      </c>
      <c r="D51" s="15">
        <v>0</v>
      </c>
      <c r="E51" s="15">
        <v>155200</v>
      </c>
      <c r="F51" s="3"/>
      <c r="G51" s="15"/>
      <c r="H51" s="27">
        <v>155200</v>
      </c>
      <c r="I51" s="27">
        <v>0</v>
      </c>
      <c r="J51" s="27">
        <v>155200</v>
      </c>
      <c r="K51" s="27">
        <f t="shared" si="2"/>
        <v>0</v>
      </c>
      <c r="L51" s="31"/>
      <c r="M51" s="31"/>
    </row>
    <row r="52" spans="1:13" x14ac:dyDescent="0.2">
      <c r="A52" s="8" t="s">
        <v>182</v>
      </c>
      <c r="B52" s="15">
        <v>11963244.710000001</v>
      </c>
      <c r="C52" s="15">
        <v>4792697.7687239777</v>
      </c>
      <c r="D52" s="15">
        <v>441000</v>
      </c>
      <c r="E52" s="15">
        <v>5233697.7687239777</v>
      </c>
      <c r="J52" s="27"/>
      <c r="L52" s="31"/>
      <c r="M52" s="31"/>
    </row>
    <row r="53" spans="1:13" x14ac:dyDescent="0.2">
      <c r="A53" s="8" t="s">
        <v>15</v>
      </c>
      <c r="B53" s="15">
        <v>4380967.63</v>
      </c>
      <c r="C53" s="15">
        <v>3659125.6958924108</v>
      </c>
      <c r="D53" s="15">
        <v>0</v>
      </c>
      <c r="E53" s="15">
        <v>3659125.6958924108</v>
      </c>
      <c r="J53" s="27"/>
      <c r="L53" s="31"/>
      <c r="M53" s="31"/>
    </row>
    <row r="54" spans="1:13" x14ac:dyDescent="0.2">
      <c r="A54" s="8" t="s">
        <v>62</v>
      </c>
      <c r="B54" s="15">
        <v>10000</v>
      </c>
      <c r="C54" s="15">
        <v>2882.9998927749789</v>
      </c>
      <c r="D54" s="15">
        <v>0</v>
      </c>
      <c r="E54" s="15">
        <v>2882.9998927749789</v>
      </c>
      <c r="J54" s="27"/>
      <c r="L54" s="31"/>
      <c r="M54" s="31"/>
    </row>
    <row r="55" spans="1:13" x14ac:dyDescent="0.2">
      <c r="A55" s="8" t="s">
        <v>108</v>
      </c>
      <c r="B55" s="15">
        <v>200000</v>
      </c>
      <c r="C55" s="15">
        <v>0</v>
      </c>
      <c r="D55" s="15">
        <v>0</v>
      </c>
      <c r="E55" s="15">
        <v>0</v>
      </c>
      <c r="J55" s="27"/>
    </row>
    <row r="56" spans="1:13" x14ac:dyDescent="0.2">
      <c r="A56" s="8" t="s">
        <v>68</v>
      </c>
      <c r="B56" s="15">
        <v>126000</v>
      </c>
      <c r="C56" s="15">
        <v>0</v>
      </c>
      <c r="D56" s="15">
        <v>126000</v>
      </c>
      <c r="E56" s="15">
        <v>126000</v>
      </c>
      <c r="J56" s="27"/>
    </row>
    <row r="57" spans="1:13" x14ac:dyDescent="0.2">
      <c r="A57" s="8" t="s">
        <v>96</v>
      </c>
      <c r="B57" s="15">
        <v>430774.86</v>
      </c>
      <c r="C57" s="15">
        <v>115774.86</v>
      </c>
      <c r="D57" s="15">
        <v>315000</v>
      </c>
      <c r="E57" s="15">
        <v>430774.86</v>
      </c>
      <c r="J57" s="27"/>
    </row>
    <row r="58" spans="1:13" x14ac:dyDescent="0.2">
      <c r="A58" s="8" t="s">
        <v>55</v>
      </c>
      <c r="B58" s="15">
        <v>891502.22</v>
      </c>
      <c r="C58" s="15">
        <v>630759.5</v>
      </c>
      <c r="D58" s="15">
        <v>0</v>
      </c>
      <c r="E58" s="15">
        <v>630759.5</v>
      </c>
      <c r="J58" s="27"/>
    </row>
    <row r="59" spans="1:13" x14ac:dyDescent="0.2">
      <c r="A59" s="8" t="s">
        <v>33</v>
      </c>
      <c r="B59" s="15">
        <v>847000</v>
      </c>
      <c r="C59" s="15">
        <v>223015.10818892776</v>
      </c>
      <c r="D59" s="15">
        <v>0</v>
      </c>
      <c r="E59" s="15">
        <v>223015.10818892776</v>
      </c>
      <c r="J59" s="27"/>
    </row>
    <row r="60" spans="1:13" x14ac:dyDescent="0.2">
      <c r="A60" s="8" t="s">
        <v>88</v>
      </c>
      <c r="B60" s="15">
        <v>175000</v>
      </c>
      <c r="C60" s="15">
        <v>0</v>
      </c>
      <c r="D60" s="15">
        <v>0</v>
      </c>
      <c r="E60" s="15">
        <v>0</v>
      </c>
      <c r="J60" s="27"/>
    </row>
    <row r="61" spans="1:13" x14ac:dyDescent="0.2">
      <c r="A61" s="8" t="s">
        <v>72</v>
      </c>
      <c r="B61" s="15">
        <v>612000</v>
      </c>
      <c r="C61" s="15">
        <v>161139.60474986411</v>
      </c>
      <c r="D61" s="15">
        <v>0</v>
      </c>
      <c r="E61" s="15">
        <v>161139.60474986411</v>
      </c>
      <c r="J61" s="27"/>
    </row>
    <row r="62" spans="1:13" x14ac:dyDescent="0.2">
      <c r="A62" s="8" t="s">
        <v>113</v>
      </c>
      <c r="B62" s="15">
        <v>4290000</v>
      </c>
      <c r="C62" s="15">
        <v>0</v>
      </c>
      <c r="D62" s="15">
        <v>0</v>
      </c>
      <c r="E62" s="15">
        <v>0</v>
      </c>
      <c r="J62" s="27"/>
    </row>
    <row r="63" spans="1:13" x14ac:dyDescent="0.2">
      <c r="A63" s="8" t="s">
        <v>31</v>
      </c>
      <c r="B63" s="15">
        <v>28769856.069999997</v>
      </c>
      <c r="C63" s="15">
        <v>13626407.817024376</v>
      </c>
      <c r="D63" s="15">
        <v>1093368.3328656228</v>
      </c>
      <c r="E63" s="15">
        <v>14719776.149889998</v>
      </c>
      <c r="J63" s="27"/>
    </row>
    <row r="64" spans="1:13" x14ac:dyDescent="0.2">
      <c r="A64"/>
      <c r="B64"/>
      <c r="C64"/>
      <c r="D64"/>
      <c r="E64"/>
      <c r="J64" s="27"/>
    </row>
    <row r="65" spans="1:10" x14ac:dyDescent="0.2">
      <c r="A65"/>
      <c r="B65"/>
      <c r="C65"/>
      <c r="D65"/>
      <c r="E65"/>
      <c r="J65" s="27"/>
    </row>
    <row r="66" spans="1:10" x14ac:dyDescent="0.2">
      <c r="A66"/>
      <c r="B66"/>
      <c r="C66"/>
      <c r="D66"/>
      <c r="E66"/>
    </row>
    <row r="67" spans="1:10" x14ac:dyDescent="0.2">
      <c r="A67" s="28" t="s">
        <v>435</v>
      </c>
    </row>
    <row r="68" spans="1:10" x14ac:dyDescent="0.2">
      <c r="A68" s="23" t="s">
        <v>32</v>
      </c>
      <c r="B68" s="2" t="s">
        <v>164</v>
      </c>
    </row>
    <row r="70" spans="1:10" ht="26.45" customHeight="1" x14ac:dyDescent="0.2">
      <c r="A70" s="23" t="s">
        <v>30</v>
      </c>
      <c r="B70" s="1" t="s">
        <v>128</v>
      </c>
      <c r="C70" s="24" t="s">
        <v>156</v>
      </c>
      <c r="D70" s="24" t="s">
        <v>157</v>
      </c>
      <c r="E70" s="24" t="s">
        <v>154</v>
      </c>
      <c r="G70" s="98" t="s">
        <v>423</v>
      </c>
      <c r="H70" s="98"/>
      <c r="I70" s="98"/>
    </row>
    <row r="71" spans="1:10" x14ac:dyDescent="0.2">
      <c r="A71" s="8" t="s">
        <v>183</v>
      </c>
      <c r="B71" s="15">
        <v>10609754.550000001</v>
      </c>
      <c r="C71" s="15">
        <v>4615711.8863101527</v>
      </c>
      <c r="D71" s="15">
        <v>570313.88237213041</v>
      </c>
      <c r="E71" s="15">
        <v>5186025.7686822833</v>
      </c>
      <c r="G71" s="98"/>
      <c r="H71" s="98"/>
      <c r="I71" s="98"/>
    </row>
    <row r="72" spans="1:10" x14ac:dyDescent="0.2">
      <c r="A72" s="8" t="s">
        <v>115</v>
      </c>
      <c r="B72" s="15">
        <v>5474.1</v>
      </c>
      <c r="C72" s="15">
        <v>5474.1</v>
      </c>
      <c r="D72" s="15">
        <v>0</v>
      </c>
      <c r="E72" s="15">
        <v>5474.1</v>
      </c>
      <c r="G72" s="27"/>
    </row>
    <row r="73" spans="1:10" x14ac:dyDescent="0.2">
      <c r="A73" s="8" t="s">
        <v>62</v>
      </c>
      <c r="B73" s="15">
        <v>20000</v>
      </c>
      <c r="C73" s="15">
        <v>5818.000012645567</v>
      </c>
      <c r="D73" s="15">
        <v>0</v>
      </c>
      <c r="E73" s="15">
        <v>5818.000012645567</v>
      </c>
      <c r="G73" s="27"/>
    </row>
    <row r="74" spans="1:10" x14ac:dyDescent="0.2">
      <c r="A74" s="8" t="s">
        <v>68</v>
      </c>
      <c r="B74" s="15">
        <v>435690.42</v>
      </c>
      <c r="C74" s="15">
        <v>281690.42</v>
      </c>
      <c r="D74" s="15">
        <v>154000</v>
      </c>
      <c r="E74" s="15">
        <v>435690.42</v>
      </c>
      <c r="G74" s="27"/>
    </row>
    <row r="75" spans="1:10" x14ac:dyDescent="0.2">
      <c r="A75" s="8" t="s">
        <v>90</v>
      </c>
      <c r="B75" s="15">
        <v>2550000</v>
      </c>
      <c r="C75" s="15">
        <v>1500212.4404621851</v>
      </c>
      <c r="D75" s="15">
        <v>42887.88393085359</v>
      </c>
      <c r="E75" s="15">
        <v>1543100.3243930386</v>
      </c>
    </row>
    <row r="76" spans="1:10" x14ac:dyDescent="0.2">
      <c r="A76" s="8" t="s">
        <v>96</v>
      </c>
      <c r="B76" s="15">
        <v>780681.63</v>
      </c>
      <c r="C76" s="15">
        <v>430681.63</v>
      </c>
      <c r="D76" s="15">
        <v>350000</v>
      </c>
      <c r="E76" s="15">
        <v>780681.63</v>
      </c>
    </row>
    <row r="77" spans="1:10" x14ac:dyDescent="0.2">
      <c r="A77" s="8" t="s">
        <v>55</v>
      </c>
      <c r="B77" s="15">
        <v>515800</v>
      </c>
      <c r="C77" s="15">
        <v>371760.89373622608</v>
      </c>
      <c r="D77" s="15">
        <v>9620.0033594013639</v>
      </c>
      <c r="E77" s="15">
        <v>381380.89709562744</v>
      </c>
    </row>
    <row r="78" spans="1:10" x14ac:dyDescent="0.2">
      <c r="A78" s="8" t="s">
        <v>33</v>
      </c>
      <c r="B78" s="15">
        <v>3063000</v>
      </c>
      <c r="C78" s="15">
        <v>582676.30860578083</v>
      </c>
      <c r="D78" s="15">
        <v>0</v>
      </c>
      <c r="E78" s="15">
        <v>582676.30860578083</v>
      </c>
    </row>
    <row r="79" spans="1:10" x14ac:dyDescent="0.2">
      <c r="A79" s="8" t="s">
        <v>111</v>
      </c>
      <c r="B79" s="15">
        <v>7808.4</v>
      </c>
      <c r="C79" s="15">
        <v>7808.4</v>
      </c>
      <c r="D79" s="15">
        <v>0</v>
      </c>
      <c r="E79" s="15">
        <v>7808.4</v>
      </c>
    </row>
    <row r="80" spans="1:10" x14ac:dyDescent="0.2">
      <c r="A80" s="8" t="s">
        <v>72</v>
      </c>
      <c r="B80" s="15">
        <v>3231300</v>
      </c>
      <c r="C80" s="15">
        <v>1429589.6934933155</v>
      </c>
      <c r="D80" s="15">
        <v>13805.995081875415</v>
      </c>
      <c r="E80" s="15">
        <v>1443395.6885751907</v>
      </c>
    </row>
    <row r="81" spans="1:5" x14ac:dyDescent="0.2">
      <c r="A81" s="8" t="s">
        <v>182</v>
      </c>
      <c r="B81" s="15">
        <v>2360000</v>
      </c>
      <c r="C81" s="15">
        <v>0</v>
      </c>
      <c r="D81" s="15">
        <v>0</v>
      </c>
      <c r="E81" s="15">
        <v>0</v>
      </c>
    </row>
    <row r="82" spans="1:5" x14ac:dyDescent="0.2">
      <c r="A82" s="8" t="s">
        <v>108</v>
      </c>
      <c r="B82" s="15">
        <v>200000</v>
      </c>
      <c r="C82" s="15">
        <v>0</v>
      </c>
      <c r="D82" s="15">
        <v>0</v>
      </c>
      <c r="E82" s="15">
        <v>0</v>
      </c>
    </row>
    <row r="83" spans="1:5" x14ac:dyDescent="0.2">
      <c r="A83" s="8" t="s">
        <v>113</v>
      </c>
      <c r="B83" s="15">
        <v>2160000</v>
      </c>
      <c r="C83" s="15">
        <v>0</v>
      </c>
      <c r="D83" s="15">
        <v>0</v>
      </c>
      <c r="E83" s="15">
        <v>0</v>
      </c>
    </row>
    <row r="84" spans="1:5" x14ac:dyDescent="0.2">
      <c r="A84" s="8" t="s">
        <v>31</v>
      </c>
      <c r="B84" s="15">
        <v>12969754.550000001</v>
      </c>
      <c r="C84" s="15">
        <v>4615711.8863101527</v>
      </c>
      <c r="D84" s="15">
        <v>570313.88237213041</v>
      </c>
      <c r="E84" s="15">
        <v>5186025.7686822833</v>
      </c>
    </row>
    <row r="85" spans="1:5" x14ac:dyDescent="0.2">
      <c r="A85"/>
      <c r="B85"/>
      <c r="C85"/>
      <c r="D85"/>
      <c r="E85"/>
    </row>
    <row r="86" spans="1:5" x14ac:dyDescent="0.2">
      <c r="A86"/>
      <c r="B86"/>
      <c r="C86"/>
      <c r="D86"/>
      <c r="E86"/>
    </row>
    <row r="87" spans="1:5" x14ac:dyDescent="0.2">
      <c r="A87"/>
      <c r="B87"/>
      <c r="C87"/>
      <c r="D87"/>
      <c r="E87"/>
    </row>
    <row r="88" spans="1:5" x14ac:dyDescent="0.2">
      <c r="A88"/>
      <c r="B88"/>
      <c r="C88"/>
      <c r="D88"/>
      <c r="E88"/>
    </row>
    <row r="89" spans="1:5" x14ac:dyDescent="0.2">
      <c r="A89"/>
      <c r="B89"/>
      <c r="C89"/>
      <c r="D89"/>
      <c r="E89"/>
    </row>
    <row r="90" spans="1:5" x14ac:dyDescent="0.2">
      <c r="A90"/>
      <c r="B90"/>
      <c r="C90"/>
      <c r="D90"/>
      <c r="E90"/>
    </row>
    <row r="91" spans="1:5" x14ac:dyDescent="0.2">
      <c r="A91"/>
      <c r="B91"/>
      <c r="C91"/>
      <c r="D91"/>
      <c r="E91"/>
    </row>
    <row r="92" spans="1:5" x14ac:dyDescent="0.2">
      <c r="A92"/>
      <c r="B92"/>
      <c r="C92"/>
      <c r="D92"/>
      <c r="E92"/>
    </row>
    <row r="93" spans="1:5" x14ac:dyDescent="0.2">
      <c r="A93"/>
      <c r="B93"/>
      <c r="C93"/>
      <c r="D93"/>
      <c r="E93"/>
    </row>
    <row r="94" spans="1:5" x14ac:dyDescent="0.2">
      <c r="A94"/>
      <c r="B94"/>
      <c r="C94"/>
      <c r="D94"/>
      <c r="E94"/>
    </row>
    <row r="95" spans="1:5" x14ac:dyDescent="0.2">
      <c r="A95"/>
      <c r="B95"/>
      <c r="C95"/>
      <c r="D95"/>
      <c r="E95"/>
    </row>
    <row r="96" spans="1:5" x14ac:dyDescent="0.2">
      <c r="A96"/>
      <c r="B96"/>
      <c r="C96"/>
      <c r="D96"/>
      <c r="E96"/>
    </row>
  </sheetData>
  <mergeCells count="5">
    <mergeCell ref="A5:F10"/>
    <mergeCell ref="H13:I13"/>
    <mergeCell ref="K13:N13"/>
    <mergeCell ref="H36:K36"/>
    <mergeCell ref="G70:I71"/>
  </mergeCells>
  <pageMargins left="0.7" right="0.7" top="0.75" bottom="0.75" header="0.3" footer="0.3"/>
  <pageSetup orientation="portrait" horizontalDpi="1200" verticalDpi="120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1F319-6402-42CF-9E81-183B2E2900E1}">
  <sheetPr>
    <outlinePr summaryRight="0"/>
  </sheetPr>
  <dimension ref="A1:AE655"/>
  <sheetViews>
    <sheetView showGridLines="0" zoomScaleNormal="100" workbookViewId="0">
      <pane ySplit="18" topLeftCell="A19" activePane="bottomLeft" state="frozen"/>
      <selection pane="bottomLeft" activeCell="A2" sqref="A2"/>
    </sheetView>
  </sheetViews>
  <sheetFormatPr defaultColWidth="8.83203125" defaultRowHeight="12.75" x14ac:dyDescent="0.2"/>
  <cols>
    <col min="1" max="1" width="25.1640625" style="8" bestFit="1" customWidth="1"/>
    <col min="2" max="2" width="22.33203125" style="4" bestFit="1" customWidth="1"/>
    <col min="3" max="3" width="12.83203125" style="4" customWidth="1"/>
    <col min="4" max="5" width="12.83203125" style="9" customWidth="1"/>
    <col min="6" max="6" width="12.83203125" style="10" customWidth="1"/>
    <col min="7" max="7" width="12.83203125" style="4" customWidth="1"/>
    <col min="8" max="8" width="12.83203125" style="6" customWidth="1"/>
    <col min="9" max="9" width="45.83203125" style="5" customWidth="1"/>
    <col min="10" max="10" width="35.83203125" style="5" customWidth="1"/>
    <col min="11" max="11" width="38.83203125" style="2" bestFit="1" customWidth="1"/>
    <col min="12" max="12" width="12.83203125" style="1" customWidth="1"/>
    <col min="13" max="21" width="15.83203125" style="3" customWidth="1"/>
    <col min="22" max="22" width="15.83203125" style="16" customWidth="1"/>
    <col min="23" max="26" width="15.83203125" style="3" customWidth="1"/>
    <col min="27" max="27" width="15.83203125" style="16" customWidth="1"/>
    <col min="28" max="31" width="15.83203125" style="3" customWidth="1"/>
    <col min="32" max="16384" width="8.83203125" style="2"/>
  </cols>
  <sheetData>
    <row r="1" spans="1:31" x14ac:dyDescent="0.2">
      <c r="A1" s="26" t="s">
        <v>160</v>
      </c>
      <c r="B1" s="1"/>
      <c r="C1" s="1"/>
      <c r="D1" s="1"/>
      <c r="E1" s="1"/>
      <c r="F1" s="1"/>
      <c r="G1" s="1"/>
      <c r="I1" s="1"/>
      <c r="J1" s="1"/>
      <c r="M1" s="2"/>
      <c r="N1" s="15"/>
      <c r="O1" s="15"/>
      <c r="P1" s="15"/>
      <c r="Q1" s="2"/>
      <c r="R1" s="15"/>
      <c r="S1" s="15"/>
      <c r="T1" s="15"/>
      <c r="U1" s="2"/>
      <c r="V1" s="2"/>
      <c r="W1" s="15"/>
      <c r="X1" s="15"/>
      <c r="Y1" s="15"/>
      <c r="Z1" s="2"/>
      <c r="AA1" s="2"/>
      <c r="AB1" s="15"/>
      <c r="AC1" s="15"/>
      <c r="AD1" s="15"/>
      <c r="AE1" s="2"/>
    </row>
    <row r="2" spans="1:31" x14ac:dyDescent="0.2">
      <c r="A2" t="s">
        <v>440</v>
      </c>
      <c r="B2" s="1"/>
      <c r="C2" s="1"/>
      <c r="D2" s="1"/>
      <c r="E2" s="1"/>
      <c r="F2" s="1"/>
      <c r="G2" s="1"/>
      <c r="I2" s="1"/>
      <c r="J2" s="1"/>
      <c r="M2" s="2"/>
      <c r="N2" s="15"/>
      <c r="O2" s="15"/>
      <c r="P2" s="15"/>
      <c r="Q2" s="2"/>
      <c r="R2" s="15"/>
      <c r="S2" s="15"/>
      <c r="T2" s="15"/>
      <c r="U2" s="2"/>
      <c r="V2" s="2"/>
      <c r="W2" s="15"/>
      <c r="X2" s="15"/>
      <c r="Y2" s="15"/>
      <c r="Z2" s="2"/>
      <c r="AA2" s="2"/>
      <c r="AB2" s="15"/>
      <c r="AC2" s="15"/>
      <c r="AD2" s="15"/>
      <c r="AE2" s="2"/>
    </row>
    <row r="3" spans="1:31" x14ac:dyDescent="0.2">
      <c r="A3" s="8" t="s">
        <v>181</v>
      </c>
      <c r="B3" s="1"/>
      <c r="C3" s="1"/>
      <c r="D3" s="1"/>
      <c r="E3" s="1"/>
      <c r="F3" s="1"/>
      <c r="G3" s="1"/>
      <c r="I3" s="1"/>
      <c r="J3" s="1"/>
      <c r="M3" s="2"/>
      <c r="N3" s="2"/>
      <c r="O3" s="2"/>
      <c r="P3" s="2"/>
      <c r="Q3" s="2"/>
      <c r="R3" s="2"/>
      <c r="S3" s="2"/>
      <c r="T3" s="2"/>
      <c r="U3" s="2"/>
      <c r="V3" s="2"/>
      <c r="W3" s="2"/>
      <c r="X3" s="2"/>
      <c r="Y3" s="2"/>
      <c r="Z3" s="2"/>
      <c r="AA3" s="2"/>
      <c r="AB3" s="2"/>
      <c r="AC3" s="2"/>
      <c r="AD3" s="2"/>
      <c r="AE3" s="2"/>
    </row>
    <row r="4" spans="1:31" x14ac:dyDescent="0.2">
      <c r="A4" s="8" t="s">
        <v>437</v>
      </c>
      <c r="B4" s="1"/>
      <c r="C4" s="1"/>
      <c r="D4" s="1"/>
      <c r="E4" s="1"/>
      <c r="F4" s="1"/>
      <c r="G4" s="1"/>
      <c r="I4" s="1"/>
      <c r="J4" s="1"/>
      <c r="M4" s="2"/>
      <c r="N4" s="2"/>
      <c r="O4" s="2"/>
      <c r="P4" s="2"/>
      <c r="Q4" s="2"/>
      <c r="R4" s="2"/>
      <c r="S4" s="2"/>
      <c r="T4" s="2"/>
      <c r="U4" s="2"/>
      <c r="V4" s="2"/>
      <c r="W4" s="2"/>
      <c r="X4" s="2"/>
      <c r="Y4" s="2"/>
      <c r="Z4" s="2"/>
      <c r="AA4" s="2"/>
      <c r="AB4" s="2"/>
      <c r="AC4" s="2"/>
      <c r="AD4" s="2"/>
      <c r="AE4" s="2"/>
    </row>
    <row r="5" spans="1:31" x14ac:dyDescent="0.2">
      <c r="B5" s="1"/>
      <c r="C5" s="1"/>
      <c r="D5" s="1"/>
      <c r="E5" s="1"/>
      <c r="F5" s="1"/>
      <c r="G5" s="1"/>
      <c r="I5" s="1"/>
      <c r="J5" s="1"/>
      <c r="M5" s="2"/>
      <c r="N5" s="2"/>
      <c r="O5" s="2"/>
      <c r="P5" s="2"/>
      <c r="Q5" s="2"/>
      <c r="R5" s="2"/>
      <c r="S5" s="2"/>
      <c r="T5" s="2"/>
      <c r="U5" s="2"/>
      <c r="V5" s="2"/>
      <c r="W5" s="2"/>
      <c r="X5" s="2"/>
      <c r="Y5" s="2"/>
      <c r="Z5" s="2"/>
      <c r="AA5" s="2"/>
      <c r="AB5" s="2"/>
      <c r="AC5" s="2"/>
      <c r="AD5" s="2"/>
      <c r="AE5" s="2"/>
    </row>
    <row r="6" spans="1:31" x14ac:dyDescent="0.2">
      <c r="A6" s="96" t="s">
        <v>436</v>
      </c>
      <c r="B6" s="96"/>
      <c r="C6" s="96"/>
      <c r="D6" s="96"/>
      <c r="E6" s="96"/>
      <c r="F6" s="96"/>
      <c r="G6" s="96"/>
      <c r="H6" s="96"/>
      <c r="I6" s="96"/>
      <c r="J6" s="1"/>
      <c r="M6" s="2"/>
      <c r="N6" s="2"/>
      <c r="O6" s="2"/>
      <c r="P6" s="2"/>
      <c r="Q6" s="2"/>
      <c r="R6" s="2"/>
      <c r="S6" s="2"/>
      <c r="T6" s="2"/>
      <c r="U6" s="2"/>
      <c r="V6" s="2"/>
      <c r="W6" s="2"/>
      <c r="X6" s="2"/>
      <c r="Y6" s="2"/>
      <c r="Z6" s="2"/>
      <c r="AA6" s="2"/>
      <c r="AB6" s="2"/>
      <c r="AC6" s="2"/>
      <c r="AD6" s="2"/>
      <c r="AE6" s="2"/>
    </row>
    <row r="7" spans="1:31" x14ac:dyDescent="0.2">
      <c r="A7" s="96"/>
      <c r="B7" s="96"/>
      <c r="C7" s="96"/>
      <c r="D7" s="96"/>
      <c r="E7" s="96"/>
      <c r="F7" s="96"/>
      <c r="G7" s="96"/>
      <c r="H7" s="96"/>
      <c r="I7" s="96"/>
      <c r="J7" s="1"/>
      <c r="M7" s="2"/>
      <c r="N7" s="2"/>
      <c r="O7" s="2"/>
      <c r="P7" s="2"/>
      <c r="Q7" s="2"/>
      <c r="R7" s="2"/>
      <c r="S7" s="2"/>
      <c r="T7" s="2"/>
      <c r="U7" s="2"/>
      <c r="V7" s="2"/>
      <c r="W7" s="2"/>
      <c r="X7" s="2"/>
      <c r="Y7" s="2"/>
      <c r="Z7" s="2"/>
      <c r="AA7" s="2"/>
      <c r="AB7" s="2"/>
      <c r="AC7" s="2"/>
      <c r="AD7" s="2"/>
      <c r="AE7" s="2"/>
    </row>
    <row r="8" spans="1:31" x14ac:dyDescent="0.2">
      <c r="A8" s="96"/>
      <c r="B8" s="96"/>
      <c r="C8" s="96"/>
      <c r="D8" s="96"/>
      <c r="E8" s="96"/>
      <c r="F8" s="96"/>
      <c r="G8" s="96"/>
      <c r="H8" s="96"/>
      <c r="I8" s="96"/>
      <c r="J8" s="1"/>
      <c r="M8" s="2"/>
      <c r="N8" s="2"/>
      <c r="O8" s="2"/>
      <c r="P8" s="2"/>
      <c r="Q8" s="2"/>
      <c r="R8" s="2"/>
      <c r="S8" s="2"/>
      <c r="T8" s="2"/>
      <c r="U8" s="2"/>
      <c r="V8" s="2"/>
      <c r="W8" s="2"/>
      <c r="X8" s="2"/>
      <c r="Y8" s="2"/>
      <c r="Z8" s="2"/>
      <c r="AA8" s="2"/>
      <c r="AB8" s="2"/>
      <c r="AC8" s="2"/>
      <c r="AD8" s="2"/>
      <c r="AE8" s="2"/>
    </row>
    <row r="9" spans="1:31" x14ac:dyDescent="0.2">
      <c r="A9" s="96"/>
      <c r="B9" s="96"/>
      <c r="C9" s="96"/>
      <c r="D9" s="96"/>
      <c r="E9" s="96"/>
      <c r="F9" s="96"/>
      <c r="G9" s="96"/>
      <c r="H9" s="96"/>
      <c r="I9" s="96"/>
      <c r="J9" s="1"/>
      <c r="M9" s="2"/>
      <c r="N9" s="2"/>
      <c r="O9" s="2"/>
      <c r="P9" s="2"/>
      <c r="Q9" s="2"/>
      <c r="R9" s="2"/>
      <c r="S9" s="2"/>
      <c r="T9" s="2"/>
      <c r="U9" s="2"/>
      <c r="V9" s="2"/>
      <c r="W9" s="2"/>
      <c r="X9" s="2"/>
      <c r="Y9" s="2"/>
      <c r="Z9" s="2"/>
      <c r="AA9" s="2"/>
      <c r="AB9" s="2"/>
      <c r="AC9" s="2"/>
      <c r="AD9" s="2"/>
      <c r="AE9" s="2"/>
    </row>
    <row r="10" spans="1:31" x14ac:dyDescent="0.2">
      <c r="A10" s="96"/>
      <c r="B10" s="96"/>
      <c r="C10" s="96"/>
      <c r="D10" s="96"/>
      <c r="E10" s="96"/>
      <c r="F10" s="96"/>
      <c r="G10" s="96"/>
      <c r="H10" s="96"/>
      <c r="I10" s="96"/>
      <c r="J10" s="1"/>
      <c r="M10" s="2"/>
      <c r="N10" s="2"/>
      <c r="O10" s="2"/>
      <c r="P10" s="2"/>
      <c r="Q10" s="2"/>
      <c r="R10" s="2"/>
      <c r="S10" s="2"/>
      <c r="T10" s="2"/>
      <c r="U10" s="2"/>
      <c r="V10" s="2"/>
      <c r="W10" s="2"/>
      <c r="X10" s="2"/>
      <c r="Y10" s="2"/>
      <c r="Z10" s="2"/>
      <c r="AA10" s="2"/>
      <c r="AB10" s="2"/>
      <c r="AC10" s="2"/>
      <c r="AD10" s="2"/>
      <c r="AE10" s="2"/>
    </row>
    <row r="11" spans="1:31" x14ac:dyDescent="0.2">
      <c r="A11" s="96"/>
      <c r="B11" s="96"/>
      <c r="C11" s="96"/>
      <c r="D11" s="96"/>
      <c r="E11" s="96"/>
      <c r="F11" s="96"/>
      <c r="G11" s="96"/>
      <c r="H11" s="96"/>
      <c r="I11" s="96"/>
      <c r="J11" s="1"/>
      <c r="M11" s="2"/>
      <c r="N11" s="2"/>
      <c r="O11" s="2"/>
      <c r="P11" s="2"/>
      <c r="Q11" s="2"/>
      <c r="R11" s="2"/>
      <c r="S11" s="2"/>
      <c r="T11" s="2"/>
      <c r="U11" s="2"/>
      <c r="V11" s="2"/>
      <c r="W11" s="2"/>
      <c r="X11" s="2"/>
      <c r="Y11" s="2"/>
      <c r="Z11" s="2"/>
      <c r="AA11" s="2"/>
      <c r="AB11" s="2"/>
      <c r="AC11" s="2"/>
      <c r="AD11" s="2"/>
      <c r="AE11" s="2"/>
    </row>
    <row r="12" spans="1:31" x14ac:dyDescent="0.2">
      <c r="A12" s="96"/>
      <c r="B12" s="96"/>
      <c r="C12" s="96"/>
      <c r="D12" s="96"/>
      <c r="E12" s="96"/>
      <c r="F12" s="96"/>
      <c r="G12" s="96"/>
      <c r="H12" s="96"/>
      <c r="I12" s="96"/>
      <c r="J12" s="1"/>
      <c r="M12" s="2"/>
      <c r="N12" s="2"/>
      <c r="O12" s="2"/>
      <c r="P12" s="2"/>
      <c r="Q12" s="2"/>
      <c r="R12" s="2"/>
      <c r="S12" s="2"/>
      <c r="T12" s="2"/>
      <c r="U12" s="2"/>
      <c r="V12" s="2"/>
      <c r="W12" s="2"/>
      <c r="X12" s="2"/>
      <c r="Y12" s="2"/>
      <c r="Z12" s="2"/>
      <c r="AA12" s="2"/>
      <c r="AB12" s="2"/>
      <c r="AC12" s="2"/>
      <c r="AD12" s="2"/>
      <c r="AE12" s="2"/>
    </row>
    <row r="13" spans="1:31" x14ac:dyDescent="0.2">
      <c r="A13" s="96"/>
      <c r="B13" s="96"/>
      <c r="C13" s="96"/>
      <c r="D13" s="96"/>
      <c r="E13" s="96"/>
      <c r="F13" s="96"/>
      <c r="G13" s="96"/>
      <c r="H13" s="96"/>
      <c r="I13" s="96"/>
      <c r="J13" s="1"/>
      <c r="M13" s="2"/>
      <c r="N13" s="15"/>
      <c r="O13" s="15"/>
      <c r="P13" s="15"/>
      <c r="Q13" s="15"/>
      <c r="R13" s="15"/>
      <c r="S13" s="15"/>
      <c r="T13" s="15"/>
      <c r="U13" s="15"/>
      <c r="V13" s="2"/>
      <c r="W13" s="15"/>
      <c r="X13" s="15"/>
      <c r="Y13" s="15"/>
      <c r="Z13" s="15"/>
      <c r="AA13" s="2"/>
      <c r="AB13" s="15"/>
      <c r="AC13" s="15"/>
      <c r="AD13" s="15"/>
      <c r="AE13" s="15"/>
    </row>
    <row r="14" spans="1:31" x14ac:dyDescent="0.2">
      <c r="A14" s="96"/>
      <c r="B14" s="96"/>
      <c r="C14" s="96"/>
      <c r="D14" s="96"/>
      <c r="E14" s="96"/>
      <c r="F14" s="96"/>
      <c r="G14" s="96"/>
      <c r="H14" s="96"/>
      <c r="I14" s="96"/>
      <c r="J14" s="1"/>
      <c r="M14" s="2"/>
      <c r="N14" s="15"/>
      <c r="O14" s="15"/>
      <c r="P14" s="15"/>
      <c r="Q14" s="15"/>
      <c r="R14" s="15"/>
      <c r="S14" s="15"/>
      <c r="T14" s="15"/>
      <c r="U14" s="15"/>
      <c r="V14" s="2"/>
      <c r="W14" s="15"/>
      <c r="X14" s="15"/>
      <c r="Y14" s="15"/>
      <c r="Z14" s="15"/>
      <c r="AA14" s="2"/>
      <c r="AB14" s="15"/>
      <c r="AC14" s="15"/>
      <c r="AD14" s="15"/>
      <c r="AE14" s="15"/>
    </row>
    <row r="15" spans="1:31" x14ac:dyDescent="0.2">
      <c r="A15" s="96"/>
      <c r="B15" s="96"/>
      <c r="C15" s="96"/>
      <c r="D15" s="96"/>
      <c r="E15" s="96"/>
      <c r="F15" s="96"/>
      <c r="G15" s="96"/>
      <c r="H15" s="96"/>
      <c r="I15" s="96"/>
      <c r="J15" s="1"/>
      <c r="M15" s="2"/>
      <c r="N15" s="15"/>
      <c r="O15" s="15"/>
      <c r="P15" s="15"/>
      <c r="Q15" s="15"/>
      <c r="R15" s="15"/>
      <c r="S15" s="15"/>
      <c r="T15" s="15"/>
      <c r="U15" s="15"/>
      <c r="V15" s="2"/>
      <c r="W15" s="15"/>
      <c r="X15" s="15"/>
      <c r="Y15" s="15"/>
      <c r="Z15" s="15"/>
      <c r="AA15" s="2"/>
      <c r="AB15" s="15"/>
      <c r="AC15" s="15"/>
      <c r="AD15" s="15"/>
      <c r="AE15" s="15"/>
    </row>
    <row r="16" spans="1:31" x14ac:dyDescent="0.2">
      <c r="B16" s="1"/>
      <c r="C16" s="1"/>
      <c r="D16" s="1"/>
      <c r="E16" s="1"/>
      <c r="F16" s="1"/>
      <c r="G16" s="1"/>
      <c r="I16" s="1"/>
      <c r="J16" s="1"/>
      <c r="M16" s="2"/>
      <c r="N16" s="15">
        <f t="shared" ref="N16:U16" si="0">SUBTOTAL(109,N19:N770)</f>
        <v>10502722.214531835</v>
      </c>
      <c r="O16" s="15">
        <f t="shared" si="0"/>
        <v>2950531.7634288887</v>
      </c>
      <c r="P16" s="15">
        <f t="shared" si="0"/>
        <v>1266522.1719292791</v>
      </c>
      <c r="Q16" s="15">
        <f t="shared" si="0"/>
        <v>14719776.149890013</v>
      </c>
      <c r="R16" s="15">
        <f t="shared" si="0"/>
        <v>9471902.5133048203</v>
      </c>
      <c r="S16" s="15">
        <f t="shared" si="0"/>
        <v>2903665.2023729165</v>
      </c>
      <c r="T16" s="15">
        <f t="shared" si="0"/>
        <v>1250840.1013466413</v>
      </c>
      <c r="U16" s="15">
        <f t="shared" si="0"/>
        <v>13626407.81702438</v>
      </c>
      <c r="V16" s="2"/>
      <c r="W16" s="15">
        <f>SUBTOTAL(109,W19:W770)</f>
        <v>1030819.7012270124</v>
      </c>
      <c r="X16" s="15">
        <f>SUBTOTAL(109,X19:X770)</f>
        <v>46866.561055972496</v>
      </c>
      <c r="Y16" s="15">
        <f>SUBTOTAL(109,Y19:Y770)</f>
        <v>15682.070582637813</v>
      </c>
      <c r="Z16" s="15">
        <f>SUBTOTAL(109,Z19:Z770)</f>
        <v>1093368.3328656228</v>
      </c>
      <c r="AA16" s="2"/>
      <c r="AB16" s="15">
        <f>SUBTOTAL(109,AB19:AB770)</f>
        <v>7.73070496506989E-12</v>
      </c>
      <c r="AC16" s="15">
        <f>SUBTOTAL(109,AC19:AC770)</f>
        <v>0</v>
      </c>
      <c r="AD16" s="15">
        <f>SUBTOTAL(109,AD19:AD770)</f>
        <v>0</v>
      </c>
      <c r="AE16" s="15">
        <f>SUBTOTAL(109,AE19:AE770)</f>
        <v>0</v>
      </c>
    </row>
    <row r="17" spans="1:31" x14ac:dyDescent="0.2">
      <c r="B17" s="1"/>
      <c r="C17" s="1"/>
      <c r="D17" s="1"/>
      <c r="E17" s="1"/>
      <c r="F17" s="1"/>
      <c r="G17" s="1"/>
      <c r="I17" s="1"/>
      <c r="J17" s="1"/>
      <c r="M17" s="2"/>
      <c r="N17" s="99" t="s">
        <v>129</v>
      </c>
      <c r="O17" s="99"/>
      <c r="P17" s="99"/>
      <c r="Q17" s="99"/>
      <c r="R17" s="100" t="s">
        <v>130</v>
      </c>
      <c r="S17" s="101"/>
      <c r="T17" s="101"/>
      <c r="U17" s="101"/>
      <c r="V17" s="102"/>
      <c r="W17" s="100" t="s">
        <v>131</v>
      </c>
      <c r="X17" s="101"/>
      <c r="Y17" s="101"/>
      <c r="Z17" s="101"/>
      <c r="AA17" s="102"/>
      <c r="AB17" s="99" t="s">
        <v>132</v>
      </c>
      <c r="AC17" s="99"/>
      <c r="AD17" s="99"/>
      <c r="AE17" s="99"/>
    </row>
    <row r="18" spans="1:31" s="20" customFormat="1" ht="25.5" x14ac:dyDescent="0.2">
      <c r="A18" s="17" t="s">
        <v>0</v>
      </c>
      <c r="B18" s="18" t="s">
        <v>158</v>
      </c>
      <c r="C18" s="18" t="s">
        <v>32</v>
      </c>
      <c r="D18" s="17" t="s">
        <v>4</v>
      </c>
      <c r="E18" s="17" t="s">
        <v>35</v>
      </c>
      <c r="F18" s="17" t="s">
        <v>36</v>
      </c>
      <c r="G18" s="17" t="s">
        <v>6</v>
      </c>
      <c r="H18" s="19" t="s">
        <v>7</v>
      </c>
      <c r="I18" s="17" t="s">
        <v>8</v>
      </c>
      <c r="J18" s="17" t="s">
        <v>9</v>
      </c>
      <c r="K18" s="17" t="s">
        <v>2</v>
      </c>
      <c r="L18" s="17" t="s">
        <v>1</v>
      </c>
      <c r="M18" s="17" t="s">
        <v>3</v>
      </c>
      <c r="N18" s="17" t="s">
        <v>133</v>
      </c>
      <c r="O18" s="17" t="s">
        <v>134</v>
      </c>
      <c r="P18" s="17" t="s">
        <v>135</v>
      </c>
      <c r="Q18" s="18" t="s">
        <v>136</v>
      </c>
      <c r="R18" s="17" t="s">
        <v>137</v>
      </c>
      <c r="S18" s="17" t="s">
        <v>138</v>
      </c>
      <c r="T18" s="17" t="s">
        <v>139</v>
      </c>
      <c r="U18" s="18" t="s">
        <v>140</v>
      </c>
      <c r="V18" s="17" t="s">
        <v>149</v>
      </c>
      <c r="W18" s="17" t="s">
        <v>141</v>
      </c>
      <c r="X18" s="17" t="s">
        <v>142</v>
      </c>
      <c r="Y18" s="17" t="s">
        <v>143</v>
      </c>
      <c r="Z18" s="18" t="s">
        <v>144</v>
      </c>
      <c r="AA18" s="17" t="s">
        <v>150</v>
      </c>
      <c r="AB18" s="17" t="s">
        <v>145</v>
      </c>
      <c r="AC18" s="17" t="s">
        <v>146</v>
      </c>
      <c r="AD18" s="17" t="s">
        <v>147</v>
      </c>
      <c r="AE18" s="18" t="s">
        <v>148</v>
      </c>
    </row>
    <row r="19" spans="1:31" x14ac:dyDescent="0.2">
      <c r="A19" s="8" t="s">
        <v>74</v>
      </c>
      <c r="B19" s="34" t="s">
        <v>182</v>
      </c>
      <c r="C19" s="7">
        <f t="shared" ref="C19:C75" si="1">IF(D19&lt;&gt;"",YEAR(D19),F19)</f>
        <v>2005</v>
      </c>
      <c r="D19" s="9">
        <v>38461</v>
      </c>
      <c r="F19" s="9"/>
      <c r="G19" s="4" t="s">
        <v>5</v>
      </c>
      <c r="H19" s="6" t="s">
        <v>12</v>
      </c>
      <c r="I19" s="5" t="s">
        <v>13</v>
      </c>
      <c r="J19" s="5" t="s">
        <v>14</v>
      </c>
      <c r="K19" s="2" t="s">
        <v>15</v>
      </c>
      <c r="L19" s="1" t="s">
        <v>16</v>
      </c>
      <c r="M19" s="14">
        <v>203000</v>
      </c>
      <c r="N19" s="3">
        <v>203000</v>
      </c>
      <c r="O19" s="3">
        <v>0</v>
      </c>
      <c r="P19" s="3">
        <v>0</v>
      </c>
      <c r="Q19" s="3">
        <f t="shared" ref="Q19:Q75" si="2">SUM(N19:P19)</f>
        <v>203000</v>
      </c>
      <c r="R19" s="3">
        <v>203000</v>
      </c>
      <c r="S19" s="3">
        <v>0</v>
      </c>
      <c r="T19" s="3">
        <v>0</v>
      </c>
      <c r="U19" s="3">
        <f t="shared" ref="U19:U75" si="3">SUM(R19:T19)</f>
        <v>203000</v>
      </c>
      <c r="V19" s="16">
        <v>426.1</v>
      </c>
      <c r="W19" s="3">
        <v>0</v>
      </c>
      <c r="X19" s="3">
        <v>0</v>
      </c>
      <c r="Y19" s="3">
        <v>0</v>
      </c>
      <c r="Z19" s="3">
        <f t="shared" ref="Z19:Z74" si="4">SUM(W19:Y19)</f>
        <v>0</v>
      </c>
      <c r="AA19" s="22" t="s">
        <v>155</v>
      </c>
      <c r="AB19" s="3">
        <f t="shared" ref="AB19:AB74" si="5">N19-SUM(R19,W19)</f>
        <v>0</v>
      </c>
      <c r="AC19" s="3">
        <f t="shared" ref="AC19:AC74" si="6">O19-SUM(S19,X19)</f>
        <v>0</v>
      </c>
      <c r="AD19" s="3">
        <f t="shared" ref="AD19:AD74" si="7">P19-SUM(T19,Y19)</f>
        <v>0</v>
      </c>
      <c r="AE19" s="3">
        <f t="shared" ref="AE19:AE74" si="8">Q19-SUM(U19,Z19)</f>
        <v>0</v>
      </c>
    </row>
    <row r="20" spans="1:31" x14ac:dyDescent="0.2">
      <c r="A20" s="8" t="s">
        <v>74</v>
      </c>
      <c r="B20" s="34" t="s">
        <v>182</v>
      </c>
      <c r="C20" s="7">
        <f t="shared" si="1"/>
        <v>2006</v>
      </c>
      <c r="D20" s="9">
        <v>38805</v>
      </c>
      <c r="F20" s="9"/>
      <c r="G20" s="4" t="s">
        <v>5</v>
      </c>
      <c r="H20" s="6" t="s">
        <v>12</v>
      </c>
      <c r="I20" s="5" t="s">
        <v>13</v>
      </c>
      <c r="J20" s="5" t="s">
        <v>14</v>
      </c>
      <c r="K20" s="2" t="s">
        <v>15</v>
      </c>
      <c r="L20" s="1" t="s">
        <v>16</v>
      </c>
      <c r="M20" s="14">
        <v>203000</v>
      </c>
      <c r="N20" s="3">
        <v>203000</v>
      </c>
      <c r="O20" s="3">
        <v>0</v>
      </c>
      <c r="P20" s="3">
        <v>0</v>
      </c>
      <c r="Q20" s="3">
        <f t="shared" si="2"/>
        <v>203000</v>
      </c>
      <c r="R20" s="3">
        <v>203000</v>
      </c>
      <c r="S20" s="3">
        <v>0</v>
      </c>
      <c r="T20" s="3">
        <v>0</v>
      </c>
      <c r="U20" s="3">
        <f t="shared" si="3"/>
        <v>203000</v>
      </c>
      <c r="V20" s="16">
        <v>426.1</v>
      </c>
      <c r="W20" s="3">
        <v>0</v>
      </c>
      <c r="X20" s="3">
        <v>0</v>
      </c>
      <c r="Y20" s="3">
        <v>0</v>
      </c>
      <c r="Z20" s="3">
        <f t="shared" si="4"/>
        <v>0</v>
      </c>
      <c r="AA20" s="22" t="s">
        <v>155</v>
      </c>
      <c r="AB20" s="3">
        <f t="shared" si="5"/>
        <v>0</v>
      </c>
      <c r="AC20" s="3">
        <f t="shared" si="6"/>
        <v>0</v>
      </c>
      <c r="AD20" s="3">
        <f t="shared" si="7"/>
        <v>0</v>
      </c>
      <c r="AE20" s="3">
        <f t="shared" si="8"/>
        <v>0</v>
      </c>
    </row>
    <row r="21" spans="1:31" x14ac:dyDescent="0.2">
      <c r="A21" s="8" t="s">
        <v>74</v>
      </c>
      <c r="B21" s="34" t="s">
        <v>182</v>
      </c>
      <c r="C21" s="7">
        <f t="shared" si="1"/>
        <v>2007</v>
      </c>
      <c r="D21" s="9">
        <v>39084</v>
      </c>
      <c r="F21" s="9"/>
      <c r="G21" s="4" t="s">
        <v>5</v>
      </c>
      <c r="H21" s="6" t="s">
        <v>12</v>
      </c>
      <c r="I21" s="5" t="s">
        <v>13</v>
      </c>
      <c r="J21" s="5" t="s">
        <v>14</v>
      </c>
      <c r="K21" s="2" t="s">
        <v>15</v>
      </c>
      <c r="L21" s="1" t="s">
        <v>16</v>
      </c>
      <c r="M21" s="14">
        <v>203000</v>
      </c>
      <c r="N21" s="3">
        <v>203000</v>
      </c>
      <c r="O21" s="3">
        <v>0</v>
      </c>
      <c r="P21" s="3">
        <v>0</v>
      </c>
      <c r="Q21" s="3">
        <f t="shared" si="2"/>
        <v>203000</v>
      </c>
      <c r="R21" s="3">
        <v>203000</v>
      </c>
      <c r="S21" s="3">
        <v>0</v>
      </c>
      <c r="T21" s="3">
        <v>0</v>
      </c>
      <c r="U21" s="3">
        <f t="shared" si="3"/>
        <v>203000</v>
      </c>
      <c r="V21" s="16">
        <v>426.1</v>
      </c>
      <c r="W21" s="3">
        <v>0</v>
      </c>
      <c r="X21" s="3">
        <v>0</v>
      </c>
      <c r="Y21" s="3">
        <v>0</v>
      </c>
      <c r="Z21" s="3">
        <f t="shared" si="4"/>
        <v>0</v>
      </c>
      <c r="AA21" s="22" t="s">
        <v>155</v>
      </c>
      <c r="AB21" s="3">
        <f t="shared" si="5"/>
        <v>0</v>
      </c>
      <c r="AC21" s="3">
        <f t="shared" si="6"/>
        <v>0</v>
      </c>
      <c r="AD21" s="3">
        <f t="shared" si="7"/>
        <v>0</v>
      </c>
      <c r="AE21" s="3">
        <f t="shared" si="8"/>
        <v>0</v>
      </c>
    </row>
    <row r="22" spans="1:31" x14ac:dyDescent="0.2">
      <c r="A22" s="8" t="s">
        <v>74</v>
      </c>
      <c r="B22" s="34" t="s">
        <v>182</v>
      </c>
      <c r="C22" s="7">
        <f t="shared" si="1"/>
        <v>2008</v>
      </c>
      <c r="D22" s="9">
        <v>39449</v>
      </c>
      <c r="F22" s="9"/>
      <c r="G22" s="4" t="s">
        <v>5</v>
      </c>
      <c r="H22" s="6" t="s">
        <v>12</v>
      </c>
      <c r="I22" s="5" t="s">
        <v>13</v>
      </c>
      <c r="J22" s="5" t="s">
        <v>14</v>
      </c>
      <c r="K22" s="2" t="s">
        <v>15</v>
      </c>
      <c r="L22" s="1" t="s">
        <v>16</v>
      </c>
      <c r="M22" s="14">
        <v>203000</v>
      </c>
      <c r="N22" s="3">
        <v>203000</v>
      </c>
      <c r="O22" s="3">
        <v>0</v>
      </c>
      <c r="P22" s="3">
        <v>0</v>
      </c>
      <c r="Q22" s="3">
        <f t="shared" si="2"/>
        <v>203000</v>
      </c>
      <c r="R22" s="3">
        <v>203000</v>
      </c>
      <c r="S22" s="3">
        <v>0</v>
      </c>
      <c r="T22" s="3">
        <v>0</v>
      </c>
      <c r="U22" s="3">
        <f t="shared" si="3"/>
        <v>203000</v>
      </c>
      <c r="V22" s="16">
        <v>426.1</v>
      </c>
      <c r="W22" s="3">
        <v>0</v>
      </c>
      <c r="X22" s="3">
        <v>0</v>
      </c>
      <c r="Y22" s="3">
        <v>0</v>
      </c>
      <c r="Z22" s="3">
        <f t="shared" si="4"/>
        <v>0</v>
      </c>
      <c r="AA22" s="22" t="s">
        <v>155</v>
      </c>
      <c r="AB22" s="3">
        <f t="shared" si="5"/>
        <v>0</v>
      </c>
      <c r="AC22" s="3">
        <f t="shared" si="6"/>
        <v>0</v>
      </c>
      <c r="AD22" s="3">
        <f t="shared" si="7"/>
        <v>0</v>
      </c>
      <c r="AE22" s="3">
        <f t="shared" si="8"/>
        <v>0</v>
      </c>
    </row>
    <row r="23" spans="1:31" x14ac:dyDescent="0.2">
      <c r="A23" s="8" t="s">
        <v>74</v>
      </c>
      <c r="B23" s="34" t="s">
        <v>183</v>
      </c>
      <c r="C23" s="7">
        <f t="shared" si="1"/>
        <v>2008</v>
      </c>
      <c r="D23" s="9">
        <v>39493</v>
      </c>
      <c r="F23" s="9"/>
      <c r="G23" s="4" t="s">
        <v>5</v>
      </c>
      <c r="H23" s="6" t="s">
        <v>12</v>
      </c>
      <c r="I23" s="5" t="s">
        <v>17</v>
      </c>
      <c r="J23" s="5" t="s">
        <v>14</v>
      </c>
      <c r="K23" s="2" t="s">
        <v>15</v>
      </c>
      <c r="L23" s="1" t="s">
        <v>16</v>
      </c>
      <c r="M23" s="14">
        <v>16000</v>
      </c>
      <c r="N23" s="3">
        <v>16000</v>
      </c>
      <c r="O23" s="3">
        <v>0</v>
      </c>
      <c r="P23" s="3">
        <v>0</v>
      </c>
      <c r="Q23" s="3">
        <f t="shared" si="2"/>
        <v>16000</v>
      </c>
      <c r="R23" s="3">
        <v>16000</v>
      </c>
      <c r="S23" s="3">
        <v>0</v>
      </c>
      <c r="T23" s="3">
        <v>0</v>
      </c>
      <c r="U23" s="3">
        <f t="shared" si="3"/>
        <v>16000</v>
      </c>
      <c r="V23" s="16">
        <v>931</v>
      </c>
      <c r="W23" s="3">
        <v>0</v>
      </c>
      <c r="X23" s="3">
        <v>0</v>
      </c>
      <c r="Y23" s="3">
        <v>0</v>
      </c>
      <c r="Z23" s="3">
        <f t="shared" si="4"/>
        <v>0</v>
      </c>
      <c r="AA23" s="16" t="s">
        <v>155</v>
      </c>
      <c r="AB23" s="3">
        <f t="shared" si="5"/>
        <v>0</v>
      </c>
      <c r="AC23" s="3">
        <f t="shared" si="6"/>
        <v>0</v>
      </c>
      <c r="AD23" s="3">
        <f t="shared" si="7"/>
        <v>0</v>
      </c>
      <c r="AE23" s="3">
        <f t="shared" si="8"/>
        <v>0</v>
      </c>
    </row>
    <row r="24" spans="1:31" x14ac:dyDescent="0.2">
      <c r="A24" s="8" t="s">
        <v>74</v>
      </c>
      <c r="B24" s="34" t="s">
        <v>182</v>
      </c>
      <c r="C24" s="7">
        <f t="shared" si="1"/>
        <v>2008</v>
      </c>
      <c r="D24" s="9">
        <v>39520</v>
      </c>
      <c r="F24" s="9"/>
      <c r="G24" s="4" t="s">
        <v>5</v>
      </c>
      <c r="H24" s="6" t="s">
        <v>12</v>
      </c>
      <c r="I24" s="5" t="s">
        <v>17</v>
      </c>
      <c r="J24" s="5" t="s">
        <v>14</v>
      </c>
      <c r="K24" s="2" t="s">
        <v>15</v>
      </c>
      <c r="L24" s="1" t="s">
        <v>16</v>
      </c>
      <c r="M24" s="14">
        <v>16000</v>
      </c>
      <c r="N24" s="3">
        <v>16000</v>
      </c>
      <c r="O24" s="3">
        <v>0</v>
      </c>
      <c r="P24" s="3">
        <v>0</v>
      </c>
      <c r="Q24" s="3">
        <f t="shared" si="2"/>
        <v>16000</v>
      </c>
      <c r="R24" s="3">
        <v>16000</v>
      </c>
      <c r="S24" s="3">
        <v>0</v>
      </c>
      <c r="T24" s="3">
        <v>0</v>
      </c>
      <c r="U24" s="3">
        <f t="shared" si="3"/>
        <v>16000</v>
      </c>
      <c r="V24" s="16">
        <v>931</v>
      </c>
      <c r="W24" s="3">
        <v>0</v>
      </c>
      <c r="X24" s="3">
        <v>0</v>
      </c>
      <c r="Y24" s="3">
        <v>0</v>
      </c>
      <c r="Z24" s="3">
        <f t="shared" si="4"/>
        <v>0</v>
      </c>
      <c r="AA24" s="16" t="s">
        <v>155</v>
      </c>
      <c r="AB24" s="3">
        <f t="shared" si="5"/>
        <v>0</v>
      </c>
      <c r="AC24" s="3">
        <f t="shared" si="6"/>
        <v>0</v>
      </c>
      <c r="AD24" s="3">
        <f t="shared" si="7"/>
        <v>0</v>
      </c>
      <c r="AE24" s="3">
        <f t="shared" si="8"/>
        <v>0</v>
      </c>
    </row>
    <row r="25" spans="1:31" x14ac:dyDescent="0.2">
      <c r="A25" s="8" t="s">
        <v>74</v>
      </c>
      <c r="B25" s="34" t="s">
        <v>182</v>
      </c>
      <c r="C25" s="7">
        <f t="shared" si="1"/>
        <v>2008</v>
      </c>
      <c r="D25" s="9">
        <v>39556</v>
      </c>
      <c r="F25" s="9"/>
      <c r="G25" s="4" t="s">
        <v>5</v>
      </c>
      <c r="H25" s="6" t="s">
        <v>12</v>
      </c>
      <c r="I25" s="5" t="s">
        <v>17</v>
      </c>
      <c r="J25" s="5" t="s">
        <v>14</v>
      </c>
      <c r="K25" s="2" t="s">
        <v>15</v>
      </c>
      <c r="L25" s="1" t="s">
        <v>16</v>
      </c>
      <c r="M25" s="14">
        <v>16000</v>
      </c>
      <c r="N25" s="3">
        <v>16000</v>
      </c>
      <c r="O25" s="3">
        <v>0</v>
      </c>
      <c r="P25" s="3">
        <v>0</v>
      </c>
      <c r="Q25" s="3">
        <f t="shared" si="2"/>
        <v>16000</v>
      </c>
      <c r="R25" s="3">
        <v>16000</v>
      </c>
      <c r="S25" s="3">
        <v>0</v>
      </c>
      <c r="T25" s="3">
        <v>0</v>
      </c>
      <c r="U25" s="3">
        <f t="shared" si="3"/>
        <v>16000</v>
      </c>
      <c r="V25" s="16">
        <v>931</v>
      </c>
      <c r="W25" s="3">
        <v>0</v>
      </c>
      <c r="X25" s="3">
        <v>0</v>
      </c>
      <c r="Y25" s="3">
        <v>0</v>
      </c>
      <c r="Z25" s="3">
        <f t="shared" si="4"/>
        <v>0</v>
      </c>
      <c r="AA25" s="16" t="s">
        <v>155</v>
      </c>
      <c r="AB25" s="3">
        <f t="shared" si="5"/>
        <v>0</v>
      </c>
      <c r="AC25" s="3">
        <f t="shared" si="6"/>
        <v>0</v>
      </c>
      <c r="AD25" s="3">
        <f t="shared" si="7"/>
        <v>0</v>
      </c>
      <c r="AE25" s="3">
        <f t="shared" si="8"/>
        <v>0</v>
      </c>
    </row>
    <row r="26" spans="1:31" x14ac:dyDescent="0.2">
      <c r="A26" s="8" t="s">
        <v>74</v>
      </c>
      <c r="B26" s="34" t="s">
        <v>182</v>
      </c>
      <c r="C26" s="7">
        <f t="shared" si="1"/>
        <v>2008</v>
      </c>
      <c r="D26" s="9">
        <v>39605</v>
      </c>
      <c r="F26" s="9"/>
      <c r="G26" s="4" t="s">
        <v>5</v>
      </c>
      <c r="H26" s="6" t="s">
        <v>12</v>
      </c>
      <c r="I26" s="5" t="s">
        <v>17</v>
      </c>
      <c r="J26" s="5" t="s">
        <v>14</v>
      </c>
      <c r="K26" s="2" t="s">
        <v>15</v>
      </c>
      <c r="L26" s="1" t="s">
        <v>16</v>
      </c>
      <c r="M26" s="14">
        <v>16000</v>
      </c>
      <c r="N26" s="3">
        <v>16000</v>
      </c>
      <c r="O26" s="3">
        <v>0</v>
      </c>
      <c r="P26" s="3">
        <v>0</v>
      </c>
      <c r="Q26" s="3">
        <f t="shared" si="2"/>
        <v>16000</v>
      </c>
      <c r="R26" s="3">
        <v>16000</v>
      </c>
      <c r="S26" s="3">
        <v>0</v>
      </c>
      <c r="T26" s="3">
        <v>0</v>
      </c>
      <c r="U26" s="3">
        <f t="shared" si="3"/>
        <v>16000</v>
      </c>
      <c r="V26" s="16">
        <v>931</v>
      </c>
      <c r="W26" s="3">
        <v>0</v>
      </c>
      <c r="X26" s="3">
        <v>0</v>
      </c>
      <c r="Y26" s="3">
        <v>0</v>
      </c>
      <c r="Z26" s="3">
        <f t="shared" si="4"/>
        <v>0</v>
      </c>
      <c r="AA26" s="16" t="s">
        <v>155</v>
      </c>
      <c r="AB26" s="3">
        <f t="shared" si="5"/>
        <v>0</v>
      </c>
      <c r="AC26" s="3">
        <f t="shared" si="6"/>
        <v>0</v>
      </c>
      <c r="AD26" s="3">
        <f t="shared" si="7"/>
        <v>0</v>
      </c>
      <c r="AE26" s="3">
        <f t="shared" si="8"/>
        <v>0</v>
      </c>
    </row>
    <row r="27" spans="1:31" x14ac:dyDescent="0.2">
      <c r="A27" s="8" t="s">
        <v>74</v>
      </c>
      <c r="B27" s="34" t="s">
        <v>182</v>
      </c>
      <c r="C27" s="7">
        <f t="shared" si="1"/>
        <v>2008</v>
      </c>
      <c r="D27" s="9">
        <v>39620</v>
      </c>
      <c r="F27" s="9"/>
      <c r="G27" s="4" t="s">
        <v>5</v>
      </c>
      <c r="H27" s="6" t="s">
        <v>12</v>
      </c>
      <c r="I27" s="5" t="s">
        <v>17</v>
      </c>
      <c r="J27" s="5" t="s">
        <v>14</v>
      </c>
      <c r="K27" s="2" t="s">
        <v>15</v>
      </c>
      <c r="L27" s="1" t="s">
        <v>16</v>
      </c>
      <c r="M27" s="14">
        <v>16000</v>
      </c>
      <c r="N27" s="3">
        <v>16000</v>
      </c>
      <c r="O27" s="3">
        <v>0</v>
      </c>
      <c r="P27" s="3">
        <v>0</v>
      </c>
      <c r="Q27" s="3">
        <f t="shared" si="2"/>
        <v>16000</v>
      </c>
      <c r="R27" s="3">
        <v>16000</v>
      </c>
      <c r="S27" s="3">
        <v>0</v>
      </c>
      <c r="T27" s="3">
        <v>0</v>
      </c>
      <c r="U27" s="3">
        <f t="shared" si="3"/>
        <v>16000</v>
      </c>
      <c r="V27" s="16">
        <v>931</v>
      </c>
      <c r="W27" s="3">
        <v>0</v>
      </c>
      <c r="X27" s="3">
        <v>0</v>
      </c>
      <c r="Y27" s="3">
        <v>0</v>
      </c>
      <c r="Z27" s="3">
        <f t="shared" si="4"/>
        <v>0</v>
      </c>
      <c r="AA27" s="16" t="s">
        <v>155</v>
      </c>
      <c r="AB27" s="3">
        <f t="shared" si="5"/>
        <v>0</v>
      </c>
      <c r="AC27" s="3">
        <f t="shared" si="6"/>
        <v>0</v>
      </c>
      <c r="AD27" s="3">
        <f t="shared" si="7"/>
        <v>0</v>
      </c>
      <c r="AE27" s="3">
        <f t="shared" si="8"/>
        <v>0</v>
      </c>
    </row>
    <row r="28" spans="1:31" x14ac:dyDescent="0.2">
      <c r="A28" s="8" t="s">
        <v>74</v>
      </c>
      <c r="B28" s="34" t="s">
        <v>182</v>
      </c>
      <c r="C28" s="7">
        <f t="shared" si="1"/>
        <v>2008</v>
      </c>
      <c r="D28" s="9">
        <v>39654</v>
      </c>
      <c r="F28" s="9"/>
      <c r="G28" s="4" t="s">
        <v>5</v>
      </c>
      <c r="H28" s="6" t="s">
        <v>12</v>
      </c>
      <c r="I28" s="5" t="s">
        <v>17</v>
      </c>
      <c r="J28" s="5" t="s">
        <v>14</v>
      </c>
      <c r="K28" s="2" t="s">
        <v>15</v>
      </c>
      <c r="L28" s="1" t="s">
        <v>16</v>
      </c>
      <c r="M28" s="14">
        <v>16000</v>
      </c>
      <c r="N28" s="3">
        <v>16000</v>
      </c>
      <c r="O28" s="3">
        <v>0</v>
      </c>
      <c r="P28" s="3">
        <v>0</v>
      </c>
      <c r="Q28" s="3">
        <f t="shared" si="2"/>
        <v>16000</v>
      </c>
      <c r="R28" s="3">
        <v>16000</v>
      </c>
      <c r="S28" s="3">
        <v>0</v>
      </c>
      <c r="T28" s="3">
        <v>0</v>
      </c>
      <c r="U28" s="3">
        <f t="shared" si="3"/>
        <v>16000</v>
      </c>
      <c r="V28" s="16">
        <v>931</v>
      </c>
      <c r="W28" s="3">
        <v>0</v>
      </c>
      <c r="X28" s="3">
        <v>0</v>
      </c>
      <c r="Y28" s="3">
        <v>0</v>
      </c>
      <c r="Z28" s="3">
        <f t="shared" si="4"/>
        <v>0</v>
      </c>
      <c r="AA28" s="16" t="s">
        <v>155</v>
      </c>
      <c r="AB28" s="3">
        <f t="shared" si="5"/>
        <v>0</v>
      </c>
      <c r="AC28" s="3">
        <f t="shared" si="6"/>
        <v>0</v>
      </c>
      <c r="AD28" s="3">
        <f t="shared" si="7"/>
        <v>0</v>
      </c>
      <c r="AE28" s="3">
        <f t="shared" si="8"/>
        <v>0</v>
      </c>
    </row>
    <row r="29" spans="1:31" x14ac:dyDescent="0.2">
      <c r="A29" s="8" t="s">
        <v>74</v>
      </c>
      <c r="B29" s="34" t="s">
        <v>182</v>
      </c>
      <c r="C29" s="7">
        <f t="shared" si="1"/>
        <v>2008</v>
      </c>
      <c r="D29" s="9">
        <v>39682</v>
      </c>
      <c r="F29" s="9"/>
      <c r="G29" s="4" t="s">
        <v>5</v>
      </c>
      <c r="H29" s="6" t="s">
        <v>12</v>
      </c>
      <c r="I29" s="5" t="s">
        <v>17</v>
      </c>
      <c r="J29" s="5" t="s">
        <v>14</v>
      </c>
      <c r="K29" s="2" t="s">
        <v>15</v>
      </c>
      <c r="L29" s="1" t="s">
        <v>16</v>
      </c>
      <c r="M29" s="14">
        <v>16000</v>
      </c>
      <c r="N29" s="3">
        <v>16000</v>
      </c>
      <c r="O29" s="3">
        <v>0</v>
      </c>
      <c r="P29" s="3">
        <v>0</v>
      </c>
      <c r="Q29" s="3">
        <f t="shared" si="2"/>
        <v>16000</v>
      </c>
      <c r="R29" s="3">
        <v>16000</v>
      </c>
      <c r="S29" s="3">
        <v>0</v>
      </c>
      <c r="T29" s="3">
        <v>0</v>
      </c>
      <c r="U29" s="3">
        <f t="shared" si="3"/>
        <v>16000</v>
      </c>
      <c r="V29" s="16">
        <v>931</v>
      </c>
      <c r="W29" s="3">
        <v>0</v>
      </c>
      <c r="X29" s="3">
        <v>0</v>
      </c>
      <c r="Y29" s="3">
        <v>0</v>
      </c>
      <c r="Z29" s="3">
        <f t="shared" si="4"/>
        <v>0</v>
      </c>
      <c r="AA29" s="16" t="s">
        <v>155</v>
      </c>
      <c r="AB29" s="3">
        <f t="shared" si="5"/>
        <v>0</v>
      </c>
      <c r="AC29" s="3">
        <f t="shared" si="6"/>
        <v>0</v>
      </c>
      <c r="AD29" s="3">
        <f t="shared" si="7"/>
        <v>0</v>
      </c>
      <c r="AE29" s="3">
        <f t="shared" si="8"/>
        <v>0</v>
      </c>
    </row>
    <row r="30" spans="1:31" x14ac:dyDescent="0.2">
      <c r="A30" s="8" t="s">
        <v>74</v>
      </c>
      <c r="B30" s="34" t="s">
        <v>182</v>
      </c>
      <c r="C30" s="7">
        <f t="shared" si="1"/>
        <v>2008</v>
      </c>
      <c r="D30" s="9">
        <v>39743</v>
      </c>
      <c r="F30" s="9"/>
      <c r="G30" s="4" t="s">
        <v>5</v>
      </c>
      <c r="H30" s="6" t="s">
        <v>12</v>
      </c>
      <c r="I30" s="5" t="s">
        <v>17</v>
      </c>
      <c r="J30" s="5" t="s">
        <v>14</v>
      </c>
      <c r="K30" s="2" t="s">
        <v>15</v>
      </c>
      <c r="L30" s="1" t="s">
        <v>16</v>
      </c>
      <c r="M30" s="14">
        <v>16000</v>
      </c>
      <c r="N30" s="3">
        <v>16000</v>
      </c>
      <c r="O30" s="3">
        <v>0</v>
      </c>
      <c r="P30" s="3">
        <v>0</v>
      </c>
      <c r="Q30" s="3">
        <f t="shared" si="2"/>
        <v>16000</v>
      </c>
      <c r="R30" s="3">
        <v>16000</v>
      </c>
      <c r="S30" s="3">
        <v>0</v>
      </c>
      <c r="T30" s="3">
        <v>0</v>
      </c>
      <c r="U30" s="3">
        <f t="shared" si="3"/>
        <v>16000</v>
      </c>
      <c r="V30" s="16">
        <v>931</v>
      </c>
      <c r="W30" s="3">
        <v>0</v>
      </c>
      <c r="X30" s="3">
        <v>0</v>
      </c>
      <c r="Y30" s="3">
        <v>0</v>
      </c>
      <c r="Z30" s="3">
        <f t="shared" si="4"/>
        <v>0</v>
      </c>
      <c r="AA30" s="16" t="s">
        <v>155</v>
      </c>
      <c r="AB30" s="3">
        <f t="shared" si="5"/>
        <v>0</v>
      </c>
      <c r="AC30" s="3">
        <f t="shared" si="6"/>
        <v>0</v>
      </c>
      <c r="AD30" s="3">
        <f t="shared" si="7"/>
        <v>0</v>
      </c>
      <c r="AE30" s="3">
        <f t="shared" si="8"/>
        <v>0</v>
      </c>
    </row>
    <row r="31" spans="1:31" x14ac:dyDescent="0.2">
      <c r="A31" s="8" t="s">
        <v>74</v>
      </c>
      <c r="B31" s="34" t="s">
        <v>182</v>
      </c>
      <c r="C31" s="7">
        <f t="shared" si="1"/>
        <v>2008</v>
      </c>
      <c r="D31" s="9">
        <v>39743</v>
      </c>
      <c r="F31" s="9"/>
      <c r="G31" s="4" t="s">
        <v>5</v>
      </c>
      <c r="H31" s="6" t="s">
        <v>12</v>
      </c>
      <c r="I31" s="5" t="s">
        <v>17</v>
      </c>
      <c r="J31" s="5" t="s">
        <v>14</v>
      </c>
      <c r="K31" s="2" t="s">
        <v>15</v>
      </c>
      <c r="L31" s="1" t="s">
        <v>16</v>
      </c>
      <c r="M31" s="14">
        <v>16000</v>
      </c>
      <c r="N31" s="3">
        <v>16000</v>
      </c>
      <c r="O31" s="3">
        <v>0</v>
      </c>
      <c r="P31" s="3">
        <v>0</v>
      </c>
      <c r="Q31" s="3">
        <f t="shared" si="2"/>
        <v>16000</v>
      </c>
      <c r="R31" s="3">
        <v>16000</v>
      </c>
      <c r="S31" s="3">
        <v>0</v>
      </c>
      <c r="T31" s="3">
        <v>0</v>
      </c>
      <c r="U31" s="3">
        <f t="shared" si="3"/>
        <v>16000</v>
      </c>
      <c r="V31" s="16">
        <v>931</v>
      </c>
      <c r="W31" s="3">
        <v>0</v>
      </c>
      <c r="X31" s="3">
        <v>0</v>
      </c>
      <c r="Y31" s="3">
        <v>0</v>
      </c>
      <c r="Z31" s="3">
        <f t="shared" si="4"/>
        <v>0</v>
      </c>
      <c r="AA31" s="16" t="s">
        <v>155</v>
      </c>
      <c r="AB31" s="3">
        <f t="shared" si="5"/>
        <v>0</v>
      </c>
      <c r="AC31" s="3">
        <f t="shared" si="6"/>
        <v>0</v>
      </c>
      <c r="AD31" s="3">
        <f t="shared" si="7"/>
        <v>0</v>
      </c>
      <c r="AE31" s="3">
        <f t="shared" si="8"/>
        <v>0</v>
      </c>
    </row>
    <row r="32" spans="1:31" x14ac:dyDescent="0.2">
      <c r="A32" s="8" t="s">
        <v>74</v>
      </c>
      <c r="B32" s="34" t="s">
        <v>182</v>
      </c>
      <c r="C32" s="7">
        <f t="shared" si="1"/>
        <v>2008</v>
      </c>
      <c r="D32" s="9">
        <v>39774</v>
      </c>
      <c r="F32" s="9"/>
      <c r="G32" s="4" t="s">
        <v>5</v>
      </c>
      <c r="H32" s="6" t="s">
        <v>12</v>
      </c>
      <c r="I32" s="5" t="s">
        <v>17</v>
      </c>
      <c r="J32" s="5" t="s">
        <v>14</v>
      </c>
      <c r="K32" s="2" t="s">
        <v>15</v>
      </c>
      <c r="L32" s="1" t="s">
        <v>16</v>
      </c>
      <c r="M32" s="14">
        <v>16000</v>
      </c>
      <c r="N32" s="3">
        <v>16000</v>
      </c>
      <c r="O32" s="3">
        <v>0</v>
      </c>
      <c r="P32" s="3">
        <v>0</v>
      </c>
      <c r="Q32" s="3">
        <f t="shared" si="2"/>
        <v>16000</v>
      </c>
      <c r="R32" s="3">
        <v>16000</v>
      </c>
      <c r="S32" s="3">
        <v>0</v>
      </c>
      <c r="T32" s="3">
        <v>0</v>
      </c>
      <c r="U32" s="3">
        <f t="shared" si="3"/>
        <v>16000</v>
      </c>
      <c r="V32" s="16">
        <v>931</v>
      </c>
      <c r="W32" s="3">
        <v>0</v>
      </c>
      <c r="X32" s="3">
        <v>0</v>
      </c>
      <c r="Y32" s="3">
        <v>0</v>
      </c>
      <c r="Z32" s="3">
        <f t="shared" si="4"/>
        <v>0</v>
      </c>
      <c r="AA32" s="16" t="s">
        <v>155</v>
      </c>
      <c r="AB32" s="3">
        <f t="shared" si="5"/>
        <v>0</v>
      </c>
      <c r="AC32" s="3">
        <f t="shared" si="6"/>
        <v>0</v>
      </c>
      <c r="AD32" s="3">
        <f t="shared" si="7"/>
        <v>0</v>
      </c>
      <c r="AE32" s="3">
        <f t="shared" si="8"/>
        <v>0</v>
      </c>
    </row>
    <row r="33" spans="1:31" x14ac:dyDescent="0.2">
      <c r="A33" s="8" t="s">
        <v>74</v>
      </c>
      <c r="B33" s="34" t="s">
        <v>182</v>
      </c>
      <c r="C33" s="7">
        <f t="shared" si="1"/>
        <v>2008</v>
      </c>
      <c r="D33" s="9">
        <v>39801</v>
      </c>
      <c r="F33" s="9"/>
      <c r="G33" s="4" t="s">
        <v>5</v>
      </c>
      <c r="H33" s="6" t="s">
        <v>12</v>
      </c>
      <c r="I33" s="5" t="s">
        <v>17</v>
      </c>
      <c r="J33" s="5" t="s">
        <v>14</v>
      </c>
      <c r="K33" s="2" t="s">
        <v>15</v>
      </c>
      <c r="L33" s="1" t="s">
        <v>16</v>
      </c>
      <c r="M33" s="14">
        <v>16000</v>
      </c>
      <c r="N33" s="3">
        <v>16000</v>
      </c>
      <c r="O33" s="3">
        <v>0</v>
      </c>
      <c r="P33" s="3">
        <v>0</v>
      </c>
      <c r="Q33" s="3">
        <f t="shared" si="2"/>
        <v>16000</v>
      </c>
      <c r="R33" s="3">
        <v>16000</v>
      </c>
      <c r="S33" s="3">
        <v>0</v>
      </c>
      <c r="T33" s="3">
        <v>0</v>
      </c>
      <c r="U33" s="3">
        <f t="shared" si="3"/>
        <v>16000</v>
      </c>
      <c r="V33" s="16">
        <v>931</v>
      </c>
      <c r="W33" s="3">
        <v>0</v>
      </c>
      <c r="X33" s="3">
        <v>0</v>
      </c>
      <c r="Y33" s="3">
        <v>0</v>
      </c>
      <c r="Z33" s="3">
        <f t="shared" si="4"/>
        <v>0</v>
      </c>
      <c r="AA33" s="16" t="s">
        <v>155</v>
      </c>
      <c r="AB33" s="3">
        <f t="shared" si="5"/>
        <v>0</v>
      </c>
      <c r="AC33" s="3">
        <f t="shared" si="6"/>
        <v>0</v>
      </c>
      <c r="AD33" s="3">
        <f t="shared" si="7"/>
        <v>0</v>
      </c>
      <c r="AE33" s="3">
        <f t="shared" si="8"/>
        <v>0</v>
      </c>
    </row>
    <row r="34" spans="1:31" x14ac:dyDescent="0.2">
      <c r="A34" s="8" t="s">
        <v>74</v>
      </c>
      <c r="B34" s="34" t="s">
        <v>182</v>
      </c>
      <c r="C34" s="7">
        <f t="shared" si="1"/>
        <v>2008</v>
      </c>
      <c r="D34" s="9">
        <v>39804</v>
      </c>
      <c r="F34" s="9"/>
      <c r="G34" s="4" t="s">
        <v>5</v>
      </c>
      <c r="H34" s="6" t="s">
        <v>12</v>
      </c>
      <c r="I34" s="5" t="s">
        <v>17</v>
      </c>
      <c r="J34" s="5" t="s">
        <v>14</v>
      </c>
      <c r="K34" s="2" t="s">
        <v>15</v>
      </c>
      <c r="L34" s="1" t="s">
        <v>16</v>
      </c>
      <c r="M34" s="14">
        <v>203000</v>
      </c>
      <c r="N34" s="3">
        <v>203000</v>
      </c>
      <c r="O34" s="3">
        <v>0</v>
      </c>
      <c r="P34" s="3">
        <v>0</v>
      </c>
      <c r="Q34" s="3">
        <f t="shared" si="2"/>
        <v>203000</v>
      </c>
      <c r="R34" s="3">
        <v>203000</v>
      </c>
      <c r="S34" s="3">
        <v>0</v>
      </c>
      <c r="T34" s="3">
        <v>0</v>
      </c>
      <c r="U34" s="3">
        <f t="shared" si="3"/>
        <v>203000</v>
      </c>
      <c r="V34" s="16">
        <v>931</v>
      </c>
      <c r="W34" s="3">
        <v>0</v>
      </c>
      <c r="X34" s="3">
        <v>0</v>
      </c>
      <c r="Y34" s="3">
        <v>0</v>
      </c>
      <c r="Z34" s="3">
        <f t="shared" si="4"/>
        <v>0</v>
      </c>
      <c r="AA34" s="16" t="s">
        <v>155</v>
      </c>
      <c r="AB34" s="3">
        <f t="shared" si="5"/>
        <v>0</v>
      </c>
      <c r="AC34" s="3">
        <f t="shared" si="6"/>
        <v>0</v>
      </c>
      <c r="AD34" s="3">
        <f t="shared" si="7"/>
        <v>0</v>
      </c>
      <c r="AE34" s="3">
        <f t="shared" si="8"/>
        <v>0</v>
      </c>
    </row>
    <row r="35" spans="1:31" x14ac:dyDescent="0.2">
      <c r="A35" s="8" t="s">
        <v>74</v>
      </c>
      <c r="B35" s="34" t="s">
        <v>182</v>
      </c>
      <c r="C35" s="7">
        <f t="shared" si="1"/>
        <v>2009</v>
      </c>
      <c r="D35" s="9">
        <v>39834</v>
      </c>
      <c r="F35" s="9"/>
      <c r="G35" s="4" t="s">
        <v>5</v>
      </c>
      <c r="H35" s="6" t="s">
        <v>12</v>
      </c>
      <c r="I35" s="5" t="s">
        <v>17</v>
      </c>
      <c r="J35" s="5" t="s">
        <v>14</v>
      </c>
      <c r="K35" s="2" t="s">
        <v>15</v>
      </c>
      <c r="L35" s="1" t="s">
        <v>16</v>
      </c>
      <c r="M35" s="14">
        <v>16000</v>
      </c>
      <c r="N35" s="3">
        <v>16000</v>
      </c>
      <c r="O35" s="3">
        <v>0</v>
      </c>
      <c r="P35" s="3">
        <v>0</v>
      </c>
      <c r="Q35" s="3">
        <f t="shared" si="2"/>
        <v>16000</v>
      </c>
      <c r="R35" s="3">
        <v>16000</v>
      </c>
      <c r="S35" s="3">
        <v>0</v>
      </c>
      <c r="T35" s="3">
        <v>0</v>
      </c>
      <c r="U35" s="3">
        <f t="shared" si="3"/>
        <v>16000</v>
      </c>
      <c r="V35" s="16">
        <v>931</v>
      </c>
      <c r="W35" s="3">
        <v>0</v>
      </c>
      <c r="X35" s="3">
        <v>0</v>
      </c>
      <c r="Y35" s="3">
        <v>0</v>
      </c>
      <c r="Z35" s="3">
        <f t="shared" si="4"/>
        <v>0</v>
      </c>
      <c r="AA35" s="16" t="s">
        <v>155</v>
      </c>
      <c r="AB35" s="3">
        <f t="shared" si="5"/>
        <v>0</v>
      </c>
      <c r="AC35" s="3">
        <f t="shared" si="6"/>
        <v>0</v>
      </c>
      <c r="AD35" s="3">
        <f t="shared" si="7"/>
        <v>0</v>
      </c>
      <c r="AE35" s="3">
        <f t="shared" si="8"/>
        <v>0</v>
      </c>
    </row>
    <row r="36" spans="1:31" x14ac:dyDescent="0.2">
      <c r="A36" s="8" t="s">
        <v>74</v>
      </c>
      <c r="B36" s="34" t="s">
        <v>182</v>
      </c>
      <c r="C36" s="7">
        <f t="shared" si="1"/>
        <v>2009</v>
      </c>
      <c r="D36" s="9">
        <v>39864</v>
      </c>
      <c r="F36" s="9"/>
      <c r="G36" s="4" t="s">
        <v>5</v>
      </c>
      <c r="H36" s="6" t="s">
        <v>12</v>
      </c>
      <c r="I36" s="5" t="s">
        <v>17</v>
      </c>
      <c r="J36" s="5" t="s">
        <v>14</v>
      </c>
      <c r="K36" s="2" t="s">
        <v>15</v>
      </c>
      <c r="L36" s="1" t="s">
        <v>16</v>
      </c>
      <c r="M36" s="14">
        <v>16000</v>
      </c>
      <c r="N36" s="3">
        <v>16000</v>
      </c>
      <c r="O36" s="3">
        <v>0</v>
      </c>
      <c r="P36" s="3">
        <v>0</v>
      </c>
      <c r="Q36" s="3">
        <f t="shared" si="2"/>
        <v>16000</v>
      </c>
      <c r="R36" s="3">
        <v>16000</v>
      </c>
      <c r="S36" s="3">
        <v>0</v>
      </c>
      <c r="T36" s="3">
        <v>0</v>
      </c>
      <c r="U36" s="3">
        <f t="shared" si="3"/>
        <v>16000</v>
      </c>
      <c r="V36" s="16">
        <v>931</v>
      </c>
      <c r="W36" s="3">
        <v>0</v>
      </c>
      <c r="X36" s="3">
        <v>0</v>
      </c>
      <c r="Y36" s="3">
        <v>0</v>
      </c>
      <c r="Z36" s="3">
        <f t="shared" si="4"/>
        <v>0</v>
      </c>
      <c r="AA36" s="16" t="s">
        <v>155</v>
      </c>
      <c r="AB36" s="3">
        <f t="shared" si="5"/>
        <v>0</v>
      </c>
      <c r="AC36" s="3">
        <f t="shared" si="6"/>
        <v>0</v>
      </c>
      <c r="AD36" s="3">
        <f t="shared" si="7"/>
        <v>0</v>
      </c>
      <c r="AE36" s="3">
        <f t="shared" si="8"/>
        <v>0</v>
      </c>
    </row>
    <row r="37" spans="1:31" x14ac:dyDescent="0.2">
      <c r="A37" s="8" t="s">
        <v>74</v>
      </c>
      <c r="B37" s="34" t="s">
        <v>182</v>
      </c>
      <c r="C37" s="7">
        <f t="shared" si="1"/>
        <v>2009</v>
      </c>
      <c r="D37" s="9">
        <v>39897</v>
      </c>
      <c r="F37" s="9"/>
      <c r="G37" s="4" t="s">
        <v>5</v>
      </c>
      <c r="H37" s="6" t="s">
        <v>12</v>
      </c>
      <c r="I37" s="5" t="s">
        <v>17</v>
      </c>
      <c r="J37" s="5" t="s">
        <v>14</v>
      </c>
      <c r="K37" s="2" t="s">
        <v>15</v>
      </c>
      <c r="L37" s="1" t="s">
        <v>16</v>
      </c>
      <c r="M37" s="14">
        <v>16000</v>
      </c>
      <c r="N37" s="3">
        <v>16000</v>
      </c>
      <c r="O37" s="3">
        <v>0</v>
      </c>
      <c r="P37" s="3">
        <v>0</v>
      </c>
      <c r="Q37" s="3">
        <f t="shared" si="2"/>
        <v>16000</v>
      </c>
      <c r="R37" s="3">
        <v>16000</v>
      </c>
      <c r="S37" s="3">
        <v>0</v>
      </c>
      <c r="T37" s="3">
        <v>0</v>
      </c>
      <c r="U37" s="3">
        <f t="shared" si="3"/>
        <v>16000</v>
      </c>
      <c r="V37" s="16">
        <v>931</v>
      </c>
      <c r="W37" s="3">
        <v>0</v>
      </c>
      <c r="X37" s="3">
        <v>0</v>
      </c>
      <c r="Y37" s="3">
        <v>0</v>
      </c>
      <c r="Z37" s="3">
        <f t="shared" si="4"/>
        <v>0</v>
      </c>
      <c r="AA37" s="16" t="s">
        <v>155</v>
      </c>
      <c r="AB37" s="3">
        <f t="shared" si="5"/>
        <v>0</v>
      </c>
      <c r="AC37" s="3">
        <f t="shared" si="6"/>
        <v>0</v>
      </c>
      <c r="AD37" s="3">
        <f t="shared" si="7"/>
        <v>0</v>
      </c>
      <c r="AE37" s="3">
        <f t="shared" si="8"/>
        <v>0</v>
      </c>
    </row>
    <row r="38" spans="1:31" x14ac:dyDescent="0.2">
      <c r="A38" s="8" t="s">
        <v>74</v>
      </c>
      <c r="B38" s="34" t="s">
        <v>182</v>
      </c>
      <c r="C38" s="7">
        <f t="shared" si="1"/>
        <v>2009</v>
      </c>
      <c r="D38" s="9">
        <v>39920</v>
      </c>
      <c r="F38" s="9"/>
      <c r="G38" s="4" t="s">
        <v>5</v>
      </c>
      <c r="H38" s="6" t="s">
        <v>12</v>
      </c>
      <c r="I38" s="5" t="s">
        <v>17</v>
      </c>
      <c r="J38" s="5" t="s">
        <v>14</v>
      </c>
      <c r="K38" s="2" t="s">
        <v>15</v>
      </c>
      <c r="L38" s="1" t="s">
        <v>16</v>
      </c>
      <c r="M38" s="14">
        <v>16000</v>
      </c>
      <c r="N38" s="3">
        <v>16000</v>
      </c>
      <c r="O38" s="3">
        <v>0</v>
      </c>
      <c r="P38" s="3">
        <v>0</v>
      </c>
      <c r="Q38" s="3">
        <f t="shared" si="2"/>
        <v>16000</v>
      </c>
      <c r="R38" s="3">
        <v>16000</v>
      </c>
      <c r="S38" s="3">
        <v>0</v>
      </c>
      <c r="T38" s="3">
        <v>0</v>
      </c>
      <c r="U38" s="3">
        <f t="shared" si="3"/>
        <v>16000</v>
      </c>
      <c r="V38" s="16">
        <v>931</v>
      </c>
      <c r="W38" s="3">
        <v>0</v>
      </c>
      <c r="X38" s="3">
        <v>0</v>
      </c>
      <c r="Y38" s="3">
        <v>0</v>
      </c>
      <c r="Z38" s="3">
        <f t="shared" si="4"/>
        <v>0</v>
      </c>
      <c r="AA38" s="16" t="s">
        <v>155</v>
      </c>
      <c r="AB38" s="3">
        <f t="shared" si="5"/>
        <v>0</v>
      </c>
      <c r="AC38" s="3">
        <f t="shared" si="6"/>
        <v>0</v>
      </c>
      <c r="AD38" s="3">
        <f t="shared" si="7"/>
        <v>0</v>
      </c>
      <c r="AE38" s="3">
        <f t="shared" si="8"/>
        <v>0</v>
      </c>
    </row>
    <row r="39" spans="1:31" x14ac:dyDescent="0.2">
      <c r="A39" s="8" t="s">
        <v>74</v>
      </c>
      <c r="B39" s="34" t="s">
        <v>182</v>
      </c>
      <c r="C39" s="7">
        <f t="shared" si="1"/>
        <v>2009</v>
      </c>
      <c r="D39" s="9">
        <v>39952</v>
      </c>
      <c r="F39" s="9"/>
      <c r="G39" s="4" t="s">
        <v>5</v>
      </c>
      <c r="H39" s="6" t="s">
        <v>12</v>
      </c>
      <c r="I39" s="5" t="s">
        <v>17</v>
      </c>
      <c r="J39" s="5" t="s">
        <v>14</v>
      </c>
      <c r="K39" s="2" t="s">
        <v>15</v>
      </c>
      <c r="L39" s="1" t="s">
        <v>16</v>
      </c>
      <c r="M39" s="14">
        <v>16000</v>
      </c>
      <c r="N39" s="3">
        <v>16000</v>
      </c>
      <c r="O39" s="3">
        <v>0</v>
      </c>
      <c r="P39" s="3">
        <v>0</v>
      </c>
      <c r="Q39" s="3">
        <f t="shared" si="2"/>
        <v>16000</v>
      </c>
      <c r="R39" s="3">
        <v>16000</v>
      </c>
      <c r="S39" s="3">
        <v>0</v>
      </c>
      <c r="T39" s="3">
        <v>0</v>
      </c>
      <c r="U39" s="3">
        <f t="shared" si="3"/>
        <v>16000</v>
      </c>
      <c r="V39" s="16">
        <v>931</v>
      </c>
      <c r="W39" s="3">
        <v>0</v>
      </c>
      <c r="X39" s="3">
        <v>0</v>
      </c>
      <c r="Y39" s="3">
        <v>0</v>
      </c>
      <c r="Z39" s="3">
        <f t="shared" si="4"/>
        <v>0</v>
      </c>
      <c r="AA39" s="16" t="s">
        <v>155</v>
      </c>
      <c r="AB39" s="3">
        <f t="shared" si="5"/>
        <v>0</v>
      </c>
      <c r="AC39" s="3">
        <f t="shared" si="6"/>
        <v>0</v>
      </c>
      <c r="AD39" s="3">
        <f t="shared" si="7"/>
        <v>0</v>
      </c>
      <c r="AE39" s="3">
        <f t="shared" si="8"/>
        <v>0</v>
      </c>
    </row>
    <row r="40" spans="1:31" x14ac:dyDescent="0.2">
      <c r="A40" s="8" t="s">
        <v>74</v>
      </c>
      <c r="B40" s="34" t="s">
        <v>182</v>
      </c>
      <c r="C40" s="7">
        <f t="shared" si="1"/>
        <v>2009</v>
      </c>
      <c r="D40" s="9">
        <v>39980</v>
      </c>
      <c r="F40" s="9"/>
      <c r="G40" s="4" t="s">
        <v>5</v>
      </c>
      <c r="H40" s="6" t="s">
        <v>12</v>
      </c>
      <c r="I40" s="5" t="s">
        <v>17</v>
      </c>
      <c r="J40" s="5" t="s">
        <v>14</v>
      </c>
      <c r="K40" s="2" t="s">
        <v>15</v>
      </c>
      <c r="L40" s="1" t="s">
        <v>16</v>
      </c>
      <c r="M40" s="14">
        <v>16000</v>
      </c>
      <c r="N40" s="3">
        <v>16000</v>
      </c>
      <c r="O40" s="3">
        <v>0</v>
      </c>
      <c r="P40" s="3">
        <v>0</v>
      </c>
      <c r="Q40" s="3">
        <f t="shared" si="2"/>
        <v>16000</v>
      </c>
      <c r="R40" s="3">
        <v>16000</v>
      </c>
      <c r="S40" s="3">
        <v>0</v>
      </c>
      <c r="T40" s="3">
        <v>0</v>
      </c>
      <c r="U40" s="3">
        <f t="shared" si="3"/>
        <v>16000</v>
      </c>
      <c r="V40" s="16">
        <v>931</v>
      </c>
      <c r="W40" s="3">
        <v>0</v>
      </c>
      <c r="X40" s="3">
        <v>0</v>
      </c>
      <c r="Y40" s="3">
        <v>0</v>
      </c>
      <c r="Z40" s="3">
        <f t="shared" si="4"/>
        <v>0</v>
      </c>
      <c r="AA40" s="16" t="s">
        <v>155</v>
      </c>
      <c r="AB40" s="3">
        <f t="shared" si="5"/>
        <v>0</v>
      </c>
      <c r="AC40" s="3">
        <f t="shared" si="6"/>
        <v>0</v>
      </c>
      <c r="AD40" s="3">
        <f t="shared" si="7"/>
        <v>0</v>
      </c>
      <c r="AE40" s="3">
        <f t="shared" si="8"/>
        <v>0</v>
      </c>
    </row>
    <row r="41" spans="1:31" x14ac:dyDescent="0.2">
      <c r="A41" s="8" t="s">
        <v>74</v>
      </c>
      <c r="B41" s="34" t="s">
        <v>182</v>
      </c>
      <c r="C41" s="7">
        <f t="shared" si="1"/>
        <v>2009</v>
      </c>
      <c r="D41" s="9">
        <v>40018</v>
      </c>
      <c r="F41" s="9"/>
      <c r="G41" s="4" t="s">
        <v>5</v>
      </c>
      <c r="H41" s="6" t="s">
        <v>12</v>
      </c>
      <c r="I41" s="5" t="s">
        <v>17</v>
      </c>
      <c r="J41" s="5" t="s">
        <v>14</v>
      </c>
      <c r="K41" s="2" t="s">
        <v>15</v>
      </c>
      <c r="L41" s="1" t="s">
        <v>16</v>
      </c>
      <c r="M41" s="14">
        <v>16000</v>
      </c>
      <c r="N41" s="3">
        <v>16000</v>
      </c>
      <c r="O41" s="3">
        <v>0</v>
      </c>
      <c r="P41" s="3">
        <v>0</v>
      </c>
      <c r="Q41" s="3">
        <f t="shared" si="2"/>
        <v>16000</v>
      </c>
      <c r="R41" s="3">
        <v>16000</v>
      </c>
      <c r="S41" s="3">
        <v>0</v>
      </c>
      <c r="T41" s="3">
        <v>0</v>
      </c>
      <c r="U41" s="3">
        <f t="shared" si="3"/>
        <v>16000</v>
      </c>
      <c r="V41" s="16">
        <v>931</v>
      </c>
      <c r="W41" s="3">
        <v>0</v>
      </c>
      <c r="X41" s="3">
        <v>0</v>
      </c>
      <c r="Y41" s="3">
        <v>0</v>
      </c>
      <c r="Z41" s="3">
        <f t="shared" si="4"/>
        <v>0</v>
      </c>
      <c r="AA41" s="16" t="s">
        <v>155</v>
      </c>
      <c r="AB41" s="3">
        <f t="shared" si="5"/>
        <v>0</v>
      </c>
      <c r="AC41" s="3">
        <f t="shared" si="6"/>
        <v>0</v>
      </c>
      <c r="AD41" s="3">
        <f t="shared" si="7"/>
        <v>0</v>
      </c>
      <c r="AE41" s="3">
        <f t="shared" si="8"/>
        <v>0</v>
      </c>
    </row>
    <row r="42" spans="1:31" x14ac:dyDescent="0.2">
      <c r="A42" s="8" t="s">
        <v>74</v>
      </c>
      <c r="B42" s="34" t="s">
        <v>182</v>
      </c>
      <c r="C42" s="7">
        <f t="shared" si="1"/>
        <v>2009</v>
      </c>
      <c r="D42" s="9">
        <v>40047</v>
      </c>
      <c r="F42" s="9"/>
      <c r="G42" s="4" t="s">
        <v>5</v>
      </c>
      <c r="H42" s="6" t="s">
        <v>12</v>
      </c>
      <c r="I42" s="5" t="s">
        <v>17</v>
      </c>
      <c r="J42" s="5" t="s">
        <v>14</v>
      </c>
      <c r="K42" s="2" t="s">
        <v>15</v>
      </c>
      <c r="L42" s="1" t="s">
        <v>16</v>
      </c>
      <c r="M42" s="14">
        <v>16000</v>
      </c>
      <c r="N42" s="3">
        <v>16000</v>
      </c>
      <c r="O42" s="3">
        <v>0</v>
      </c>
      <c r="P42" s="3">
        <v>0</v>
      </c>
      <c r="Q42" s="3">
        <f t="shared" si="2"/>
        <v>16000</v>
      </c>
      <c r="R42" s="3">
        <v>16000</v>
      </c>
      <c r="S42" s="3">
        <v>0</v>
      </c>
      <c r="T42" s="3">
        <v>0</v>
      </c>
      <c r="U42" s="3">
        <f t="shared" si="3"/>
        <v>16000</v>
      </c>
      <c r="V42" s="16">
        <v>931</v>
      </c>
      <c r="W42" s="3">
        <v>0</v>
      </c>
      <c r="X42" s="3">
        <v>0</v>
      </c>
      <c r="Y42" s="3">
        <v>0</v>
      </c>
      <c r="Z42" s="3">
        <f t="shared" si="4"/>
        <v>0</v>
      </c>
      <c r="AA42" s="16" t="s">
        <v>155</v>
      </c>
      <c r="AB42" s="3">
        <f t="shared" si="5"/>
        <v>0</v>
      </c>
      <c r="AC42" s="3">
        <f t="shared" si="6"/>
        <v>0</v>
      </c>
      <c r="AD42" s="3">
        <f t="shared" si="7"/>
        <v>0</v>
      </c>
      <c r="AE42" s="3">
        <f t="shared" si="8"/>
        <v>0</v>
      </c>
    </row>
    <row r="43" spans="1:31" x14ac:dyDescent="0.2">
      <c r="A43" s="8" t="s">
        <v>74</v>
      </c>
      <c r="B43" s="34" t="s">
        <v>182</v>
      </c>
      <c r="C43" s="7">
        <f t="shared" si="1"/>
        <v>2009</v>
      </c>
      <c r="D43" s="9">
        <v>40073</v>
      </c>
      <c r="F43" s="9"/>
      <c r="G43" s="4" t="s">
        <v>5</v>
      </c>
      <c r="H43" s="6" t="s">
        <v>12</v>
      </c>
      <c r="I43" s="5" t="s">
        <v>17</v>
      </c>
      <c r="J43" s="5" t="s">
        <v>14</v>
      </c>
      <c r="K43" s="2" t="s">
        <v>15</v>
      </c>
      <c r="L43" s="1" t="s">
        <v>16</v>
      </c>
      <c r="M43" s="14">
        <v>16000</v>
      </c>
      <c r="N43" s="3">
        <v>16000</v>
      </c>
      <c r="O43" s="3">
        <v>0</v>
      </c>
      <c r="P43" s="3">
        <v>0</v>
      </c>
      <c r="Q43" s="3">
        <f t="shared" si="2"/>
        <v>16000</v>
      </c>
      <c r="R43" s="3">
        <v>16000</v>
      </c>
      <c r="S43" s="3">
        <v>0</v>
      </c>
      <c r="T43" s="3">
        <v>0</v>
      </c>
      <c r="U43" s="3">
        <f t="shared" si="3"/>
        <v>16000</v>
      </c>
      <c r="V43" s="16">
        <v>931</v>
      </c>
      <c r="W43" s="3">
        <v>0</v>
      </c>
      <c r="X43" s="3">
        <v>0</v>
      </c>
      <c r="Y43" s="3">
        <v>0</v>
      </c>
      <c r="Z43" s="3">
        <f t="shared" si="4"/>
        <v>0</v>
      </c>
      <c r="AA43" s="16" t="s">
        <v>155</v>
      </c>
      <c r="AB43" s="3">
        <f t="shared" si="5"/>
        <v>0</v>
      </c>
      <c r="AC43" s="3">
        <f t="shared" si="6"/>
        <v>0</v>
      </c>
      <c r="AD43" s="3">
        <f t="shared" si="7"/>
        <v>0</v>
      </c>
      <c r="AE43" s="3">
        <f t="shared" si="8"/>
        <v>0</v>
      </c>
    </row>
    <row r="44" spans="1:31" x14ac:dyDescent="0.2">
      <c r="A44" s="8" t="s">
        <v>74</v>
      </c>
      <c r="B44" s="34" t="s">
        <v>182</v>
      </c>
      <c r="C44" s="7">
        <f t="shared" si="1"/>
        <v>2009</v>
      </c>
      <c r="D44" s="9">
        <v>40108</v>
      </c>
      <c r="F44" s="9"/>
      <c r="G44" s="4" t="s">
        <v>5</v>
      </c>
      <c r="H44" s="6" t="s">
        <v>12</v>
      </c>
      <c r="I44" s="5" t="s">
        <v>17</v>
      </c>
      <c r="J44" s="5" t="s">
        <v>14</v>
      </c>
      <c r="K44" s="2" t="s">
        <v>15</v>
      </c>
      <c r="L44" s="1" t="s">
        <v>16</v>
      </c>
      <c r="M44" s="14">
        <v>16000</v>
      </c>
      <c r="N44" s="3">
        <v>16000</v>
      </c>
      <c r="O44" s="3">
        <v>0</v>
      </c>
      <c r="P44" s="3">
        <v>0</v>
      </c>
      <c r="Q44" s="3">
        <f t="shared" si="2"/>
        <v>16000</v>
      </c>
      <c r="R44" s="3">
        <v>16000</v>
      </c>
      <c r="S44" s="3">
        <v>0</v>
      </c>
      <c r="T44" s="3">
        <v>0</v>
      </c>
      <c r="U44" s="3">
        <f t="shared" si="3"/>
        <v>16000</v>
      </c>
      <c r="V44" s="16">
        <v>931</v>
      </c>
      <c r="W44" s="3">
        <v>0</v>
      </c>
      <c r="X44" s="3">
        <v>0</v>
      </c>
      <c r="Y44" s="3">
        <v>0</v>
      </c>
      <c r="Z44" s="3">
        <f t="shared" si="4"/>
        <v>0</v>
      </c>
      <c r="AA44" s="16" t="s">
        <v>155</v>
      </c>
      <c r="AB44" s="3">
        <f t="shared" si="5"/>
        <v>0</v>
      </c>
      <c r="AC44" s="3">
        <f t="shared" si="6"/>
        <v>0</v>
      </c>
      <c r="AD44" s="3">
        <f t="shared" si="7"/>
        <v>0</v>
      </c>
      <c r="AE44" s="3">
        <f t="shared" si="8"/>
        <v>0</v>
      </c>
    </row>
    <row r="45" spans="1:31" x14ac:dyDescent="0.2">
      <c r="A45" s="8" t="s">
        <v>74</v>
      </c>
      <c r="B45" s="34" t="s">
        <v>182</v>
      </c>
      <c r="C45" s="7">
        <f t="shared" si="1"/>
        <v>2009</v>
      </c>
      <c r="D45" s="9">
        <v>40134</v>
      </c>
      <c r="F45" s="9"/>
      <c r="G45" s="4" t="s">
        <v>5</v>
      </c>
      <c r="H45" s="6" t="s">
        <v>12</v>
      </c>
      <c r="I45" s="5" t="s">
        <v>17</v>
      </c>
      <c r="J45" s="5" t="s">
        <v>14</v>
      </c>
      <c r="K45" s="2" t="s">
        <v>15</v>
      </c>
      <c r="L45" s="1" t="s">
        <v>16</v>
      </c>
      <c r="M45" s="14">
        <v>16000</v>
      </c>
      <c r="N45" s="3">
        <v>16000</v>
      </c>
      <c r="O45" s="3">
        <v>0</v>
      </c>
      <c r="P45" s="3">
        <v>0</v>
      </c>
      <c r="Q45" s="3">
        <f t="shared" si="2"/>
        <v>16000</v>
      </c>
      <c r="R45" s="3">
        <v>16000</v>
      </c>
      <c r="S45" s="3">
        <v>0</v>
      </c>
      <c r="T45" s="3">
        <v>0</v>
      </c>
      <c r="U45" s="3">
        <f t="shared" si="3"/>
        <v>16000</v>
      </c>
      <c r="V45" s="16">
        <v>931</v>
      </c>
      <c r="W45" s="3">
        <v>0</v>
      </c>
      <c r="X45" s="3">
        <v>0</v>
      </c>
      <c r="Y45" s="3">
        <v>0</v>
      </c>
      <c r="Z45" s="3">
        <f t="shared" si="4"/>
        <v>0</v>
      </c>
      <c r="AA45" s="16" t="s">
        <v>155</v>
      </c>
      <c r="AB45" s="3">
        <f t="shared" si="5"/>
        <v>0</v>
      </c>
      <c r="AC45" s="3">
        <f t="shared" si="6"/>
        <v>0</v>
      </c>
      <c r="AD45" s="3">
        <f t="shared" si="7"/>
        <v>0</v>
      </c>
      <c r="AE45" s="3">
        <f t="shared" si="8"/>
        <v>0</v>
      </c>
    </row>
    <row r="46" spans="1:31" x14ac:dyDescent="0.2">
      <c r="A46" s="8" t="s">
        <v>74</v>
      </c>
      <c r="B46" s="34" t="s">
        <v>182</v>
      </c>
      <c r="C46" s="7">
        <f t="shared" si="1"/>
        <v>2009</v>
      </c>
      <c r="D46" s="9">
        <v>40163</v>
      </c>
      <c r="F46" s="9"/>
      <c r="G46" s="4" t="s">
        <v>5</v>
      </c>
      <c r="H46" s="6" t="s">
        <v>12</v>
      </c>
      <c r="I46" s="5" t="s">
        <v>17</v>
      </c>
      <c r="J46" s="5" t="s">
        <v>14</v>
      </c>
      <c r="K46" s="2" t="s">
        <v>15</v>
      </c>
      <c r="L46" s="1" t="s">
        <v>16</v>
      </c>
      <c r="M46" s="14">
        <v>16000</v>
      </c>
      <c r="N46" s="3">
        <v>16000</v>
      </c>
      <c r="O46" s="3">
        <v>0</v>
      </c>
      <c r="P46" s="3">
        <v>0</v>
      </c>
      <c r="Q46" s="3">
        <f t="shared" si="2"/>
        <v>16000</v>
      </c>
      <c r="R46" s="3">
        <v>16000</v>
      </c>
      <c r="S46" s="3">
        <v>0</v>
      </c>
      <c r="T46" s="3">
        <v>0</v>
      </c>
      <c r="U46" s="3">
        <f t="shared" si="3"/>
        <v>16000</v>
      </c>
      <c r="V46" s="16">
        <v>931</v>
      </c>
      <c r="W46" s="3">
        <v>0</v>
      </c>
      <c r="X46" s="3">
        <v>0</v>
      </c>
      <c r="Y46" s="3">
        <v>0</v>
      </c>
      <c r="Z46" s="3">
        <f t="shared" si="4"/>
        <v>0</v>
      </c>
      <c r="AA46" s="16" t="s">
        <v>155</v>
      </c>
      <c r="AB46" s="3">
        <f t="shared" si="5"/>
        <v>0</v>
      </c>
      <c r="AC46" s="3">
        <f t="shared" si="6"/>
        <v>0</v>
      </c>
      <c r="AD46" s="3">
        <f t="shared" si="7"/>
        <v>0</v>
      </c>
      <c r="AE46" s="3">
        <f t="shared" si="8"/>
        <v>0</v>
      </c>
    </row>
    <row r="47" spans="1:31" x14ac:dyDescent="0.2">
      <c r="A47" s="8" t="s">
        <v>74</v>
      </c>
      <c r="B47" s="34" t="s">
        <v>182</v>
      </c>
      <c r="C47" s="7">
        <f t="shared" si="1"/>
        <v>2010</v>
      </c>
      <c r="D47" s="9">
        <v>40182</v>
      </c>
      <c r="F47" s="9"/>
      <c r="G47" s="4" t="s">
        <v>5</v>
      </c>
      <c r="H47" s="6" t="s">
        <v>12</v>
      </c>
      <c r="I47" s="5" t="s">
        <v>17</v>
      </c>
      <c r="J47" s="5" t="s">
        <v>14</v>
      </c>
      <c r="K47" s="2" t="s">
        <v>15</v>
      </c>
      <c r="L47" s="1" t="s">
        <v>16</v>
      </c>
      <c r="M47" s="14">
        <v>203000</v>
      </c>
      <c r="N47" s="3">
        <v>203000</v>
      </c>
      <c r="O47" s="3">
        <v>0</v>
      </c>
      <c r="P47" s="3">
        <v>0</v>
      </c>
      <c r="Q47" s="3">
        <f t="shared" si="2"/>
        <v>203000</v>
      </c>
      <c r="R47" s="3">
        <v>203000</v>
      </c>
      <c r="S47" s="3">
        <v>0</v>
      </c>
      <c r="T47" s="3">
        <v>0</v>
      </c>
      <c r="U47" s="3">
        <f t="shared" si="3"/>
        <v>203000</v>
      </c>
      <c r="V47" s="16">
        <v>931</v>
      </c>
      <c r="W47" s="3">
        <v>0</v>
      </c>
      <c r="X47" s="3">
        <v>0</v>
      </c>
      <c r="Y47" s="3">
        <v>0</v>
      </c>
      <c r="Z47" s="3">
        <f t="shared" si="4"/>
        <v>0</v>
      </c>
      <c r="AA47" s="16" t="s">
        <v>155</v>
      </c>
      <c r="AB47" s="3">
        <f t="shared" si="5"/>
        <v>0</v>
      </c>
      <c r="AC47" s="3">
        <f t="shared" si="6"/>
        <v>0</v>
      </c>
      <c r="AD47" s="3">
        <f t="shared" si="7"/>
        <v>0</v>
      </c>
      <c r="AE47" s="3">
        <f t="shared" si="8"/>
        <v>0</v>
      </c>
    </row>
    <row r="48" spans="1:31" x14ac:dyDescent="0.2">
      <c r="A48" s="8" t="s">
        <v>74</v>
      </c>
      <c r="B48" s="34" t="s">
        <v>182</v>
      </c>
      <c r="C48" s="7">
        <f t="shared" si="1"/>
        <v>2010</v>
      </c>
      <c r="D48" s="9">
        <v>40197</v>
      </c>
      <c r="F48" s="9"/>
      <c r="G48" s="4" t="s">
        <v>5</v>
      </c>
      <c r="H48" s="6" t="s">
        <v>12</v>
      </c>
      <c r="I48" s="5" t="s">
        <v>17</v>
      </c>
      <c r="J48" s="5" t="s">
        <v>14</v>
      </c>
      <c r="K48" s="2" t="s">
        <v>15</v>
      </c>
      <c r="L48" s="1" t="s">
        <v>16</v>
      </c>
      <c r="M48" s="14">
        <v>16000</v>
      </c>
      <c r="N48" s="3">
        <v>16000</v>
      </c>
      <c r="O48" s="3">
        <v>0</v>
      </c>
      <c r="P48" s="3">
        <v>0</v>
      </c>
      <c r="Q48" s="3">
        <f t="shared" si="2"/>
        <v>16000</v>
      </c>
      <c r="R48" s="3">
        <v>16000</v>
      </c>
      <c r="S48" s="3">
        <v>0</v>
      </c>
      <c r="T48" s="3">
        <v>0</v>
      </c>
      <c r="U48" s="3">
        <f t="shared" si="3"/>
        <v>16000</v>
      </c>
      <c r="V48" s="16">
        <v>931</v>
      </c>
      <c r="W48" s="3">
        <v>0</v>
      </c>
      <c r="X48" s="3">
        <v>0</v>
      </c>
      <c r="Y48" s="3">
        <v>0</v>
      </c>
      <c r="Z48" s="3">
        <f t="shared" si="4"/>
        <v>0</v>
      </c>
      <c r="AA48" s="16" t="s">
        <v>155</v>
      </c>
      <c r="AB48" s="3">
        <f t="shared" si="5"/>
        <v>0</v>
      </c>
      <c r="AC48" s="3">
        <f t="shared" si="6"/>
        <v>0</v>
      </c>
      <c r="AD48" s="3">
        <f t="shared" si="7"/>
        <v>0</v>
      </c>
      <c r="AE48" s="3">
        <f t="shared" si="8"/>
        <v>0</v>
      </c>
    </row>
    <row r="49" spans="1:31" x14ac:dyDescent="0.2">
      <c r="A49" s="8" t="s">
        <v>74</v>
      </c>
      <c r="B49" s="34" t="s">
        <v>182</v>
      </c>
      <c r="C49" s="7">
        <f t="shared" si="1"/>
        <v>2010</v>
      </c>
      <c r="D49" s="9">
        <v>40232</v>
      </c>
      <c r="F49" s="9"/>
      <c r="G49" s="4" t="s">
        <v>5</v>
      </c>
      <c r="H49" s="6" t="s">
        <v>12</v>
      </c>
      <c r="I49" s="5" t="s">
        <v>17</v>
      </c>
      <c r="J49" s="5" t="s">
        <v>14</v>
      </c>
      <c r="K49" s="2" t="s">
        <v>15</v>
      </c>
      <c r="L49" s="1" t="s">
        <v>16</v>
      </c>
      <c r="M49" s="14">
        <v>16000</v>
      </c>
      <c r="N49" s="3">
        <v>16000</v>
      </c>
      <c r="O49" s="3">
        <v>0</v>
      </c>
      <c r="P49" s="3">
        <v>0</v>
      </c>
      <c r="Q49" s="3">
        <f t="shared" si="2"/>
        <v>16000</v>
      </c>
      <c r="R49" s="3">
        <v>16000</v>
      </c>
      <c r="S49" s="3">
        <v>0</v>
      </c>
      <c r="T49" s="3">
        <v>0</v>
      </c>
      <c r="U49" s="3">
        <f t="shared" si="3"/>
        <v>16000</v>
      </c>
      <c r="V49" s="16">
        <v>931</v>
      </c>
      <c r="W49" s="3">
        <v>0</v>
      </c>
      <c r="X49" s="3">
        <v>0</v>
      </c>
      <c r="Y49" s="3">
        <v>0</v>
      </c>
      <c r="Z49" s="3">
        <f t="shared" si="4"/>
        <v>0</v>
      </c>
      <c r="AA49" s="16" t="s">
        <v>155</v>
      </c>
      <c r="AB49" s="3">
        <f t="shared" si="5"/>
        <v>0</v>
      </c>
      <c r="AC49" s="3">
        <f t="shared" si="6"/>
        <v>0</v>
      </c>
      <c r="AD49" s="3">
        <f t="shared" si="7"/>
        <v>0</v>
      </c>
      <c r="AE49" s="3">
        <f t="shared" si="8"/>
        <v>0</v>
      </c>
    </row>
    <row r="50" spans="1:31" x14ac:dyDescent="0.2">
      <c r="A50" s="8" t="s">
        <v>74</v>
      </c>
      <c r="B50" s="34" t="s">
        <v>182</v>
      </c>
      <c r="C50" s="7">
        <f t="shared" si="1"/>
        <v>2010</v>
      </c>
      <c r="D50" s="9">
        <v>40311</v>
      </c>
      <c r="F50" s="9"/>
      <c r="G50" s="4" t="s">
        <v>5</v>
      </c>
      <c r="H50" s="6" t="s">
        <v>12</v>
      </c>
      <c r="I50" s="5" t="s">
        <v>17</v>
      </c>
      <c r="J50" s="5" t="s">
        <v>14</v>
      </c>
      <c r="K50" s="2" t="s">
        <v>15</v>
      </c>
      <c r="L50" s="1" t="s">
        <v>16</v>
      </c>
      <c r="M50" s="14">
        <v>16000</v>
      </c>
      <c r="N50" s="3">
        <v>16000</v>
      </c>
      <c r="O50" s="3">
        <v>0</v>
      </c>
      <c r="P50" s="3">
        <v>0</v>
      </c>
      <c r="Q50" s="3">
        <f t="shared" si="2"/>
        <v>16000</v>
      </c>
      <c r="R50" s="3">
        <v>16000</v>
      </c>
      <c r="S50" s="3">
        <v>0</v>
      </c>
      <c r="T50" s="3">
        <v>0</v>
      </c>
      <c r="U50" s="3">
        <f t="shared" si="3"/>
        <v>16000</v>
      </c>
      <c r="V50" s="16">
        <v>931</v>
      </c>
      <c r="W50" s="3">
        <v>0</v>
      </c>
      <c r="X50" s="3">
        <v>0</v>
      </c>
      <c r="Y50" s="3">
        <v>0</v>
      </c>
      <c r="Z50" s="3">
        <f t="shared" si="4"/>
        <v>0</v>
      </c>
      <c r="AA50" s="16" t="s">
        <v>155</v>
      </c>
      <c r="AB50" s="3">
        <f t="shared" si="5"/>
        <v>0</v>
      </c>
      <c r="AC50" s="3">
        <f t="shared" si="6"/>
        <v>0</v>
      </c>
      <c r="AD50" s="3">
        <f t="shared" si="7"/>
        <v>0</v>
      </c>
      <c r="AE50" s="3">
        <f t="shared" si="8"/>
        <v>0</v>
      </c>
    </row>
    <row r="51" spans="1:31" x14ac:dyDescent="0.2">
      <c r="A51" s="8" t="s">
        <v>74</v>
      </c>
      <c r="B51" s="34" t="s">
        <v>182</v>
      </c>
      <c r="C51" s="7">
        <f t="shared" si="1"/>
        <v>2010</v>
      </c>
      <c r="D51" s="9">
        <v>40312</v>
      </c>
      <c r="F51" s="9"/>
      <c r="G51" s="4" t="s">
        <v>5</v>
      </c>
      <c r="H51" s="6" t="s">
        <v>12</v>
      </c>
      <c r="I51" s="5" t="s">
        <v>17</v>
      </c>
      <c r="J51" s="5" t="s">
        <v>14</v>
      </c>
      <c r="K51" s="2" t="s">
        <v>15</v>
      </c>
      <c r="L51" s="1" t="s">
        <v>16</v>
      </c>
      <c r="M51" s="14">
        <v>16000</v>
      </c>
      <c r="N51" s="3">
        <v>16000</v>
      </c>
      <c r="O51" s="3">
        <v>0</v>
      </c>
      <c r="P51" s="3">
        <v>0</v>
      </c>
      <c r="Q51" s="3">
        <f t="shared" si="2"/>
        <v>16000</v>
      </c>
      <c r="R51" s="3">
        <v>16000</v>
      </c>
      <c r="S51" s="3">
        <v>0</v>
      </c>
      <c r="T51" s="3">
        <v>0</v>
      </c>
      <c r="U51" s="3">
        <f t="shared" si="3"/>
        <v>16000</v>
      </c>
      <c r="V51" s="16">
        <v>931</v>
      </c>
      <c r="W51" s="3">
        <v>0</v>
      </c>
      <c r="X51" s="3">
        <v>0</v>
      </c>
      <c r="Y51" s="3">
        <v>0</v>
      </c>
      <c r="Z51" s="3">
        <f t="shared" si="4"/>
        <v>0</v>
      </c>
      <c r="AA51" s="16" t="s">
        <v>155</v>
      </c>
      <c r="AB51" s="3">
        <f t="shared" si="5"/>
        <v>0</v>
      </c>
      <c r="AC51" s="3">
        <f t="shared" si="6"/>
        <v>0</v>
      </c>
      <c r="AD51" s="3">
        <f t="shared" si="7"/>
        <v>0</v>
      </c>
      <c r="AE51" s="3">
        <f t="shared" si="8"/>
        <v>0</v>
      </c>
    </row>
    <row r="52" spans="1:31" x14ac:dyDescent="0.2">
      <c r="A52" s="8" t="s">
        <v>74</v>
      </c>
      <c r="B52" s="34" t="s">
        <v>182</v>
      </c>
      <c r="C52" s="7">
        <f t="shared" si="1"/>
        <v>2010</v>
      </c>
      <c r="D52" s="9">
        <v>40344</v>
      </c>
      <c r="F52" s="9"/>
      <c r="G52" s="4" t="s">
        <v>5</v>
      </c>
      <c r="H52" s="6" t="s">
        <v>12</v>
      </c>
      <c r="I52" s="5" t="s">
        <v>17</v>
      </c>
      <c r="J52" s="5" t="s">
        <v>14</v>
      </c>
      <c r="K52" s="2" t="s">
        <v>15</v>
      </c>
      <c r="L52" s="1" t="s">
        <v>16</v>
      </c>
      <c r="M52" s="14">
        <v>16000</v>
      </c>
      <c r="N52" s="3">
        <v>16000</v>
      </c>
      <c r="O52" s="3">
        <v>0</v>
      </c>
      <c r="P52" s="3">
        <v>0</v>
      </c>
      <c r="Q52" s="3">
        <f t="shared" si="2"/>
        <v>16000</v>
      </c>
      <c r="R52" s="3">
        <v>16000</v>
      </c>
      <c r="S52" s="3">
        <v>0</v>
      </c>
      <c r="T52" s="3">
        <v>0</v>
      </c>
      <c r="U52" s="3">
        <f t="shared" si="3"/>
        <v>16000</v>
      </c>
      <c r="V52" s="16">
        <v>931</v>
      </c>
      <c r="W52" s="3">
        <v>0</v>
      </c>
      <c r="X52" s="3">
        <v>0</v>
      </c>
      <c r="Y52" s="3">
        <v>0</v>
      </c>
      <c r="Z52" s="3">
        <f t="shared" si="4"/>
        <v>0</v>
      </c>
      <c r="AA52" s="16" t="s">
        <v>155</v>
      </c>
      <c r="AB52" s="3">
        <f t="shared" si="5"/>
        <v>0</v>
      </c>
      <c r="AC52" s="3">
        <f t="shared" si="6"/>
        <v>0</v>
      </c>
      <c r="AD52" s="3">
        <f t="shared" si="7"/>
        <v>0</v>
      </c>
      <c r="AE52" s="3">
        <f t="shared" si="8"/>
        <v>0</v>
      </c>
    </row>
    <row r="53" spans="1:31" x14ac:dyDescent="0.2">
      <c r="A53" s="8" t="s">
        <v>74</v>
      </c>
      <c r="B53" s="34" t="s">
        <v>182</v>
      </c>
      <c r="C53" s="7">
        <f t="shared" si="1"/>
        <v>2010</v>
      </c>
      <c r="D53" s="9">
        <v>40373</v>
      </c>
      <c r="F53" s="9"/>
      <c r="G53" s="4" t="s">
        <v>5</v>
      </c>
      <c r="H53" s="6" t="s">
        <v>12</v>
      </c>
      <c r="I53" s="5" t="s">
        <v>17</v>
      </c>
      <c r="J53" s="5" t="s">
        <v>14</v>
      </c>
      <c r="K53" s="2" t="s">
        <v>15</v>
      </c>
      <c r="L53" s="1" t="s">
        <v>16</v>
      </c>
      <c r="M53" s="14">
        <v>16000</v>
      </c>
      <c r="N53" s="3">
        <v>16000</v>
      </c>
      <c r="O53" s="3">
        <v>0</v>
      </c>
      <c r="P53" s="3">
        <v>0</v>
      </c>
      <c r="Q53" s="3">
        <f t="shared" si="2"/>
        <v>16000</v>
      </c>
      <c r="R53" s="3">
        <v>16000</v>
      </c>
      <c r="S53" s="3">
        <v>0</v>
      </c>
      <c r="T53" s="3">
        <v>0</v>
      </c>
      <c r="U53" s="3">
        <f t="shared" si="3"/>
        <v>16000</v>
      </c>
      <c r="V53" s="16">
        <v>931</v>
      </c>
      <c r="W53" s="3">
        <v>0</v>
      </c>
      <c r="X53" s="3">
        <v>0</v>
      </c>
      <c r="Y53" s="3">
        <v>0</v>
      </c>
      <c r="Z53" s="3">
        <f t="shared" si="4"/>
        <v>0</v>
      </c>
      <c r="AA53" s="16" t="s">
        <v>155</v>
      </c>
      <c r="AB53" s="3">
        <f t="shared" si="5"/>
        <v>0</v>
      </c>
      <c r="AC53" s="3">
        <f t="shared" si="6"/>
        <v>0</v>
      </c>
      <c r="AD53" s="3">
        <f t="shared" si="7"/>
        <v>0</v>
      </c>
      <c r="AE53" s="3">
        <f t="shared" si="8"/>
        <v>0</v>
      </c>
    </row>
    <row r="54" spans="1:31" x14ac:dyDescent="0.2">
      <c r="A54" s="8" t="s">
        <v>74</v>
      </c>
      <c r="B54" s="34" t="s">
        <v>182</v>
      </c>
      <c r="C54" s="7">
        <f t="shared" si="1"/>
        <v>2010</v>
      </c>
      <c r="D54" s="9">
        <v>40408</v>
      </c>
      <c r="F54" s="9"/>
      <c r="G54" s="4" t="s">
        <v>5</v>
      </c>
      <c r="H54" s="6" t="s">
        <v>12</v>
      </c>
      <c r="I54" s="5" t="s">
        <v>17</v>
      </c>
      <c r="J54" s="5" t="s">
        <v>14</v>
      </c>
      <c r="K54" s="2" t="s">
        <v>15</v>
      </c>
      <c r="L54" s="1" t="s">
        <v>16</v>
      </c>
      <c r="M54" s="14">
        <v>16000</v>
      </c>
      <c r="N54" s="3">
        <v>16000</v>
      </c>
      <c r="O54" s="3">
        <v>0</v>
      </c>
      <c r="P54" s="3">
        <v>0</v>
      </c>
      <c r="Q54" s="3">
        <f t="shared" si="2"/>
        <v>16000</v>
      </c>
      <c r="R54" s="3">
        <v>16000</v>
      </c>
      <c r="S54" s="3">
        <v>0</v>
      </c>
      <c r="T54" s="3">
        <v>0</v>
      </c>
      <c r="U54" s="3">
        <f t="shared" si="3"/>
        <v>16000</v>
      </c>
      <c r="V54" s="16">
        <v>931</v>
      </c>
      <c r="W54" s="3">
        <v>0</v>
      </c>
      <c r="X54" s="3">
        <v>0</v>
      </c>
      <c r="Y54" s="3">
        <v>0</v>
      </c>
      <c r="Z54" s="3">
        <f t="shared" si="4"/>
        <v>0</v>
      </c>
      <c r="AA54" s="16" t="s">
        <v>155</v>
      </c>
      <c r="AB54" s="3">
        <f t="shared" si="5"/>
        <v>0</v>
      </c>
      <c r="AC54" s="3">
        <f t="shared" si="6"/>
        <v>0</v>
      </c>
      <c r="AD54" s="3">
        <f t="shared" si="7"/>
        <v>0</v>
      </c>
      <c r="AE54" s="3">
        <f t="shared" si="8"/>
        <v>0</v>
      </c>
    </row>
    <row r="55" spans="1:31" x14ac:dyDescent="0.2">
      <c r="A55" s="8" t="s">
        <v>74</v>
      </c>
      <c r="B55" s="34" t="s">
        <v>182</v>
      </c>
      <c r="C55" s="7">
        <f t="shared" si="1"/>
        <v>2010</v>
      </c>
      <c r="D55" s="9">
        <v>40437</v>
      </c>
      <c r="F55" s="9"/>
      <c r="G55" s="4" t="s">
        <v>5</v>
      </c>
      <c r="H55" s="6" t="s">
        <v>12</v>
      </c>
      <c r="I55" s="5" t="s">
        <v>17</v>
      </c>
      <c r="J55" s="5" t="s">
        <v>14</v>
      </c>
      <c r="K55" s="2" t="s">
        <v>15</v>
      </c>
      <c r="L55" s="1" t="s">
        <v>16</v>
      </c>
      <c r="M55" s="14">
        <v>16000</v>
      </c>
      <c r="N55" s="3">
        <v>16000</v>
      </c>
      <c r="O55" s="3">
        <v>0</v>
      </c>
      <c r="P55" s="3">
        <v>0</v>
      </c>
      <c r="Q55" s="3">
        <f t="shared" si="2"/>
        <v>16000</v>
      </c>
      <c r="R55" s="3">
        <v>16000</v>
      </c>
      <c r="S55" s="3">
        <v>0</v>
      </c>
      <c r="T55" s="3">
        <v>0</v>
      </c>
      <c r="U55" s="3">
        <f t="shared" si="3"/>
        <v>16000</v>
      </c>
      <c r="V55" s="16">
        <v>931</v>
      </c>
      <c r="W55" s="3">
        <v>0</v>
      </c>
      <c r="X55" s="3">
        <v>0</v>
      </c>
      <c r="Y55" s="3">
        <v>0</v>
      </c>
      <c r="Z55" s="3">
        <f t="shared" si="4"/>
        <v>0</v>
      </c>
      <c r="AA55" s="16" t="s">
        <v>155</v>
      </c>
      <c r="AB55" s="3">
        <f t="shared" si="5"/>
        <v>0</v>
      </c>
      <c r="AC55" s="3">
        <f t="shared" si="6"/>
        <v>0</v>
      </c>
      <c r="AD55" s="3">
        <f t="shared" si="7"/>
        <v>0</v>
      </c>
      <c r="AE55" s="3">
        <f t="shared" si="8"/>
        <v>0</v>
      </c>
    </row>
    <row r="56" spans="1:31" x14ac:dyDescent="0.2">
      <c r="A56" s="8" t="s">
        <v>74</v>
      </c>
      <c r="B56" s="34" t="s">
        <v>182</v>
      </c>
      <c r="C56" s="7">
        <f t="shared" si="1"/>
        <v>2010</v>
      </c>
      <c r="D56" s="9">
        <v>40472</v>
      </c>
      <c r="F56" s="9"/>
      <c r="G56" s="4" t="s">
        <v>5</v>
      </c>
      <c r="H56" s="6" t="s">
        <v>12</v>
      </c>
      <c r="I56" s="5" t="s">
        <v>17</v>
      </c>
      <c r="J56" s="5" t="s">
        <v>14</v>
      </c>
      <c r="K56" s="2" t="s">
        <v>15</v>
      </c>
      <c r="L56" s="1" t="s">
        <v>16</v>
      </c>
      <c r="M56" s="14">
        <v>16000</v>
      </c>
      <c r="N56" s="3">
        <v>16000</v>
      </c>
      <c r="O56" s="3">
        <v>0</v>
      </c>
      <c r="P56" s="3">
        <v>0</v>
      </c>
      <c r="Q56" s="3">
        <f t="shared" si="2"/>
        <v>16000</v>
      </c>
      <c r="R56" s="3">
        <v>16000</v>
      </c>
      <c r="S56" s="3">
        <v>0</v>
      </c>
      <c r="T56" s="3">
        <v>0</v>
      </c>
      <c r="U56" s="3">
        <f t="shared" si="3"/>
        <v>16000</v>
      </c>
      <c r="V56" s="16">
        <v>931</v>
      </c>
      <c r="W56" s="3">
        <v>0</v>
      </c>
      <c r="X56" s="3">
        <v>0</v>
      </c>
      <c r="Y56" s="3">
        <v>0</v>
      </c>
      <c r="Z56" s="3">
        <f t="shared" si="4"/>
        <v>0</v>
      </c>
      <c r="AA56" s="16" t="s">
        <v>155</v>
      </c>
      <c r="AB56" s="3">
        <f t="shared" si="5"/>
        <v>0</v>
      </c>
      <c r="AC56" s="3">
        <f t="shared" si="6"/>
        <v>0</v>
      </c>
      <c r="AD56" s="3">
        <f t="shared" si="7"/>
        <v>0</v>
      </c>
      <c r="AE56" s="3">
        <f t="shared" si="8"/>
        <v>0</v>
      </c>
    </row>
    <row r="57" spans="1:31" x14ac:dyDescent="0.2">
      <c r="A57" s="8" t="s">
        <v>74</v>
      </c>
      <c r="B57" s="34" t="s">
        <v>182</v>
      </c>
      <c r="C57" s="7">
        <f t="shared" si="1"/>
        <v>2010</v>
      </c>
      <c r="D57" s="9">
        <v>40541</v>
      </c>
      <c r="F57" s="9"/>
      <c r="G57" s="4" t="s">
        <v>5</v>
      </c>
      <c r="H57" s="6" t="s">
        <v>12</v>
      </c>
      <c r="I57" s="5" t="s">
        <v>17</v>
      </c>
      <c r="J57" s="5" t="s">
        <v>14</v>
      </c>
      <c r="K57" s="2" t="s">
        <v>15</v>
      </c>
      <c r="L57" s="1" t="s">
        <v>16</v>
      </c>
      <c r="M57" s="14">
        <v>16000</v>
      </c>
      <c r="N57" s="3">
        <v>16000</v>
      </c>
      <c r="O57" s="3">
        <v>0</v>
      </c>
      <c r="P57" s="3">
        <v>0</v>
      </c>
      <c r="Q57" s="3">
        <f t="shared" si="2"/>
        <v>16000</v>
      </c>
      <c r="R57" s="3">
        <v>16000</v>
      </c>
      <c r="S57" s="3">
        <v>0</v>
      </c>
      <c r="T57" s="3">
        <v>0</v>
      </c>
      <c r="U57" s="3">
        <f t="shared" si="3"/>
        <v>16000</v>
      </c>
      <c r="V57" s="16">
        <v>931</v>
      </c>
      <c r="W57" s="3">
        <v>0</v>
      </c>
      <c r="X57" s="3">
        <v>0</v>
      </c>
      <c r="Y57" s="3">
        <v>0</v>
      </c>
      <c r="Z57" s="3">
        <f t="shared" si="4"/>
        <v>0</v>
      </c>
      <c r="AA57" s="16" t="s">
        <v>155</v>
      </c>
      <c r="AB57" s="3">
        <f t="shared" si="5"/>
        <v>0</v>
      </c>
      <c r="AC57" s="3">
        <f t="shared" si="6"/>
        <v>0</v>
      </c>
      <c r="AD57" s="3">
        <f t="shared" si="7"/>
        <v>0</v>
      </c>
      <c r="AE57" s="3">
        <f t="shared" si="8"/>
        <v>0</v>
      </c>
    </row>
    <row r="58" spans="1:31" x14ac:dyDescent="0.2">
      <c r="A58" s="8" t="s">
        <v>74</v>
      </c>
      <c r="B58" s="34" t="s">
        <v>182</v>
      </c>
      <c r="C58" s="7">
        <f t="shared" si="1"/>
        <v>2011</v>
      </c>
      <c r="D58" s="9">
        <v>40558</v>
      </c>
      <c r="F58" s="9"/>
      <c r="G58" s="4" t="s">
        <v>5</v>
      </c>
      <c r="H58" s="6" t="s">
        <v>12</v>
      </c>
      <c r="I58" s="5" t="s">
        <v>17</v>
      </c>
      <c r="J58" s="5" t="s">
        <v>14</v>
      </c>
      <c r="K58" s="2" t="s">
        <v>15</v>
      </c>
      <c r="L58" s="1" t="s">
        <v>16</v>
      </c>
      <c r="M58" s="14">
        <v>16000</v>
      </c>
      <c r="N58" s="3">
        <v>16000</v>
      </c>
      <c r="O58" s="3">
        <v>0</v>
      </c>
      <c r="P58" s="3">
        <v>0</v>
      </c>
      <c r="Q58" s="3">
        <f t="shared" si="2"/>
        <v>16000</v>
      </c>
      <c r="R58" s="3">
        <v>16000</v>
      </c>
      <c r="S58" s="3">
        <v>0</v>
      </c>
      <c r="T58" s="3">
        <v>0</v>
      </c>
      <c r="U58" s="3">
        <f t="shared" si="3"/>
        <v>16000</v>
      </c>
      <c r="V58" s="16">
        <v>931</v>
      </c>
      <c r="W58" s="3">
        <v>0</v>
      </c>
      <c r="X58" s="3">
        <v>0</v>
      </c>
      <c r="Y58" s="3">
        <v>0</v>
      </c>
      <c r="Z58" s="3">
        <f t="shared" si="4"/>
        <v>0</v>
      </c>
      <c r="AA58" s="16" t="s">
        <v>155</v>
      </c>
      <c r="AB58" s="3">
        <f t="shared" si="5"/>
        <v>0</v>
      </c>
      <c r="AC58" s="3">
        <f t="shared" si="6"/>
        <v>0</v>
      </c>
      <c r="AD58" s="3">
        <f t="shared" si="7"/>
        <v>0</v>
      </c>
      <c r="AE58" s="3">
        <f t="shared" si="8"/>
        <v>0</v>
      </c>
    </row>
    <row r="59" spans="1:31" x14ac:dyDescent="0.2">
      <c r="A59" s="8" t="s">
        <v>74</v>
      </c>
      <c r="B59" s="34" t="s">
        <v>182</v>
      </c>
      <c r="C59" s="7">
        <f t="shared" si="1"/>
        <v>2011</v>
      </c>
      <c r="D59" s="9">
        <v>40590</v>
      </c>
      <c r="F59" s="9"/>
      <c r="G59" s="4" t="s">
        <v>5</v>
      </c>
      <c r="H59" s="6" t="s">
        <v>12</v>
      </c>
      <c r="I59" s="5" t="s">
        <v>17</v>
      </c>
      <c r="J59" s="5" t="s">
        <v>14</v>
      </c>
      <c r="K59" s="2" t="s">
        <v>15</v>
      </c>
      <c r="L59" s="1" t="s">
        <v>16</v>
      </c>
      <c r="M59" s="14">
        <v>16000</v>
      </c>
      <c r="N59" s="3">
        <v>16000</v>
      </c>
      <c r="O59" s="3">
        <v>0</v>
      </c>
      <c r="P59" s="3">
        <v>0</v>
      </c>
      <c r="Q59" s="3">
        <f t="shared" si="2"/>
        <v>16000</v>
      </c>
      <c r="R59" s="3">
        <v>16000</v>
      </c>
      <c r="S59" s="3">
        <v>0</v>
      </c>
      <c r="T59" s="3">
        <v>0</v>
      </c>
      <c r="U59" s="3">
        <f t="shared" si="3"/>
        <v>16000</v>
      </c>
      <c r="V59" s="16">
        <v>931</v>
      </c>
      <c r="W59" s="3">
        <v>0</v>
      </c>
      <c r="X59" s="3">
        <v>0</v>
      </c>
      <c r="Y59" s="3">
        <v>0</v>
      </c>
      <c r="Z59" s="3">
        <f t="shared" si="4"/>
        <v>0</v>
      </c>
      <c r="AA59" s="16" t="s">
        <v>155</v>
      </c>
      <c r="AB59" s="3">
        <f t="shared" si="5"/>
        <v>0</v>
      </c>
      <c r="AC59" s="3">
        <f t="shared" si="6"/>
        <v>0</v>
      </c>
      <c r="AD59" s="3">
        <f t="shared" si="7"/>
        <v>0</v>
      </c>
      <c r="AE59" s="3">
        <f t="shared" si="8"/>
        <v>0</v>
      </c>
    </row>
    <row r="60" spans="1:31" x14ac:dyDescent="0.2">
      <c r="A60" s="8" t="s">
        <v>74</v>
      </c>
      <c r="B60" s="34" t="s">
        <v>182</v>
      </c>
      <c r="C60" s="7">
        <f t="shared" si="1"/>
        <v>2011</v>
      </c>
      <c r="D60" s="9">
        <v>40613</v>
      </c>
      <c r="F60" s="9"/>
      <c r="G60" s="4" t="s">
        <v>5</v>
      </c>
      <c r="H60" s="6" t="s">
        <v>12</v>
      </c>
      <c r="I60" s="5" t="s">
        <v>17</v>
      </c>
      <c r="J60" s="5" t="s">
        <v>14</v>
      </c>
      <c r="K60" s="2" t="s">
        <v>15</v>
      </c>
      <c r="L60" s="1" t="s">
        <v>16</v>
      </c>
      <c r="M60" s="14">
        <v>16000</v>
      </c>
      <c r="N60" s="3">
        <v>16000</v>
      </c>
      <c r="O60" s="3">
        <v>0</v>
      </c>
      <c r="P60" s="3">
        <v>0</v>
      </c>
      <c r="Q60" s="3">
        <f t="shared" si="2"/>
        <v>16000</v>
      </c>
      <c r="R60" s="3">
        <v>16000</v>
      </c>
      <c r="S60" s="3">
        <v>0</v>
      </c>
      <c r="T60" s="3">
        <v>0</v>
      </c>
      <c r="U60" s="3">
        <f t="shared" si="3"/>
        <v>16000</v>
      </c>
      <c r="V60" s="16">
        <v>931</v>
      </c>
      <c r="W60" s="3">
        <v>0</v>
      </c>
      <c r="X60" s="3">
        <v>0</v>
      </c>
      <c r="Y60" s="3">
        <v>0</v>
      </c>
      <c r="Z60" s="3">
        <f t="shared" si="4"/>
        <v>0</v>
      </c>
      <c r="AA60" s="16" t="s">
        <v>155</v>
      </c>
      <c r="AB60" s="3">
        <f t="shared" si="5"/>
        <v>0</v>
      </c>
      <c r="AC60" s="3">
        <f t="shared" si="6"/>
        <v>0</v>
      </c>
      <c r="AD60" s="3">
        <f t="shared" si="7"/>
        <v>0</v>
      </c>
      <c r="AE60" s="3">
        <f t="shared" si="8"/>
        <v>0</v>
      </c>
    </row>
    <row r="61" spans="1:31" x14ac:dyDescent="0.2">
      <c r="A61" s="8" t="s">
        <v>74</v>
      </c>
      <c r="B61" s="34" t="s">
        <v>182</v>
      </c>
      <c r="C61" s="7">
        <f t="shared" si="1"/>
        <v>2011</v>
      </c>
      <c r="D61" s="9">
        <v>40648</v>
      </c>
      <c r="F61" s="9"/>
      <c r="G61" s="4" t="s">
        <v>5</v>
      </c>
      <c r="H61" s="6" t="s">
        <v>12</v>
      </c>
      <c r="I61" s="5" t="s">
        <v>17</v>
      </c>
      <c r="J61" s="5" t="s">
        <v>14</v>
      </c>
      <c r="K61" s="2" t="s">
        <v>15</v>
      </c>
      <c r="L61" s="1" t="s">
        <v>16</v>
      </c>
      <c r="M61" s="14">
        <v>16000</v>
      </c>
      <c r="N61" s="3">
        <v>16000</v>
      </c>
      <c r="O61" s="3">
        <v>0</v>
      </c>
      <c r="P61" s="3">
        <v>0</v>
      </c>
      <c r="Q61" s="3">
        <f t="shared" si="2"/>
        <v>16000</v>
      </c>
      <c r="R61" s="3">
        <v>16000</v>
      </c>
      <c r="S61" s="3">
        <v>0</v>
      </c>
      <c r="T61" s="3">
        <v>0</v>
      </c>
      <c r="U61" s="3">
        <f t="shared" si="3"/>
        <v>16000</v>
      </c>
      <c r="V61" s="16">
        <v>931</v>
      </c>
      <c r="W61" s="3">
        <v>0</v>
      </c>
      <c r="X61" s="3">
        <v>0</v>
      </c>
      <c r="Y61" s="3">
        <v>0</v>
      </c>
      <c r="Z61" s="3">
        <f t="shared" si="4"/>
        <v>0</v>
      </c>
      <c r="AA61" s="16" t="s">
        <v>155</v>
      </c>
      <c r="AB61" s="3">
        <f t="shared" si="5"/>
        <v>0</v>
      </c>
      <c r="AC61" s="3">
        <f t="shared" si="6"/>
        <v>0</v>
      </c>
      <c r="AD61" s="3">
        <f t="shared" si="7"/>
        <v>0</v>
      </c>
      <c r="AE61" s="3">
        <f t="shared" si="8"/>
        <v>0</v>
      </c>
    </row>
    <row r="62" spans="1:31" x14ac:dyDescent="0.2">
      <c r="A62" s="8" t="s">
        <v>74</v>
      </c>
      <c r="B62" s="34" t="s">
        <v>182</v>
      </c>
      <c r="C62" s="7">
        <f t="shared" si="1"/>
        <v>2011</v>
      </c>
      <c r="D62" s="9">
        <v>40648</v>
      </c>
      <c r="F62" s="9"/>
      <c r="G62" s="4" t="s">
        <v>5</v>
      </c>
      <c r="H62" s="6" t="s">
        <v>12</v>
      </c>
      <c r="I62" s="5" t="s">
        <v>17</v>
      </c>
      <c r="J62" s="5" t="s">
        <v>14</v>
      </c>
      <c r="K62" s="2" t="s">
        <v>15</v>
      </c>
      <c r="L62" s="1" t="s">
        <v>16</v>
      </c>
      <c r="M62" s="14">
        <v>16000</v>
      </c>
      <c r="N62" s="3">
        <v>16000</v>
      </c>
      <c r="O62" s="3">
        <v>0</v>
      </c>
      <c r="P62" s="3">
        <v>0</v>
      </c>
      <c r="Q62" s="3">
        <f t="shared" si="2"/>
        <v>16000</v>
      </c>
      <c r="R62" s="3">
        <v>16000</v>
      </c>
      <c r="S62" s="3">
        <v>0</v>
      </c>
      <c r="T62" s="3">
        <v>0</v>
      </c>
      <c r="U62" s="3">
        <f t="shared" si="3"/>
        <v>16000</v>
      </c>
      <c r="V62" s="16">
        <v>931</v>
      </c>
      <c r="W62" s="3">
        <v>0</v>
      </c>
      <c r="X62" s="3">
        <v>0</v>
      </c>
      <c r="Y62" s="3">
        <v>0</v>
      </c>
      <c r="Z62" s="3">
        <f t="shared" si="4"/>
        <v>0</v>
      </c>
      <c r="AA62" s="16" t="s">
        <v>155</v>
      </c>
      <c r="AB62" s="3">
        <f t="shared" si="5"/>
        <v>0</v>
      </c>
      <c r="AC62" s="3">
        <f t="shared" si="6"/>
        <v>0</v>
      </c>
      <c r="AD62" s="3">
        <f t="shared" si="7"/>
        <v>0</v>
      </c>
      <c r="AE62" s="3">
        <f t="shared" si="8"/>
        <v>0</v>
      </c>
    </row>
    <row r="63" spans="1:31" x14ac:dyDescent="0.2">
      <c r="A63" s="8" t="s">
        <v>74</v>
      </c>
      <c r="B63" s="34" t="s">
        <v>182</v>
      </c>
      <c r="C63" s="7">
        <f t="shared" si="1"/>
        <v>2011</v>
      </c>
      <c r="D63" s="9">
        <v>40683</v>
      </c>
      <c r="F63" s="9"/>
      <c r="G63" s="4" t="s">
        <v>5</v>
      </c>
      <c r="H63" s="6" t="s">
        <v>12</v>
      </c>
      <c r="I63" s="5" t="s">
        <v>17</v>
      </c>
      <c r="J63" s="5" t="s">
        <v>14</v>
      </c>
      <c r="K63" s="2" t="s">
        <v>15</v>
      </c>
      <c r="L63" s="1" t="s">
        <v>16</v>
      </c>
      <c r="M63" s="14">
        <v>16000</v>
      </c>
      <c r="N63" s="3">
        <v>16000</v>
      </c>
      <c r="O63" s="3">
        <v>0</v>
      </c>
      <c r="P63" s="3">
        <v>0</v>
      </c>
      <c r="Q63" s="3">
        <f t="shared" si="2"/>
        <v>16000</v>
      </c>
      <c r="R63" s="3">
        <v>16000</v>
      </c>
      <c r="S63" s="3">
        <v>0</v>
      </c>
      <c r="T63" s="3">
        <v>0</v>
      </c>
      <c r="U63" s="3">
        <f t="shared" si="3"/>
        <v>16000</v>
      </c>
      <c r="V63" s="16">
        <v>931</v>
      </c>
      <c r="W63" s="3">
        <v>0</v>
      </c>
      <c r="X63" s="3">
        <v>0</v>
      </c>
      <c r="Y63" s="3">
        <v>0</v>
      </c>
      <c r="Z63" s="3">
        <f t="shared" si="4"/>
        <v>0</v>
      </c>
      <c r="AA63" s="16" t="s">
        <v>155</v>
      </c>
      <c r="AB63" s="3">
        <f t="shared" si="5"/>
        <v>0</v>
      </c>
      <c r="AC63" s="3">
        <f t="shared" si="6"/>
        <v>0</v>
      </c>
      <c r="AD63" s="3">
        <f t="shared" si="7"/>
        <v>0</v>
      </c>
      <c r="AE63" s="3">
        <f t="shared" si="8"/>
        <v>0</v>
      </c>
    </row>
    <row r="64" spans="1:31" x14ac:dyDescent="0.2">
      <c r="A64" s="8" t="s">
        <v>74</v>
      </c>
      <c r="B64" s="34" t="s">
        <v>182</v>
      </c>
      <c r="C64" s="7">
        <f t="shared" si="1"/>
        <v>2011</v>
      </c>
      <c r="D64" s="9">
        <v>40698</v>
      </c>
      <c r="F64" s="9"/>
      <c r="G64" s="4" t="s">
        <v>5</v>
      </c>
      <c r="H64" s="6" t="s">
        <v>12</v>
      </c>
      <c r="I64" s="5" t="s">
        <v>17</v>
      </c>
      <c r="J64" s="5" t="s">
        <v>14</v>
      </c>
      <c r="K64" s="2" t="s">
        <v>15</v>
      </c>
      <c r="L64" s="1" t="s">
        <v>16</v>
      </c>
      <c r="M64" s="14">
        <v>16000</v>
      </c>
      <c r="N64" s="3">
        <v>16000</v>
      </c>
      <c r="O64" s="3">
        <v>0</v>
      </c>
      <c r="P64" s="3">
        <v>0</v>
      </c>
      <c r="Q64" s="3">
        <f t="shared" si="2"/>
        <v>16000</v>
      </c>
      <c r="R64" s="3">
        <v>16000</v>
      </c>
      <c r="S64" s="3">
        <v>0</v>
      </c>
      <c r="T64" s="3">
        <v>0</v>
      </c>
      <c r="U64" s="3">
        <f t="shared" si="3"/>
        <v>16000</v>
      </c>
      <c r="V64" s="16">
        <v>931</v>
      </c>
      <c r="W64" s="3">
        <v>0</v>
      </c>
      <c r="X64" s="3">
        <v>0</v>
      </c>
      <c r="Y64" s="3">
        <v>0</v>
      </c>
      <c r="Z64" s="3">
        <f t="shared" si="4"/>
        <v>0</v>
      </c>
      <c r="AA64" s="16" t="s">
        <v>155</v>
      </c>
      <c r="AB64" s="3">
        <f t="shared" si="5"/>
        <v>0</v>
      </c>
      <c r="AC64" s="3">
        <f t="shared" si="6"/>
        <v>0</v>
      </c>
      <c r="AD64" s="3">
        <f t="shared" si="7"/>
        <v>0</v>
      </c>
      <c r="AE64" s="3">
        <f t="shared" si="8"/>
        <v>0</v>
      </c>
    </row>
    <row r="65" spans="1:31" x14ac:dyDescent="0.2">
      <c r="A65" s="8" t="s">
        <v>74</v>
      </c>
      <c r="B65" s="34" t="s">
        <v>182</v>
      </c>
      <c r="C65" s="7">
        <f t="shared" si="1"/>
        <v>2011</v>
      </c>
      <c r="D65" s="9">
        <v>40737</v>
      </c>
      <c r="F65" s="9"/>
      <c r="G65" s="4" t="s">
        <v>5</v>
      </c>
      <c r="H65" s="6" t="s">
        <v>12</v>
      </c>
      <c r="I65" s="5" t="s">
        <v>17</v>
      </c>
      <c r="J65" s="5" t="s">
        <v>14</v>
      </c>
      <c r="K65" s="2" t="s">
        <v>15</v>
      </c>
      <c r="L65" s="1" t="s">
        <v>16</v>
      </c>
      <c r="M65" s="14">
        <v>16000</v>
      </c>
      <c r="N65" s="3">
        <v>16000</v>
      </c>
      <c r="O65" s="3">
        <v>0</v>
      </c>
      <c r="P65" s="3">
        <v>0</v>
      </c>
      <c r="Q65" s="3">
        <f t="shared" si="2"/>
        <v>16000</v>
      </c>
      <c r="R65" s="3">
        <v>16000</v>
      </c>
      <c r="S65" s="3">
        <v>0</v>
      </c>
      <c r="T65" s="3">
        <v>0</v>
      </c>
      <c r="U65" s="3">
        <f t="shared" si="3"/>
        <v>16000</v>
      </c>
      <c r="V65" s="16">
        <v>931</v>
      </c>
      <c r="W65" s="3">
        <v>0</v>
      </c>
      <c r="X65" s="3">
        <v>0</v>
      </c>
      <c r="Y65" s="3">
        <v>0</v>
      </c>
      <c r="Z65" s="3">
        <f t="shared" si="4"/>
        <v>0</v>
      </c>
      <c r="AA65" s="16" t="s">
        <v>155</v>
      </c>
      <c r="AB65" s="3">
        <f t="shared" si="5"/>
        <v>0</v>
      </c>
      <c r="AC65" s="3">
        <f t="shared" si="6"/>
        <v>0</v>
      </c>
      <c r="AD65" s="3">
        <f t="shared" si="7"/>
        <v>0</v>
      </c>
      <c r="AE65" s="3">
        <f t="shared" si="8"/>
        <v>0</v>
      </c>
    </row>
    <row r="66" spans="1:31" x14ac:dyDescent="0.2">
      <c r="A66" s="8" t="s">
        <v>74</v>
      </c>
      <c r="B66" s="34" t="s">
        <v>182</v>
      </c>
      <c r="C66" s="7">
        <f t="shared" si="1"/>
        <v>2011</v>
      </c>
      <c r="D66" s="9">
        <v>40771</v>
      </c>
      <c r="F66" s="9"/>
      <c r="G66" s="4" t="s">
        <v>5</v>
      </c>
      <c r="H66" s="6" t="s">
        <v>12</v>
      </c>
      <c r="I66" s="5" t="s">
        <v>17</v>
      </c>
      <c r="J66" s="5" t="s">
        <v>14</v>
      </c>
      <c r="K66" s="2" t="s">
        <v>15</v>
      </c>
      <c r="L66" s="1" t="s">
        <v>16</v>
      </c>
      <c r="M66" s="14">
        <v>16000</v>
      </c>
      <c r="N66" s="3">
        <v>16000</v>
      </c>
      <c r="O66" s="3">
        <v>0</v>
      </c>
      <c r="P66" s="3">
        <v>0</v>
      </c>
      <c r="Q66" s="3">
        <f t="shared" si="2"/>
        <v>16000</v>
      </c>
      <c r="R66" s="3">
        <v>16000</v>
      </c>
      <c r="S66" s="3">
        <v>0</v>
      </c>
      <c r="T66" s="3">
        <v>0</v>
      </c>
      <c r="U66" s="3">
        <f t="shared" si="3"/>
        <v>16000</v>
      </c>
      <c r="V66" s="16">
        <v>931</v>
      </c>
      <c r="W66" s="3">
        <v>0</v>
      </c>
      <c r="X66" s="3">
        <v>0</v>
      </c>
      <c r="Y66" s="3">
        <v>0</v>
      </c>
      <c r="Z66" s="3">
        <f t="shared" si="4"/>
        <v>0</v>
      </c>
      <c r="AA66" s="16" t="s">
        <v>155</v>
      </c>
      <c r="AB66" s="3">
        <f t="shared" si="5"/>
        <v>0</v>
      </c>
      <c r="AC66" s="3">
        <f t="shared" si="6"/>
        <v>0</v>
      </c>
      <c r="AD66" s="3">
        <f t="shared" si="7"/>
        <v>0</v>
      </c>
      <c r="AE66" s="3">
        <f t="shared" si="8"/>
        <v>0</v>
      </c>
    </row>
    <row r="67" spans="1:31" x14ac:dyDescent="0.2">
      <c r="A67" s="8" t="s">
        <v>74</v>
      </c>
      <c r="B67" s="34" t="s">
        <v>182</v>
      </c>
      <c r="C67" s="7">
        <f t="shared" si="1"/>
        <v>2011</v>
      </c>
      <c r="D67" s="9">
        <v>40801</v>
      </c>
      <c r="F67" s="9"/>
      <c r="G67" s="4" t="s">
        <v>5</v>
      </c>
      <c r="H67" s="6" t="s">
        <v>12</v>
      </c>
      <c r="I67" s="5" t="s">
        <v>17</v>
      </c>
      <c r="J67" s="5" t="s">
        <v>14</v>
      </c>
      <c r="K67" s="2" t="s">
        <v>15</v>
      </c>
      <c r="L67" s="1" t="s">
        <v>16</v>
      </c>
      <c r="M67" s="14">
        <v>16000</v>
      </c>
      <c r="N67" s="3">
        <v>16000</v>
      </c>
      <c r="O67" s="3">
        <v>0</v>
      </c>
      <c r="P67" s="3">
        <v>0</v>
      </c>
      <c r="Q67" s="3">
        <f t="shared" si="2"/>
        <v>16000</v>
      </c>
      <c r="R67" s="3">
        <v>16000</v>
      </c>
      <c r="S67" s="3">
        <v>0</v>
      </c>
      <c r="T67" s="3">
        <v>0</v>
      </c>
      <c r="U67" s="3">
        <f t="shared" si="3"/>
        <v>16000</v>
      </c>
      <c r="V67" s="16">
        <v>931</v>
      </c>
      <c r="W67" s="3">
        <v>0</v>
      </c>
      <c r="X67" s="3">
        <v>0</v>
      </c>
      <c r="Y67" s="3">
        <v>0</v>
      </c>
      <c r="Z67" s="3">
        <f t="shared" si="4"/>
        <v>0</v>
      </c>
      <c r="AA67" s="16" t="s">
        <v>155</v>
      </c>
      <c r="AB67" s="3">
        <f t="shared" si="5"/>
        <v>0</v>
      </c>
      <c r="AC67" s="3">
        <f t="shared" si="6"/>
        <v>0</v>
      </c>
      <c r="AD67" s="3">
        <f t="shared" si="7"/>
        <v>0</v>
      </c>
      <c r="AE67" s="3">
        <f t="shared" si="8"/>
        <v>0</v>
      </c>
    </row>
    <row r="68" spans="1:31" x14ac:dyDescent="0.2">
      <c r="A68" s="8" t="s">
        <v>74</v>
      </c>
      <c r="B68" s="34" t="s">
        <v>182</v>
      </c>
      <c r="C68" s="7">
        <f t="shared" si="1"/>
        <v>2011</v>
      </c>
      <c r="D68" s="9">
        <v>40834</v>
      </c>
      <c r="F68" s="9"/>
      <c r="G68" s="4" t="s">
        <v>5</v>
      </c>
      <c r="H68" s="6" t="s">
        <v>12</v>
      </c>
      <c r="I68" s="5" t="s">
        <v>17</v>
      </c>
      <c r="J68" s="5" t="s">
        <v>14</v>
      </c>
      <c r="K68" s="2" t="s">
        <v>15</v>
      </c>
      <c r="L68" s="1" t="s">
        <v>16</v>
      </c>
      <c r="M68" s="14">
        <v>16000</v>
      </c>
      <c r="N68" s="3">
        <v>16000</v>
      </c>
      <c r="O68" s="3">
        <v>0</v>
      </c>
      <c r="P68" s="3">
        <v>0</v>
      </c>
      <c r="Q68" s="3">
        <f t="shared" si="2"/>
        <v>16000</v>
      </c>
      <c r="R68" s="3">
        <v>16000</v>
      </c>
      <c r="S68" s="3">
        <v>0</v>
      </c>
      <c r="T68" s="3">
        <v>0</v>
      </c>
      <c r="U68" s="3">
        <f t="shared" si="3"/>
        <v>16000</v>
      </c>
      <c r="V68" s="16">
        <v>931</v>
      </c>
      <c r="W68" s="3">
        <v>0</v>
      </c>
      <c r="X68" s="3">
        <v>0</v>
      </c>
      <c r="Y68" s="3">
        <v>0</v>
      </c>
      <c r="Z68" s="3">
        <f t="shared" si="4"/>
        <v>0</v>
      </c>
      <c r="AA68" s="16" t="s">
        <v>155</v>
      </c>
      <c r="AB68" s="3">
        <f t="shared" si="5"/>
        <v>0</v>
      </c>
      <c r="AC68" s="3">
        <f t="shared" si="6"/>
        <v>0</v>
      </c>
      <c r="AD68" s="3">
        <f t="shared" si="7"/>
        <v>0</v>
      </c>
      <c r="AE68" s="3">
        <f t="shared" si="8"/>
        <v>0</v>
      </c>
    </row>
    <row r="69" spans="1:31" x14ac:dyDescent="0.2">
      <c r="A69" s="8" t="s">
        <v>74</v>
      </c>
      <c r="B69" s="34" t="s">
        <v>182</v>
      </c>
      <c r="C69" s="7">
        <f t="shared" si="1"/>
        <v>2011</v>
      </c>
      <c r="D69" s="9">
        <v>40876</v>
      </c>
      <c r="F69" s="9"/>
      <c r="G69" s="4" t="s">
        <v>5</v>
      </c>
      <c r="H69" s="6" t="s">
        <v>12</v>
      </c>
      <c r="I69" s="5" t="s">
        <v>17</v>
      </c>
      <c r="J69" s="5" t="s">
        <v>14</v>
      </c>
      <c r="K69" s="2" t="s">
        <v>15</v>
      </c>
      <c r="L69" s="1" t="s">
        <v>16</v>
      </c>
      <c r="M69" s="14">
        <v>16000</v>
      </c>
      <c r="N69" s="3">
        <v>16000</v>
      </c>
      <c r="O69" s="3">
        <v>0</v>
      </c>
      <c r="P69" s="3">
        <v>0</v>
      </c>
      <c r="Q69" s="3">
        <f t="shared" si="2"/>
        <v>16000</v>
      </c>
      <c r="R69" s="3">
        <v>16000</v>
      </c>
      <c r="S69" s="3">
        <v>0</v>
      </c>
      <c r="T69" s="3">
        <v>0</v>
      </c>
      <c r="U69" s="3">
        <f t="shared" si="3"/>
        <v>16000</v>
      </c>
      <c r="V69" s="16">
        <v>931</v>
      </c>
      <c r="W69" s="3">
        <v>0</v>
      </c>
      <c r="X69" s="3">
        <v>0</v>
      </c>
      <c r="Y69" s="3">
        <v>0</v>
      </c>
      <c r="Z69" s="3">
        <f t="shared" si="4"/>
        <v>0</v>
      </c>
      <c r="AA69" s="16" t="s">
        <v>155</v>
      </c>
      <c r="AB69" s="3">
        <f t="shared" si="5"/>
        <v>0</v>
      </c>
      <c r="AC69" s="3">
        <f t="shared" si="6"/>
        <v>0</v>
      </c>
      <c r="AD69" s="3">
        <f t="shared" si="7"/>
        <v>0</v>
      </c>
      <c r="AE69" s="3">
        <f t="shared" si="8"/>
        <v>0</v>
      </c>
    </row>
    <row r="70" spans="1:31" x14ac:dyDescent="0.2">
      <c r="A70" s="8" t="s">
        <v>74</v>
      </c>
      <c r="B70" s="34" t="s">
        <v>182</v>
      </c>
      <c r="C70" s="7">
        <f t="shared" si="1"/>
        <v>2011</v>
      </c>
      <c r="D70" s="9">
        <v>40893</v>
      </c>
      <c r="F70" s="9"/>
      <c r="G70" s="4" t="s">
        <v>5</v>
      </c>
      <c r="H70" s="6" t="s">
        <v>12</v>
      </c>
      <c r="I70" s="5" t="s">
        <v>17</v>
      </c>
      <c r="J70" s="5" t="s">
        <v>14</v>
      </c>
      <c r="K70" s="2" t="s">
        <v>15</v>
      </c>
      <c r="L70" s="1" t="s">
        <v>16</v>
      </c>
      <c r="M70" s="14">
        <v>16000</v>
      </c>
      <c r="N70" s="3">
        <v>16000</v>
      </c>
      <c r="O70" s="3">
        <v>0</v>
      </c>
      <c r="P70" s="3">
        <v>0</v>
      </c>
      <c r="Q70" s="3">
        <f t="shared" si="2"/>
        <v>16000</v>
      </c>
      <c r="R70" s="3">
        <v>16000</v>
      </c>
      <c r="S70" s="3">
        <v>0</v>
      </c>
      <c r="T70" s="3">
        <v>0</v>
      </c>
      <c r="U70" s="3">
        <f t="shared" si="3"/>
        <v>16000</v>
      </c>
      <c r="V70" s="16">
        <v>931</v>
      </c>
      <c r="W70" s="3">
        <v>0</v>
      </c>
      <c r="X70" s="3">
        <v>0</v>
      </c>
      <c r="Y70" s="3">
        <v>0</v>
      </c>
      <c r="Z70" s="3">
        <f t="shared" si="4"/>
        <v>0</v>
      </c>
      <c r="AA70" s="16" t="s">
        <v>155</v>
      </c>
      <c r="AB70" s="3">
        <f t="shared" si="5"/>
        <v>0</v>
      </c>
      <c r="AC70" s="3">
        <f t="shared" si="6"/>
        <v>0</v>
      </c>
      <c r="AD70" s="3">
        <f t="shared" si="7"/>
        <v>0</v>
      </c>
      <c r="AE70" s="3">
        <f t="shared" si="8"/>
        <v>0</v>
      </c>
    </row>
    <row r="71" spans="1:31" x14ac:dyDescent="0.2">
      <c r="A71" s="8" t="s">
        <v>74</v>
      </c>
      <c r="B71" s="34" t="s">
        <v>182</v>
      </c>
      <c r="C71" s="7">
        <f t="shared" si="1"/>
        <v>2012</v>
      </c>
      <c r="D71" s="9">
        <v>40927</v>
      </c>
      <c r="F71" s="9"/>
      <c r="G71" s="4" t="s">
        <v>5</v>
      </c>
      <c r="H71" s="6" t="s">
        <v>12</v>
      </c>
      <c r="I71" s="5" t="s">
        <v>17</v>
      </c>
      <c r="J71" s="5" t="s">
        <v>14</v>
      </c>
      <c r="K71" s="2" t="s">
        <v>15</v>
      </c>
      <c r="L71" s="1" t="s">
        <v>16</v>
      </c>
      <c r="M71" s="14">
        <v>16000</v>
      </c>
      <c r="N71" s="3">
        <v>16000</v>
      </c>
      <c r="O71" s="3">
        <v>0</v>
      </c>
      <c r="P71" s="3">
        <v>0</v>
      </c>
      <c r="Q71" s="3">
        <f t="shared" si="2"/>
        <v>16000</v>
      </c>
      <c r="R71" s="3">
        <v>16000</v>
      </c>
      <c r="S71" s="3">
        <v>0</v>
      </c>
      <c r="T71" s="3">
        <v>0</v>
      </c>
      <c r="U71" s="3">
        <f t="shared" si="3"/>
        <v>16000</v>
      </c>
      <c r="V71" s="16">
        <v>931</v>
      </c>
      <c r="W71" s="3">
        <v>0</v>
      </c>
      <c r="X71" s="3">
        <v>0</v>
      </c>
      <c r="Y71" s="3">
        <v>0</v>
      </c>
      <c r="Z71" s="3">
        <f t="shared" si="4"/>
        <v>0</v>
      </c>
      <c r="AA71" s="16" t="s">
        <v>155</v>
      </c>
      <c r="AB71" s="3">
        <f t="shared" si="5"/>
        <v>0</v>
      </c>
      <c r="AC71" s="3">
        <f t="shared" si="6"/>
        <v>0</v>
      </c>
      <c r="AD71" s="3">
        <f t="shared" si="7"/>
        <v>0</v>
      </c>
      <c r="AE71" s="3">
        <f t="shared" si="8"/>
        <v>0</v>
      </c>
    </row>
    <row r="72" spans="1:31" x14ac:dyDescent="0.2">
      <c r="A72" s="8" t="s">
        <v>74</v>
      </c>
      <c r="B72" s="34" t="s">
        <v>182</v>
      </c>
      <c r="C72" s="7">
        <f t="shared" si="1"/>
        <v>2012</v>
      </c>
      <c r="D72" s="9">
        <v>40961</v>
      </c>
      <c r="F72" s="9"/>
      <c r="G72" s="4" t="s">
        <v>5</v>
      </c>
      <c r="H72" s="6" t="s">
        <v>12</v>
      </c>
      <c r="I72" s="5" t="s">
        <v>17</v>
      </c>
      <c r="J72" s="5" t="s">
        <v>14</v>
      </c>
      <c r="K72" s="2" t="s">
        <v>15</v>
      </c>
      <c r="L72" s="1" t="s">
        <v>16</v>
      </c>
      <c r="M72" s="14">
        <v>16000</v>
      </c>
      <c r="N72" s="3">
        <v>16000</v>
      </c>
      <c r="O72" s="3">
        <v>0</v>
      </c>
      <c r="P72" s="3">
        <v>0</v>
      </c>
      <c r="Q72" s="3">
        <f t="shared" si="2"/>
        <v>16000</v>
      </c>
      <c r="R72" s="3">
        <v>16000</v>
      </c>
      <c r="S72" s="3">
        <v>0</v>
      </c>
      <c r="T72" s="3">
        <v>0</v>
      </c>
      <c r="U72" s="3">
        <f t="shared" si="3"/>
        <v>16000</v>
      </c>
      <c r="V72" s="16">
        <v>931</v>
      </c>
      <c r="W72" s="3">
        <v>0</v>
      </c>
      <c r="X72" s="3">
        <v>0</v>
      </c>
      <c r="Y72" s="3">
        <v>0</v>
      </c>
      <c r="Z72" s="3">
        <f t="shared" si="4"/>
        <v>0</v>
      </c>
      <c r="AA72" s="16" t="s">
        <v>155</v>
      </c>
      <c r="AB72" s="3">
        <f t="shared" si="5"/>
        <v>0</v>
      </c>
      <c r="AC72" s="3">
        <f t="shared" si="6"/>
        <v>0</v>
      </c>
      <c r="AD72" s="3">
        <f t="shared" si="7"/>
        <v>0</v>
      </c>
      <c r="AE72" s="3">
        <f t="shared" si="8"/>
        <v>0</v>
      </c>
    </row>
    <row r="73" spans="1:31" x14ac:dyDescent="0.2">
      <c r="A73" s="8" t="s">
        <v>74</v>
      </c>
      <c r="B73" s="34" t="s">
        <v>182</v>
      </c>
      <c r="C73" s="7">
        <f t="shared" si="1"/>
        <v>2012</v>
      </c>
      <c r="D73" s="9">
        <v>40981</v>
      </c>
      <c r="F73" s="9"/>
      <c r="G73" s="4" t="s">
        <v>5</v>
      </c>
      <c r="H73" s="6" t="s">
        <v>12</v>
      </c>
      <c r="I73" s="5" t="s">
        <v>17</v>
      </c>
      <c r="J73" s="5" t="s">
        <v>14</v>
      </c>
      <c r="K73" s="2" t="s">
        <v>15</v>
      </c>
      <c r="L73" s="1" t="s">
        <v>16</v>
      </c>
      <c r="M73" s="14">
        <v>16000</v>
      </c>
      <c r="N73" s="3">
        <v>16000</v>
      </c>
      <c r="O73" s="3">
        <v>0</v>
      </c>
      <c r="P73" s="3">
        <v>0</v>
      </c>
      <c r="Q73" s="3">
        <f t="shared" si="2"/>
        <v>16000</v>
      </c>
      <c r="R73" s="3">
        <v>16000</v>
      </c>
      <c r="S73" s="3">
        <v>0</v>
      </c>
      <c r="T73" s="3">
        <v>0</v>
      </c>
      <c r="U73" s="3">
        <f t="shared" si="3"/>
        <v>16000</v>
      </c>
      <c r="V73" s="16">
        <v>931</v>
      </c>
      <c r="W73" s="3">
        <v>0</v>
      </c>
      <c r="X73" s="3">
        <v>0</v>
      </c>
      <c r="Y73" s="3">
        <v>0</v>
      </c>
      <c r="Z73" s="3">
        <f t="shared" si="4"/>
        <v>0</v>
      </c>
      <c r="AA73" s="16" t="s">
        <v>155</v>
      </c>
      <c r="AB73" s="3">
        <f t="shared" si="5"/>
        <v>0</v>
      </c>
      <c r="AC73" s="3">
        <f t="shared" si="6"/>
        <v>0</v>
      </c>
      <c r="AD73" s="3">
        <f t="shared" si="7"/>
        <v>0</v>
      </c>
      <c r="AE73" s="3">
        <f t="shared" si="8"/>
        <v>0</v>
      </c>
    </row>
    <row r="74" spans="1:31" x14ac:dyDescent="0.2">
      <c r="A74" s="8" t="s">
        <v>74</v>
      </c>
      <c r="B74" s="34" t="s">
        <v>182</v>
      </c>
      <c r="C74" s="7">
        <f t="shared" si="1"/>
        <v>2012</v>
      </c>
      <c r="D74" s="9">
        <v>41009</v>
      </c>
      <c r="F74" s="9"/>
      <c r="G74" s="4" t="s">
        <v>5</v>
      </c>
      <c r="H74" s="6" t="s">
        <v>12</v>
      </c>
      <c r="I74" s="5" t="s">
        <v>17</v>
      </c>
      <c r="J74" s="5" t="s">
        <v>14</v>
      </c>
      <c r="K74" s="2" t="s">
        <v>15</v>
      </c>
      <c r="L74" s="1" t="s">
        <v>16</v>
      </c>
      <c r="M74" s="14">
        <v>16000</v>
      </c>
      <c r="N74" s="3">
        <v>16000</v>
      </c>
      <c r="O74" s="3">
        <v>0</v>
      </c>
      <c r="P74" s="3">
        <v>0</v>
      </c>
      <c r="Q74" s="3">
        <f t="shared" si="2"/>
        <v>16000</v>
      </c>
      <c r="R74" s="3">
        <v>16000</v>
      </c>
      <c r="S74" s="3">
        <v>0</v>
      </c>
      <c r="T74" s="3">
        <v>0</v>
      </c>
      <c r="U74" s="3">
        <f t="shared" si="3"/>
        <v>16000</v>
      </c>
      <c r="V74" s="16">
        <v>931</v>
      </c>
      <c r="W74" s="3">
        <v>0</v>
      </c>
      <c r="X74" s="3">
        <v>0</v>
      </c>
      <c r="Y74" s="3">
        <v>0</v>
      </c>
      <c r="Z74" s="3">
        <f t="shared" si="4"/>
        <v>0</v>
      </c>
      <c r="AA74" s="16" t="s">
        <v>155</v>
      </c>
      <c r="AB74" s="3">
        <f t="shared" si="5"/>
        <v>0</v>
      </c>
      <c r="AC74" s="3">
        <f t="shared" si="6"/>
        <v>0</v>
      </c>
      <c r="AD74" s="3">
        <f t="shared" si="7"/>
        <v>0</v>
      </c>
      <c r="AE74" s="3">
        <f t="shared" si="8"/>
        <v>0</v>
      </c>
    </row>
    <row r="75" spans="1:31" x14ac:dyDescent="0.2">
      <c r="A75" s="8" t="s">
        <v>74</v>
      </c>
      <c r="B75" s="34" t="s">
        <v>182</v>
      </c>
      <c r="C75" s="7">
        <f t="shared" si="1"/>
        <v>2012</v>
      </c>
      <c r="D75" s="9">
        <v>41046</v>
      </c>
      <c r="F75" s="9"/>
      <c r="G75" s="4" t="s">
        <v>5</v>
      </c>
      <c r="H75" s="6" t="s">
        <v>12</v>
      </c>
      <c r="I75" s="5" t="s">
        <v>17</v>
      </c>
      <c r="J75" s="5" t="s">
        <v>14</v>
      </c>
      <c r="K75" s="2" t="s">
        <v>15</v>
      </c>
      <c r="L75" s="1" t="s">
        <v>16</v>
      </c>
      <c r="M75" s="14">
        <v>16000</v>
      </c>
      <c r="N75" s="3">
        <v>16000</v>
      </c>
      <c r="O75" s="3">
        <v>0</v>
      </c>
      <c r="P75" s="3">
        <v>0</v>
      </c>
      <c r="Q75" s="3">
        <f t="shared" si="2"/>
        <v>16000</v>
      </c>
      <c r="R75" s="3">
        <v>16000</v>
      </c>
      <c r="S75" s="3">
        <v>0</v>
      </c>
      <c r="T75" s="3">
        <v>0</v>
      </c>
      <c r="U75" s="3">
        <f t="shared" si="3"/>
        <v>16000</v>
      </c>
      <c r="V75" s="16">
        <v>931</v>
      </c>
      <c r="W75" s="3">
        <v>0</v>
      </c>
      <c r="X75" s="3">
        <v>0</v>
      </c>
      <c r="Y75" s="3">
        <v>0</v>
      </c>
      <c r="Z75" s="3">
        <f t="shared" ref="Z75:Z138" si="9">SUM(W75:Y75)</f>
        <v>0</v>
      </c>
      <c r="AA75" s="16" t="s">
        <v>155</v>
      </c>
      <c r="AB75" s="3">
        <f t="shared" ref="AB75:AB138" si="10">N75-SUM(R75,W75)</f>
        <v>0</v>
      </c>
      <c r="AC75" s="3">
        <f t="shared" ref="AC75:AC138" si="11">O75-SUM(S75,X75)</f>
        <v>0</v>
      </c>
      <c r="AD75" s="3">
        <f t="shared" ref="AD75:AD138" si="12">P75-SUM(T75,Y75)</f>
        <v>0</v>
      </c>
      <c r="AE75" s="3">
        <f t="shared" ref="AE75:AE138" si="13">Q75-SUM(U75,Z75)</f>
        <v>0</v>
      </c>
    </row>
    <row r="76" spans="1:31" x14ac:dyDescent="0.2">
      <c r="A76" s="8" t="s">
        <v>74</v>
      </c>
      <c r="B76" s="34" t="s">
        <v>182</v>
      </c>
      <c r="C76" s="7">
        <f t="shared" ref="C76:C139" si="14">IF(D76&lt;&gt;"",YEAR(D76),F76)</f>
        <v>2012</v>
      </c>
      <c r="D76" s="9">
        <v>41074</v>
      </c>
      <c r="F76" s="9"/>
      <c r="G76" s="4" t="s">
        <v>5</v>
      </c>
      <c r="H76" s="6" t="s">
        <v>12</v>
      </c>
      <c r="I76" s="5" t="s">
        <v>17</v>
      </c>
      <c r="J76" s="5" t="s">
        <v>14</v>
      </c>
      <c r="K76" s="2" t="s">
        <v>15</v>
      </c>
      <c r="L76" s="1" t="s">
        <v>16</v>
      </c>
      <c r="M76" s="14">
        <v>16000</v>
      </c>
      <c r="N76" s="3">
        <v>16000</v>
      </c>
      <c r="O76" s="3">
        <v>0</v>
      </c>
      <c r="P76" s="3">
        <v>0</v>
      </c>
      <c r="Q76" s="3">
        <f t="shared" ref="Q76:Q139" si="15">SUM(N76:P76)</f>
        <v>16000</v>
      </c>
      <c r="R76" s="3">
        <v>16000</v>
      </c>
      <c r="S76" s="3">
        <v>0</v>
      </c>
      <c r="T76" s="3">
        <v>0</v>
      </c>
      <c r="U76" s="3">
        <f t="shared" ref="U76:U139" si="16">SUM(R76:T76)</f>
        <v>16000</v>
      </c>
      <c r="V76" s="16">
        <v>931</v>
      </c>
      <c r="W76" s="3">
        <v>0</v>
      </c>
      <c r="X76" s="3">
        <v>0</v>
      </c>
      <c r="Y76" s="3">
        <v>0</v>
      </c>
      <c r="Z76" s="3">
        <f t="shared" si="9"/>
        <v>0</v>
      </c>
      <c r="AA76" s="16" t="s">
        <v>155</v>
      </c>
      <c r="AB76" s="3">
        <f t="shared" si="10"/>
        <v>0</v>
      </c>
      <c r="AC76" s="3">
        <f t="shared" si="11"/>
        <v>0</v>
      </c>
      <c r="AD76" s="3">
        <f t="shared" si="12"/>
        <v>0</v>
      </c>
      <c r="AE76" s="3">
        <f t="shared" si="13"/>
        <v>0</v>
      </c>
    </row>
    <row r="77" spans="1:31" x14ac:dyDescent="0.2">
      <c r="A77" s="8" t="s">
        <v>74</v>
      </c>
      <c r="B77" s="34" t="s">
        <v>182</v>
      </c>
      <c r="C77" s="7">
        <f t="shared" si="14"/>
        <v>2012</v>
      </c>
      <c r="D77" s="9">
        <v>41111</v>
      </c>
      <c r="F77" s="9"/>
      <c r="G77" s="4" t="s">
        <v>5</v>
      </c>
      <c r="H77" s="6" t="s">
        <v>12</v>
      </c>
      <c r="I77" s="5" t="s">
        <v>17</v>
      </c>
      <c r="J77" s="5" t="s">
        <v>14</v>
      </c>
      <c r="K77" s="2" t="s">
        <v>15</v>
      </c>
      <c r="L77" s="1" t="s">
        <v>16</v>
      </c>
      <c r="M77" s="14">
        <v>16000</v>
      </c>
      <c r="N77" s="3">
        <v>16000</v>
      </c>
      <c r="O77" s="3">
        <v>0</v>
      </c>
      <c r="P77" s="3">
        <v>0</v>
      </c>
      <c r="Q77" s="3">
        <f t="shared" si="15"/>
        <v>16000</v>
      </c>
      <c r="R77" s="3">
        <v>16000</v>
      </c>
      <c r="S77" s="3">
        <v>0</v>
      </c>
      <c r="T77" s="3">
        <v>0</v>
      </c>
      <c r="U77" s="3">
        <f t="shared" si="16"/>
        <v>16000</v>
      </c>
      <c r="V77" s="16">
        <v>931</v>
      </c>
      <c r="W77" s="3">
        <v>0</v>
      </c>
      <c r="X77" s="3">
        <v>0</v>
      </c>
      <c r="Y77" s="3">
        <v>0</v>
      </c>
      <c r="Z77" s="3">
        <f t="shared" si="9"/>
        <v>0</v>
      </c>
      <c r="AA77" s="16" t="s">
        <v>155</v>
      </c>
      <c r="AB77" s="3">
        <f t="shared" si="10"/>
        <v>0</v>
      </c>
      <c r="AC77" s="3">
        <f t="shared" si="11"/>
        <v>0</v>
      </c>
      <c r="AD77" s="3">
        <f t="shared" si="12"/>
        <v>0</v>
      </c>
      <c r="AE77" s="3">
        <f t="shared" si="13"/>
        <v>0</v>
      </c>
    </row>
    <row r="78" spans="1:31" x14ac:dyDescent="0.2">
      <c r="A78" s="8" t="s">
        <v>74</v>
      </c>
      <c r="B78" s="34" t="s">
        <v>182</v>
      </c>
      <c r="C78" s="7">
        <f t="shared" si="14"/>
        <v>2012</v>
      </c>
      <c r="D78" s="9">
        <v>41143</v>
      </c>
      <c r="F78" s="9"/>
      <c r="G78" s="4" t="s">
        <v>5</v>
      </c>
      <c r="H78" s="6" t="s">
        <v>12</v>
      </c>
      <c r="I78" s="5" t="s">
        <v>17</v>
      </c>
      <c r="J78" s="5" t="s">
        <v>14</v>
      </c>
      <c r="K78" s="2" t="s">
        <v>15</v>
      </c>
      <c r="L78" s="1" t="s">
        <v>16</v>
      </c>
      <c r="M78" s="14">
        <v>16000</v>
      </c>
      <c r="N78" s="3">
        <v>16000</v>
      </c>
      <c r="O78" s="3">
        <v>0</v>
      </c>
      <c r="P78" s="3">
        <v>0</v>
      </c>
      <c r="Q78" s="3">
        <f t="shared" si="15"/>
        <v>16000</v>
      </c>
      <c r="R78" s="3">
        <v>16000</v>
      </c>
      <c r="S78" s="3">
        <v>0</v>
      </c>
      <c r="T78" s="3">
        <v>0</v>
      </c>
      <c r="U78" s="3">
        <f t="shared" si="16"/>
        <v>16000</v>
      </c>
      <c r="V78" s="16">
        <v>931</v>
      </c>
      <c r="W78" s="3">
        <v>0</v>
      </c>
      <c r="X78" s="3">
        <v>0</v>
      </c>
      <c r="Y78" s="3">
        <v>0</v>
      </c>
      <c r="Z78" s="3">
        <f t="shared" si="9"/>
        <v>0</v>
      </c>
      <c r="AA78" s="16" t="s">
        <v>155</v>
      </c>
      <c r="AB78" s="3">
        <f t="shared" si="10"/>
        <v>0</v>
      </c>
      <c r="AC78" s="3">
        <f t="shared" si="11"/>
        <v>0</v>
      </c>
      <c r="AD78" s="3">
        <f t="shared" si="12"/>
        <v>0</v>
      </c>
      <c r="AE78" s="3">
        <f t="shared" si="13"/>
        <v>0</v>
      </c>
    </row>
    <row r="79" spans="1:31" x14ac:dyDescent="0.2">
      <c r="A79" s="8" t="s">
        <v>74</v>
      </c>
      <c r="B79" s="34" t="s">
        <v>182</v>
      </c>
      <c r="C79" s="7">
        <f t="shared" si="14"/>
        <v>2012</v>
      </c>
      <c r="D79" s="9">
        <v>41173</v>
      </c>
      <c r="F79" s="9"/>
      <c r="G79" s="4" t="s">
        <v>5</v>
      </c>
      <c r="H79" s="6" t="s">
        <v>12</v>
      </c>
      <c r="I79" s="5" t="s">
        <v>17</v>
      </c>
      <c r="J79" s="5" t="s">
        <v>14</v>
      </c>
      <c r="K79" s="2" t="s">
        <v>15</v>
      </c>
      <c r="L79" s="1" t="s">
        <v>16</v>
      </c>
      <c r="M79" s="14">
        <v>16000</v>
      </c>
      <c r="N79" s="3">
        <v>16000</v>
      </c>
      <c r="O79" s="3">
        <v>0</v>
      </c>
      <c r="P79" s="3">
        <v>0</v>
      </c>
      <c r="Q79" s="3">
        <f t="shared" si="15"/>
        <v>16000</v>
      </c>
      <c r="R79" s="3">
        <v>16000</v>
      </c>
      <c r="S79" s="3">
        <v>0</v>
      </c>
      <c r="T79" s="3">
        <v>0</v>
      </c>
      <c r="U79" s="3">
        <f t="shared" si="16"/>
        <v>16000</v>
      </c>
      <c r="V79" s="16">
        <v>931</v>
      </c>
      <c r="W79" s="3">
        <v>0</v>
      </c>
      <c r="X79" s="3">
        <v>0</v>
      </c>
      <c r="Y79" s="3">
        <v>0</v>
      </c>
      <c r="Z79" s="3">
        <f t="shared" si="9"/>
        <v>0</v>
      </c>
      <c r="AA79" s="16" t="s">
        <v>155</v>
      </c>
      <c r="AB79" s="3">
        <f t="shared" si="10"/>
        <v>0</v>
      </c>
      <c r="AC79" s="3">
        <f t="shared" si="11"/>
        <v>0</v>
      </c>
      <c r="AD79" s="3">
        <f t="shared" si="12"/>
        <v>0</v>
      </c>
      <c r="AE79" s="3">
        <f t="shared" si="13"/>
        <v>0</v>
      </c>
    </row>
    <row r="80" spans="1:31" x14ac:dyDescent="0.2">
      <c r="A80" s="8" t="s">
        <v>74</v>
      </c>
      <c r="B80" s="34" t="s">
        <v>182</v>
      </c>
      <c r="C80" s="7">
        <f t="shared" si="14"/>
        <v>2012</v>
      </c>
      <c r="D80" s="9">
        <v>41206</v>
      </c>
      <c r="F80" s="9"/>
      <c r="G80" s="4" t="s">
        <v>5</v>
      </c>
      <c r="H80" s="6" t="s">
        <v>12</v>
      </c>
      <c r="I80" s="5" t="s">
        <v>17</v>
      </c>
      <c r="J80" s="5" t="s">
        <v>14</v>
      </c>
      <c r="K80" s="2" t="s">
        <v>15</v>
      </c>
      <c r="L80" s="1" t="s">
        <v>16</v>
      </c>
      <c r="M80" s="14">
        <v>16000</v>
      </c>
      <c r="N80" s="3">
        <v>16000</v>
      </c>
      <c r="O80" s="3">
        <v>0</v>
      </c>
      <c r="P80" s="3">
        <v>0</v>
      </c>
      <c r="Q80" s="3">
        <f t="shared" si="15"/>
        <v>16000</v>
      </c>
      <c r="R80" s="3">
        <v>16000</v>
      </c>
      <c r="S80" s="3">
        <v>0</v>
      </c>
      <c r="T80" s="3">
        <v>0</v>
      </c>
      <c r="U80" s="3">
        <f t="shared" si="16"/>
        <v>16000</v>
      </c>
      <c r="V80" s="16">
        <v>931</v>
      </c>
      <c r="W80" s="3">
        <v>0</v>
      </c>
      <c r="X80" s="3">
        <v>0</v>
      </c>
      <c r="Y80" s="3">
        <v>0</v>
      </c>
      <c r="Z80" s="3">
        <f t="shared" si="9"/>
        <v>0</v>
      </c>
      <c r="AA80" s="16" t="s">
        <v>155</v>
      </c>
      <c r="AB80" s="3">
        <f t="shared" si="10"/>
        <v>0</v>
      </c>
      <c r="AC80" s="3">
        <f t="shared" si="11"/>
        <v>0</v>
      </c>
      <c r="AD80" s="3">
        <f t="shared" si="12"/>
        <v>0</v>
      </c>
      <c r="AE80" s="3">
        <f t="shared" si="13"/>
        <v>0</v>
      </c>
    </row>
    <row r="81" spans="1:31" x14ac:dyDescent="0.2">
      <c r="A81" s="8" t="s">
        <v>74</v>
      </c>
      <c r="B81" s="34" t="s">
        <v>182</v>
      </c>
      <c r="C81" s="7">
        <f t="shared" si="14"/>
        <v>2012</v>
      </c>
      <c r="D81" s="9">
        <v>41227</v>
      </c>
      <c r="F81" s="9"/>
      <c r="G81" s="4" t="s">
        <v>5</v>
      </c>
      <c r="H81" s="6" t="s">
        <v>12</v>
      </c>
      <c r="I81" s="5" t="s">
        <v>17</v>
      </c>
      <c r="J81" s="5" t="s">
        <v>14</v>
      </c>
      <c r="K81" s="2" t="s">
        <v>15</v>
      </c>
      <c r="L81" s="1" t="s">
        <v>16</v>
      </c>
      <c r="M81" s="14">
        <v>16000</v>
      </c>
      <c r="N81" s="3">
        <v>16000</v>
      </c>
      <c r="O81" s="3">
        <v>0</v>
      </c>
      <c r="P81" s="3">
        <v>0</v>
      </c>
      <c r="Q81" s="3">
        <f t="shared" si="15"/>
        <v>16000</v>
      </c>
      <c r="R81" s="3">
        <v>16000</v>
      </c>
      <c r="S81" s="3">
        <v>0</v>
      </c>
      <c r="T81" s="3">
        <v>0</v>
      </c>
      <c r="U81" s="3">
        <f t="shared" si="16"/>
        <v>16000</v>
      </c>
      <c r="V81" s="16">
        <v>931</v>
      </c>
      <c r="W81" s="3">
        <v>0</v>
      </c>
      <c r="X81" s="3">
        <v>0</v>
      </c>
      <c r="Y81" s="3">
        <v>0</v>
      </c>
      <c r="Z81" s="3">
        <f t="shared" si="9"/>
        <v>0</v>
      </c>
      <c r="AA81" s="16" t="s">
        <v>155</v>
      </c>
      <c r="AB81" s="3">
        <f t="shared" si="10"/>
        <v>0</v>
      </c>
      <c r="AC81" s="3">
        <f t="shared" si="11"/>
        <v>0</v>
      </c>
      <c r="AD81" s="3">
        <f t="shared" si="12"/>
        <v>0</v>
      </c>
      <c r="AE81" s="3">
        <f t="shared" si="13"/>
        <v>0</v>
      </c>
    </row>
    <row r="82" spans="1:31" x14ac:dyDescent="0.2">
      <c r="A82" s="8" t="s">
        <v>74</v>
      </c>
      <c r="B82" s="34" t="s">
        <v>182</v>
      </c>
      <c r="C82" s="7">
        <f t="shared" si="14"/>
        <v>2012</v>
      </c>
      <c r="D82" s="9">
        <v>41263</v>
      </c>
      <c r="F82" s="9"/>
      <c r="G82" s="4" t="s">
        <v>5</v>
      </c>
      <c r="H82" s="6" t="s">
        <v>12</v>
      </c>
      <c r="I82" s="5" t="s">
        <v>17</v>
      </c>
      <c r="J82" s="5" t="s">
        <v>14</v>
      </c>
      <c r="K82" s="2" t="s">
        <v>15</v>
      </c>
      <c r="L82" s="1" t="s">
        <v>16</v>
      </c>
      <c r="M82" s="14">
        <v>16000</v>
      </c>
      <c r="N82" s="3">
        <v>16000</v>
      </c>
      <c r="O82" s="3">
        <v>0</v>
      </c>
      <c r="P82" s="3">
        <v>0</v>
      </c>
      <c r="Q82" s="3">
        <f t="shared" si="15"/>
        <v>16000</v>
      </c>
      <c r="R82" s="3">
        <v>16000</v>
      </c>
      <c r="S82" s="3">
        <v>0</v>
      </c>
      <c r="T82" s="3">
        <v>0</v>
      </c>
      <c r="U82" s="3">
        <f t="shared" si="16"/>
        <v>16000</v>
      </c>
      <c r="V82" s="16">
        <v>931</v>
      </c>
      <c r="W82" s="3">
        <v>0</v>
      </c>
      <c r="X82" s="3">
        <v>0</v>
      </c>
      <c r="Y82" s="3">
        <v>0</v>
      </c>
      <c r="Z82" s="3">
        <f t="shared" si="9"/>
        <v>0</v>
      </c>
      <c r="AA82" s="16" t="s">
        <v>155</v>
      </c>
      <c r="AB82" s="3">
        <f t="shared" si="10"/>
        <v>0</v>
      </c>
      <c r="AC82" s="3">
        <f t="shared" si="11"/>
        <v>0</v>
      </c>
      <c r="AD82" s="3">
        <f t="shared" si="12"/>
        <v>0</v>
      </c>
      <c r="AE82" s="3">
        <f t="shared" si="13"/>
        <v>0</v>
      </c>
    </row>
    <row r="83" spans="1:31" x14ac:dyDescent="0.2">
      <c r="A83" s="8" t="s">
        <v>74</v>
      </c>
      <c r="B83" s="34" t="s">
        <v>182</v>
      </c>
      <c r="C83" s="7">
        <f t="shared" si="14"/>
        <v>2013</v>
      </c>
      <c r="D83" s="9">
        <v>41296</v>
      </c>
      <c r="F83" s="9"/>
      <c r="G83" s="4" t="s">
        <v>5</v>
      </c>
      <c r="H83" s="6" t="s">
        <v>12</v>
      </c>
      <c r="I83" s="5" t="s">
        <v>17</v>
      </c>
      <c r="J83" s="5" t="s">
        <v>14</v>
      </c>
      <c r="K83" s="2" t="s">
        <v>15</v>
      </c>
      <c r="L83" s="1" t="s">
        <v>16</v>
      </c>
      <c r="M83" s="14">
        <v>16000</v>
      </c>
      <c r="N83" s="3">
        <v>16000</v>
      </c>
      <c r="O83" s="3">
        <v>0</v>
      </c>
      <c r="P83" s="3">
        <v>0</v>
      </c>
      <c r="Q83" s="3">
        <f t="shared" si="15"/>
        <v>16000</v>
      </c>
      <c r="R83" s="3">
        <v>16000</v>
      </c>
      <c r="S83" s="3">
        <v>0</v>
      </c>
      <c r="T83" s="3">
        <v>0</v>
      </c>
      <c r="U83" s="3">
        <f t="shared" si="16"/>
        <v>16000</v>
      </c>
      <c r="V83" s="16">
        <v>931</v>
      </c>
      <c r="W83" s="3">
        <v>0</v>
      </c>
      <c r="X83" s="3">
        <v>0</v>
      </c>
      <c r="Y83" s="3">
        <v>0</v>
      </c>
      <c r="Z83" s="3">
        <f t="shared" si="9"/>
        <v>0</v>
      </c>
      <c r="AA83" s="16" t="s">
        <v>155</v>
      </c>
      <c r="AB83" s="3">
        <f t="shared" si="10"/>
        <v>0</v>
      </c>
      <c r="AC83" s="3">
        <f t="shared" si="11"/>
        <v>0</v>
      </c>
      <c r="AD83" s="3">
        <f t="shared" si="12"/>
        <v>0</v>
      </c>
      <c r="AE83" s="3">
        <f t="shared" si="13"/>
        <v>0</v>
      </c>
    </row>
    <row r="84" spans="1:31" x14ac:dyDescent="0.2">
      <c r="A84" s="8" t="s">
        <v>74</v>
      </c>
      <c r="B84" s="34" t="s">
        <v>182</v>
      </c>
      <c r="C84" s="7">
        <f t="shared" si="14"/>
        <v>2013</v>
      </c>
      <c r="D84" s="9">
        <v>41331</v>
      </c>
      <c r="F84" s="9"/>
      <c r="G84" s="4" t="s">
        <v>5</v>
      </c>
      <c r="H84" s="6" t="s">
        <v>12</v>
      </c>
      <c r="I84" s="5" t="s">
        <v>17</v>
      </c>
      <c r="J84" s="5" t="s">
        <v>14</v>
      </c>
      <c r="K84" s="2" t="s">
        <v>15</v>
      </c>
      <c r="L84" s="1" t="s">
        <v>16</v>
      </c>
      <c r="M84" s="14">
        <v>16000</v>
      </c>
      <c r="N84" s="3">
        <v>16000</v>
      </c>
      <c r="O84" s="3">
        <v>0</v>
      </c>
      <c r="P84" s="3">
        <v>0</v>
      </c>
      <c r="Q84" s="3">
        <f t="shared" si="15"/>
        <v>16000</v>
      </c>
      <c r="R84" s="3">
        <v>16000</v>
      </c>
      <c r="S84" s="3">
        <v>0</v>
      </c>
      <c r="T84" s="3">
        <v>0</v>
      </c>
      <c r="U84" s="3">
        <f t="shared" si="16"/>
        <v>16000</v>
      </c>
      <c r="V84" s="16">
        <v>931</v>
      </c>
      <c r="W84" s="3">
        <v>0</v>
      </c>
      <c r="X84" s="3">
        <v>0</v>
      </c>
      <c r="Y84" s="3">
        <v>0</v>
      </c>
      <c r="Z84" s="3">
        <f t="shared" si="9"/>
        <v>0</v>
      </c>
      <c r="AA84" s="16" t="s">
        <v>155</v>
      </c>
      <c r="AB84" s="3">
        <f t="shared" si="10"/>
        <v>0</v>
      </c>
      <c r="AC84" s="3">
        <f t="shared" si="11"/>
        <v>0</v>
      </c>
      <c r="AD84" s="3">
        <f t="shared" si="12"/>
        <v>0</v>
      </c>
      <c r="AE84" s="3">
        <f t="shared" si="13"/>
        <v>0</v>
      </c>
    </row>
    <row r="85" spans="1:31" x14ac:dyDescent="0.2">
      <c r="A85" s="8" t="s">
        <v>74</v>
      </c>
      <c r="B85" s="34" t="s">
        <v>182</v>
      </c>
      <c r="C85" s="7">
        <f t="shared" si="14"/>
        <v>2013</v>
      </c>
      <c r="D85" s="9">
        <v>41349</v>
      </c>
      <c r="F85" s="9"/>
      <c r="G85" s="4" t="s">
        <v>5</v>
      </c>
      <c r="H85" s="6" t="s">
        <v>12</v>
      </c>
      <c r="I85" s="5" t="s">
        <v>17</v>
      </c>
      <c r="J85" s="5" t="s">
        <v>14</v>
      </c>
      <c r="K85" s="2" t="s">
        <v>15</v>
      </c>
      <c r="L85" s="1" t="s">
        <v>16</v>
      </c>
      <c r="M85" s="14">
        <v>16000</v>
      </c>
      <c r="N85" s="3">
        <v>16000</v>
      </c>
      <c r="O85" s="3">
        <v>0</v>
      </c>
      <c r="P85" s="3">
        <v>0</v>
      </c>
      <c r="Q85" s="3">
        <f t="shared" si="15"/>
        <v>16000</v>
      </c>
      <c r="R85" s="3">
        <v>16000</v>
      </c>
      <c r="S85" s="3">
        <v>0</v>
      </c>
      <c r="T85" s="3">
        <v>0</v>
      </c>
      <c r="U85" s="3">
        <f t="shared" si="16"/>
        <v>16000</v>
      </c>
      <c r="V85" s="16">
        <v>931</v>
      </c>
      <c r="W85" s="3">
        <v>0</v>
      </c>
      <c r="X85" s="3">
        <v>0</v>
      </c>
      <c r="Y85" s="3">
        <v>0</v>
      </c>
      <c r="Z85" s="3">
        <f t="shared" si="9"/>
        <v>0</v>
      </c>
      <c r="AA85" s="16" t="s">
        <v>155</v>
      </c>
      <c r="AB85" s="3">
        <f t="shared" si="10"/>
        <v>0</v>
      </c>
      <c r="AC85" s="3">
        <f t="shared" si="11"/>
        <v>0</v>
      </c>
      <c r="AD85" s="3">
        <f t="shared" si="12"/>
        <v>0</v>
      </c>
      <c r="AE85" s="3">
        <f t="shared" si="13"/>
        <v>0</v>
      </c>
    </row>
    <row r="86" spans="1:31" x14ac:dyDescent="0.2">
      <c r="A86" s="8" t="s">
        <v>74</v>
      </c>
      <c r="B86" s="34" t="s">
        <v>182</v>
      </c>
      <c r="C86" s="7">
        <f t="shared" si="14"/>
        <v>2013</v>
      </c>
      <c r="D86" s="9">
        <v>41397</v>
      </c>
      <c r="F86" s="9"/>
      <c r="G86" s="4" t="s">
        <v>5</v>
      </c>
      <c r="H86" s="6" t="s">
        <v>12</v>
      </c>
      <c r="I86" s="5" t="s">
        <v>17</v>
      </c>
      <c r="J86" s="5" t="s">
        <v>14</v>
      </c>
      <c r="K86" s="2" t="s">
        <v>15</v>
      </c>
      <c r="L86" s="1" t="s">
        <v>16</v>
      </c>
      <c r="M86" s="14">
        <v>16000</v>
      </c>
      <c r="N86" s="3">
        <v>16000</v>
      </c>
      <c r="O86" s="3">
        <v>0</v>
      </c>
      <c r="P86" s="3">
        <v>0</v>
      </c>
      <c r="Q86" s="3">
        <f t="shared" si="15"/>
        <v>16000</v>
      </c>
      <c r="R86" s="3">
        <v>16000</v>
      </c>
      <c r="S86" s="3">
        <v>0</v>
      </c>
      <c r="T86" s="3">
        <v>0</v>
      </c>
      <c r="U86" s="3">
        <f t="shared" si="16"/>
        <v>16000</v>
      </c>
      <c r="V86" s="16">
        <v>931</v>
      </c>
      <c r="W86" s="3">
        <v>0</v>
      </c>
      <c r="X86" s="3">
        <v>0</v>
      </c>
      <c r="Y86" s="3">
        <v>0</v>
      </c>
      <c r="Z86" s="3">
        <f t="shared" si="9"/>
        <v>0</v>
      </c>
      <c r="AA86" s="16" t="s">
        <v>155</v>
      </c>
      <c r="AB86" s="3">
        <f t="shared" si="10"/>
        <v>0</v>
      </c>
      <c r="AC86" s="3">
        <f t="shared" si="11"/>
        <v>0</v>
      </c>
      <c r="AD86" s="3">
        <f t="shared" si="12"/>
        <v>0</v>
      </c>
      <c r="AE86" s="3">
        <f t="shared" si="13"/>
        <v>0</v>
      </c>
    </row>
    <row r="87" spans="1:31" x14ac:dyDescent="0.2">
      <c r="A87" s="8" t="s">
        <v>74</v>
      </c>
      <c r="B87" s="34" t="s">
        <v>182</v>
      </c>
      <c r="C87" s="7">
        <f t="shared" si="14"/>
        <v>2013</v>
      </c>
      <c r="D87" s="9">
        <v>41446</v>
      </c>
      <c r="F87" s="9"/>
      <c r="G87" s="4" t="s">
        <v>5</v>
      </c>
      <c r="H87" s="6" t="s">
        <v>12</v>
      </c>
      <c r="I87" s="5" t="s">
        <v>17</v>
      </c>
      <c r="J87" s="5" t="s">
        <v>14</v>
      </c>
      <c r="K87" s="2" t="s">
        <v>15</v>
      </c>
      <c r="L87" s="1" t="s">
        <v>16</v>
      </c>
      <c r="M87" s="14">
        <v>16000</v>
      </c>
      <c r="N87" s="3">
        <v>16000</v>
      </c>
      <c r="O87" s="3">
        <v>0</v>
      </c>
      <c r="P87" s="3">
        <v>0</v>
      </c>
      <c r="Q87" s="3">
        <f t="shared" si="15"/>
        <v>16000</v>
      </c>
      <c r="R87" s="3">
        <v>16000</v>
      </c>
      <c r="S87" s="3">
        <v>0</v>
      </c>
      <c r="T87" s="3">
        <v>0</v>
      </c>
      <c r="U87" s="3">
        <f t="shared" si="16"/>
        <v>16000</v>
      </c>
      <c r="V87" s="16">
        <v>931</v>
      </c>
      <c r="W87" s="3">
        <v>0</v>
      </c>
      <c r="X87" s="3">
        <v>0</v>
      </c>
      <c r="Y87" s="3">
        <v>0</v>
      </c>
      <c r="Z87" s="3">
        <f t="shared" si="9"/>
        <v>0</v>
      </c>
      <c r="AA87" s="16" t="s">
        <v>155</v>
      </c>
      <c r="AB87" s="3">
        <f t="shared" si="10"/>
        <v>0</v>
      </c>
      <c r="AC87" s="3">
        <f t="shared" si="11"/>
        <v>0</v>
      </c>
      <c r="AD87" s="3">
        <f t="shared" si="12"/>
        <v>0</v>
      </c>
      <c r="AE87" s="3">
        <f t="shared" si="13"/>
        <v>0</v>
      </c>
    </row>
    <row r="88" spans="1:31" x14ac:dyDescent="0.2">
      <c r="A88" s="8" t="s">
        <v>74</v>
      </c>
      <c r="B88" s="34" t="s">
        <v>182</v>
      </c>
      <c r="C88" s="7">
        <f t="shared" si="14"/>
        <v>2013</v>
      </c>
      <c r="D88" s="9">
        <v>41479</v>
      </c>
      <c r="F88" s="9"/>
      <c r="G88" s="4" t="s">
        <v>5</v>
      </c>
      <c r="H88" s="6" t="s">
        <v>12</v>
      </c>
      <c r="I88" s="5" t="s">
        <v>17</v>
      </c>
      <c r="J88" s="5" t="s">
        <v>14</v>
      </c>
      <c r="K88" s="2" t="s">
        <v>15</v>
      </c>
      <c r="L88" s="1" t="s">
        <v>16</v>
      </c>
      <c r="M88" s="14">
        <v>16000</v>
      </c>
      <c r="N88" s="3">
        <v>16000</v>
      </c>
      <c r="O88" s="3">
        <v>0</v>
      </c>
      <c r="P88" s="3">
        <v>0</v>
      </c>
      <c r="Q88" s="3">
        <f t="shared" si="15"/>
        <v>16000</v>
      </c>
      <c r="R88" s="3">
        <v>16000</v>
      </c>
      <c r="S88" s="3">
        <v>0</v>
      </c>
      <c r="T88" s="3">
        <v>0</v>
      </c>
      <c r="U88" s="3">
        <f t="shared" si="16"/>
        <v>16000</v>
      </c>
      <c r="V88" s="16">
        <v>931</v>
      </c>
      <c r="W88" s="3">
        <v>0</v>
      </c>
      <c r="X88" s="3">
        <v>0</v>
      </c>
      <c r="Y88" s="3">
        <v>0</v>
      </c>
      <c r="Z88" s="3">
        <f t="shared" si="9"/>
        <v>0</v>
      </c>
      <c r="AA88" s="16" t="s">
        <v>155</v>
      </c>
      <c r="AB88" s="3">
        <f t="shared" si="10"/>
        <v>0</v>
      </c>
      <c r="AC88" s="3">
        <f t="shared" si="11"/>
        <v>0</v>
      </c>
      <c r="AD88" s="3">
        <f t="shared" si="12"/>
        <v>0</v>
      </c>
      <c r="AE88" s="3">
        <f t="shared" si="13"/>
        <v>0</v>
      </c>
    </row>
    <row r="89" spans="1:31" x14ac:dyDescent="0.2">
      <c r="A89" s="8" t="s">
        <v>74</v>
      </c>
      <c r="B89" s="34" t="s">
        <v>182</v>
      </c>
      <c r="C89" s="7">
        <f t="shared" si="14"/>
        <v>2013</v>
      </c>
      <c r="D89" s="9">
        <v>41503</v>
      </c>
      <c r="F89" s="9"/>
      <c r="G89" s="4" t="s">
        <v>5</v>
      </c>
      <c r="H89" s="6" t="s">
        <v>12</v>
      </c>
      <c r="I89" s="5" t="s">
        <v>17</v>
      </c>
      <c r="J89" s="5" t="s">
        <v>14</v>
      </c>
      <c r="K89" s="2" t="s">
        <v>15</v>
      </c>
      <c r="L89" s="1" t="s">
        <v>16</v>
      </c>
      <c r="M89" s="14">
        <v>16000</v>
      </c>
      <c r="N89" s="3">
        <v>16000</v>
      </c>
      <c r="O89" s="3">
        <v>0</v>
      </c>
      <c r="P89" s="3">
        <v>0</v>
      </c>
      <c r="Q89" s="3">
        <f t="shared" si="15"/>
        <v>16000</v>
      </c>
      <c r="R89" s="3">
        <v>16000</v>
      </c>
      <c r="S89" s="3">
        <v>0</v>
      </c>
      <c r="T89" s="3">
        <v>0</v>
      </c>
      <c r="U89" s="3">
        <f t="shared" si="16"/>
        <v>16000</v>
      </c>
      <c r="V89" s="16">
        <v>931</v>
      </c>
      <c r="W89" s="3">
        <v>0</v>
      </c>
      <c r="X89" s="3">
        <v>0</v>
      </c>
      <c r="Y89" s="3">
        <v>0</v>
      </c>
      <c r="Z89" s="3">
        <f t="shared" si="9"/>
        <v>0</v>
      </c>
      <c r="AA89" s="16" t="s">
        <v>155</v>
      </c>
      <c r="AB89" s="3">
        <f t="shared" si="10"/>
        <v>0</v>
      </c>
      <c r="AC89" s="3">
        <f t="shared" si="11"/>
        <v>0</v>
      </c>
      <c r="AD89" s="3">
        <f t="shared" si="12"/>
        <v>0</v>
      </c>
      <c r="AE89" s="3">
        <f t="shared" si="13"/>
        <v>0</v>
      </c>
    </row>
    <row r="90" spans="1:31" x14ac:dyDescent="0.2">
      <c r="A90" s="8" t="s">
        <v>74</v>
      </c>
      <c r="B90" s="34" t="s">
        <v>182</v>
      </c>
      <c r="C90" s="7">
        <f t="shared" si="14"/>
        <v>2013</v>
      </c>
      <c r="D90" s="9">
        <v>41536</v>
      </c>
      <c r="F90" s="9"/>
      <c r="G90" s="4" t="s">
        <v>5</v>
      </c>
      <c r="H90" s="6" t="s">
        <v>12</v>
      </c>
      <c r="I90" s="5" t="s">
        <v>17</v>
      </c>
      <c r="J90" s="5" t="s">
        <v>14</v>
      </c>
      <c r="K90" s="2" t="s">
        <v>15</v>
      </c>
      <c r="L90" s="1" t="s">
        <v>16</v>
      </c>
      <c r="M90" s="14">
        <v>16000</v>
      </c>
      <c r="N90" s="3">
        <v>16000</v>
      </c>
      <c r="O90" s="3">
        <v>0</v>
      </c>
      <c r="P90" s="3">
        <v>0</v>
      </c>
      <c r="Q90" s="3">
        <f t="shared" si="15"/>
        <v>16000</v>
      </c>
      <c r="R90" s="3">
        <v>16000</v>
      </c>
      <c r="S90" s="3">
        <v>0</v>
      </c>
      <c r="T90" s="3">
        <v>0</v>
      </c>
      <c r="U90" s="3">
        <f t="shared" si="16"/>
        <v>16000</v>
      </c>
      <c r="V90" s="16">
        <v>931</v>
      </c>
      <c r="W90" s="3">
        <v>0</v>
      </c>
      <c r="X90" s="3">
        <v>0</v>
      </c>
      <c r="Y90" s="3">
        <v>0</v>
      </c>
      <c r="Z90" s="3">
        <f t="shared" si="9"/>
        <v>0</v>
      </c>
      <c r="AA90" s="16" t="s">
        <v>155</v>
      </c>
      <c r="AB90" s="3">
        <f t="shared" si="10"/>
        <v>0</v>
      </c>
      <c r="AC90" s="3">
        <f t="shared" si="11"/>
        <v>0</v>
      </c>
      <c r="AD90" s="3">
        <f t="shared" si="12"/>
        <v>0</v>
      </c>
      <c r="AE90" s="3">
        <f t="shared" si="13"/>
        <v>0</v>
      </c>
    </row>
    <row r="91" spans="1:31" x14ac:dyDescent="0.2">
      <c r="A91" s="8" t="s">
        <v>74</v>
      </c>
      <c r="B91" s="34" t="s">
        <v>182</v>
      </c>
      <c r="C91" s="7">
        <f t="shared" si="14"/>
        <v>2013</v>
      </c>
      <c r="D91" s="9">
        <v>41563</v>
      </c>
      <c r="F91" s="9"/>
      <c r="G91" s="4" t="s">
        <v>5</v>
      </c>
      <c r="H91" s="6" t="s">
        <v>12</v>
      </c>
      <c r="I91" s="5" t="s">
        <v>17</v>
      </c>
      <c r="J91" s="5" t="s">
        <v>14</v>
      </c>
      <c r="K91" s="2" t="s">
        <v>15</v>
      </c>
      <c r="L91" s="1" t="s">
        <v>16</v>
      </c>
      <c r="M91" s="14">
        <v>16000</v>
      </c>
      <c r="N91" s="3">
        <v>16000</v>
      </c>
      <c r="O91" s="3">
        <v>0</v>
      </c>
      <c r="P91" s="3">
        <v>0</v>
      </c>
      <c r="Q91" s="3">
        <f t="shared" si="15"/>
        <v>16000</v>
      </c>
      <c r="R91" s="3">
        <v>16000</v>
      </c>
      <c r="S91" s="3">
        <v>0</v>
      </c>
      <c r="T91" s="3">
        <v>0</v>
      </c>
      <c r="U91" s="3">
        <f t="shared" si="16"/>
        <v>16000</v>
      </c>
      <c r="V91" s="16">
        <v>931</v>
      </c>
      <c r="W91" s="3">
        <v>0</v>
      </c>
      <c r="X91" s="3">
        <v>0</v>
      </c>
      <c r="Y91" s="3">
        <v>0</v>
      </c>
      <c r="Z91" s="3">
        <f t="shared" si="9"/>
        <v>0</v>
      </c>
      <c r="AA91" s="16" t="s">
        <v>155</v>
      </c>
      <c r="AB91" s="3">
        <f t="shared" si="10"/>
        <v>0</v>
      </c>
      <c r="AC91" s="3">
        <f t="shared" si="11"/>
        <v>0</v>
      </c>
      <c r="AD91" s="3">
        <f t="shared" si="12"/>
        <v>0</v>
      </c>
      <c r="AE91" s="3">
        <f t="shared" si="13"/>
        <v>0</v>
      </c>
    </row>
    <row r="92" spans="1:31" x14ac:dyDescent="0.2">
      <c r="A92" s="8" t="s">
        <v>74</v>
      </c>
      <c r="B92" s="34" t="s">
        <v>182</v>
      </c>
      <c r="C92" s="7">
        <f t="shared" si="14"/>
        <v>2013</v>
      </c>
      <c r="D92" s="9">
        <v>41594</v>
      </c>
      <c r="F92" s="9"/>
      <c r="G92" s="4" t="s">
        <v>5</v>
      </c>
      <c r="H92" s="6" t="s">
        <v>12</v>
      </c>
      <c r="I92" s="5" t="s">
        <v>17</v>
      </c>
      <c r="J92" s="5" t="s">
        <v>14</v>
      </c>
      <c r="K92" s="2" t="s">
        <v>15</v>
      </c>
      <c r="L92" s="1" t="s">
        <v>16</v>
      </c>
      <c r="M92" s="14">
        <v>16000</v>
      </c>
      <c r="N92" s="3">
        <v>16000</v>
      </c>
      <c r="O92" s="3">
        <v>0</v>
      </c>
      <c r="P92" s="3">
        <v>0</v>
      </c>
      <c r="Q92" s="3">
        <f t="shared" si="15"/>
        <v>16000</v>
      </c>
      <c r="R92" s="3">
        <v>16000</v>
      </c>
      <c r="S92" s="3">
        <v>0</v>
      </c>
      <c r="T92" s="3">
        <v>0</v>
      </c>
      <c r="U92" s="3">
        <f t="shared" si="16"/>
        <v>16000</v>
      </c>
      <c r="V92" s="16">
        <v>931</v>
      </c>
      <c r="W92" s="3">
        <v>0</v>
      </c>
      <c r="X92" s="3">
        <v>0</v>
      </c>
      <c r="Y92" s="3">
        <v>0</v>
      </c>
      <c r="Z92" s="3">
        <f t="shared" si="9"/>
        <v>0</v>
      </c>
      <c r="AA92" s="16" t="s">
        <v>155</v>
      </c>
      <c r="AB92" s="3">
        <f t="shared" si="10"/>
        <v>0</v>
      </c>
      <c r="AC92" s="3">
        <f t="shared" si="11"/>
        <v>0</v>
      </c>
      <c r="AD92" s="3">
        <f t="shared" si="12"/>
        <v>0</v>
      </c>
      <c r="AE92" s="3">
        <f t="shared" si="13"/>
        <v>0</v>
      </c>
    </row>
    <row r="93" spans="1:31" x14ac:dyDescent="0.2">
      <c r="A93" s="8" t="s">
        <v>74</v>
      </c>
      <c r="B93" s="34" t="s">
        <v>182</v>
      </c>
      <c r="C93" s="7">
        <f t="shared" si="14"/>
        <v>2013</v>
      </c>
      <c r="D93" s="9">
        <v>41625</v>
      </c>
      <c r="F93" s="9"/>
      <c r="G93" s="4" t="s">
        <v>5</v>
      </c>
      <c r="H93" s="6" t="s">
        <v>12</v>
      </c>
      <c r="I93" s="5" t="s">
        <v>17</v>
      </c>
      <c r="J93" s="5" t="s">
        <v>14</v>
      </c>
      <c r="K93" s="2" t="s">
        <v>15</v>
      </c>
      <c r="L93" s="1" t="s">
        <v>16</v>
      </c>
      <c r="M93" s="14">
        <v>16000</v>
      </c>
      <c r="N93" s="3">
        <v>16000</v>
      </c>
      <c r="O93" s="3">
        <v>0</v>
      </c>
      <c r="P93" s="3">
        <v>0</v>
      </c>
      <c r="Q93" s="3">
        <f t="shared" si="15"/>
        <v>16000</v>
      </c>
      <c r="R93" s="3">
        <v>16000</v>
      </c>
      <c r="S93" s="3">
        <v>0</v>
      </c>
      <c r="T93" s="3">
        <v>0</v>
      </c>
      <c r="U93" s="3">
        <f t="shared" si="16"/>
        <v>16000</v>
      </c>
      <c r="V93" s="16">
        <v>931</v>
      </c>
      <c r="W93" s="3">
        <v>0</v>
      </c>
      <c r="X93" s="3">
        <v>0</v>
      </c>
      <c r="Y93" s="3">
        <v>0</v>
      </c>
      <c r="Z93" s="3">
        <f t="shared" si="9"/>
        <v>0</v>
      </c>
      <c r="AA93" s="16" t="s">
        <v>155</v>
      </c>
      <c r="AB93" s="3">
        <f t="shared" si="10"/>
        <v>0</v>
      </c>
      <c r="AC93" s="3">
        <f t="shared" si="11"/>
        <v>0</v>
      </c>
      <c r="AD93" s="3">
        <f t="shared" si="12"/>
        <v>0</v>
      </c>
      <c r="AE93" s="3">
        <f t="shared" si="13"/>
        <v>0</v>
      </c>
    </row>
    <row r="94" spans="1:31" x14ac:dyDescent="0.2">
      <c r="A94" s="8" t="s">
        <v>74</v>
      </c>
      <c r="B94" s="34" t="s">
        <v>183</v>
      </c>
      <c r="C94" s="7">
        <f t="shared" si="14"/>
        <v>2014</v>
      </c>
      <c r="D94" s="9">
        <v>41664</v>
      </c>
      <c r="F94" s="9"/>
      <c r="G94" s="4" t="s">
        <v>5</v>
      </c>
      <c r="H94" s="6" t="s">
        <v>12</v>
      </c>
      <c r="I94" s="5" t="s">
        <v>17</v>
      </c>
      <c r="J94" s="5" t="s">
        <v>14</v>
      </c>
      <c r="K94" s="2" t="s">
        <v>15</v>
      </c>
      <c r="L94" s="1" t="s">
        <v>16</v>
      </c>
      <c r="M94" s="14">
        <v>16000</v>
      </c>
      <c r="N94" s="3">
        <v>16000</v>
      </c>
      <c r="O94" s="3">
        <v>0</v>
      </c>
      <c r="P94" s="3">
        <v>0</v>
      </c>
      <c r="Q94" s="3">
        <f t="shared" si="15"/>
        <v>16000</v>
      </c>
      <c r="R94" s="3">
        <v>16000</v>
      </c>
      <c r="S94" s="3">
        <v>0</v>
      </c>
      <c r="T94" s="3">
        <v>0</v>
      </c>
      <c r="U94" s="3">
        <f t="shared" si="16"/>
        <v>16000</v>
      </c>
      <c r="V94" s="16">
        <v>931</v>
      </c>
      <c r="W94" s="3">
        <v>0</v>
      </c>
      <c r="X94" s="3">
        <v>0</v>
      </c>
      <c r="Y94" s="3">
        <v>0</v>
      </c>
      <c r="Z94" s="3">
        <f t="shared" si="9"/>
        <v>0</v>
      </c>
      <c r="AA94" s="16" t="s">
        <v>155</v>
      </c>
      <c r="AB94" s="3">
        <f t="shared" si="10"/>
        <v>0</v>
      </c>
      <c r="AC94" s="3">
        <f t="shared" si="11"/>
        <v>0</v>
      </c>
      <c r="AD94" s="3">
        <f t="shared" si="12"/>
        <v>0</v>
      </c>
      <c r="AE94" s="3">
        <f t="shared" si="13"/>
        <v>0</v>
      </c>
    </row>
    <row r="95" spans="1:31" x14ac:dyDescent="0.2">
      <c r="A95" s="8" t="s">
        <v>74</v>
      </c>
      <c r="B95" s="34" t="s">
        <v>183</v>
      </c>
      <c r="C95" s="7">
        <f t="shared" si="14"/>
        <v>2014</v>
      </c>
      <c r="D95" s="9">
        <v>41675</v>
      </c>
      <c r="F95" s="9"/>
      <c r="G95" s="4" t="s">
        <v>5</v>
      </c>
      <c r="H95" s="6" t="s">
        <v>12</v>
      </c>
      <c r="I95" s="5" t="s">
        <v>17</v>
      </c>
      <c r="J95" s="5" t="s">
        <v>14</v>
      </c>
      <c r="K95" s="2" t="s">
        <v>15</v>
      </c>
      <c r="L95" s="1" t="s">
        <v>16</v>
      </c>
      <c r="M95" s="14">
        <v>19000</v>
      </c>
      <c r="N95" s="3">
        <v>19000</v>
      </c>
      <c r="O95" s="3">
        <v>0</v>
      </c>
      <c r="P95" s="3">
        <v>0</v>
      </c>
      <c r="Q95" s="3">
        <f t="shared" si="15"/>
        <v>19000</v>
      </c>
      <c r="R95" s="3">
        <v>19000</v>
      </c>
      <c r="S95" s="3">
        <v>0</v>
      </c>
      <c r="T95" s="3">
        <v>0</v>
      </c>
      <c r="U95" s="3">
        <f t="shared" si="16"/>
        <v>19000</v>
      </c>
      <c r="V95" s="16">
        <v>931</v>
      </c>
      <c r="W95" s="3">
        <v>0</v>
      </c>
      <c r="X95" s="3">
        <v>0</v>
      </c>
      <c r="Y95" s="3">
        <v>0</v>
      </c>
      <c r="Z95" s="3">
        <f t="shared" si="9"/>
        <v>0</v>
      </c>
      <c r="AA95" s="16" t="s">
        <v>155</v>
      </c>
      <c r="AB95" s="3">
        <f t="shared" si="10"/>
        <v>0</v>
      </c>
      <c r="AC95" s="3">
        <f t="shared" si="11"/>
        <v>0</v>
      </c>
      <c r="AD95" s="3">
        <f t="shared" si="12"/>
        <v>0</v>
      </c>
      <c r="AE95" s="3">
        <f t="shared" si="13"/>
        <v>0</v>
      </c>
    </row>
    <row r="96" spans="1:31" x14ac:dyDescent="0.2">
      <c r="A96" s="8" t="s">
        <v>74</v>
      </c>
      <c r="B96" s="34" t="s">
        <v>183</v>
      </c>
      <c r="C96" s="7">
        <f t="shared" si="14"/>
        <v>2014</v>
      </c>
      <c r="D96" s="9">
        <v>41688</v>
      </c>
      <c r="F96" s="9"/>
      <c r="G96" s="4" t="s">
        <v>5</v>
      </c>
      <c r="H96" s="6" t="s">
        <v>12</v>
      </c>
      <c r="I96" s="5" t="s">
        <v>17</v>
      </c>
      <c r="J96" s="5" t="s">
        <v>14</v>
      </c>
      <c r="K96" s="2" t="s">
        <v>15</v>
      </c>
      <c r="L96" s="1" t="s">
        <v>16</v>
      </c>
      <c r="M96" s="14">
        <v>35000</v>
      </c>
      <c r="N96" s="3">
        <v>35000</v>
      </c>
      <c r="O96" s="3">
        <v>0</v>
      </c>
      <c r="P96" s="3">
        <v>0</v>
      </c>
      <c r="Q96" s="3">
        <f t="shared" si="15"/>
        <v>35000</v>
      </c>
      <c r="R96" s="3">
        <v>35000</v>
      </c>
      <c r="S96" s="3">
        <v>0</v>
      </c>
      <c r="T96" s="3">
        <v>0</v>
      </c>
      <c r="U96" s="3">
        <f t="shared" si="16"/>
        <v>35000</v>
      </c>
      <c r="V96" s="16">
        <v>931</v>
      </c>
      <c r="W96" s="3">
        <v>0</v>
      </c>
      <c r="X96" s="3">
        <v>0</v>
      </c>
      <c r="Y96" s="3">
        <v>0</v>
      </c>
      <c r="Z96" s="3">
        <f t="shared" si="9"/>
        <v>0</v>
      </c>
      <c r="AA96" s="16" t="s">
        <v>155</v>
      </c>
      <c r="AB96" s="3">
        <f t="shared" si="10"/>
        <v>0</v>
      </c>
      <c r="AC96" s="3">
        <f t="shared" si="11"/>
        <v>0</v>
      </c>
      <c r="AD96" s="3">
        <f t="shared" si="12"/>
        <v>0</v>
      </c>
      <c r="AE96" s="3">
        <f t="shared" si="13"/>
        <v>0</v>
      </c>
    </row>
    <row r="97" spans="1:31" x14ac:dyDescent="0.2">
      <c r="A97" s="8" t="s">
        <v>74</v>
      </c>
      <c r="B97" s="34" t="s">
        <v>183</v>
      </c>
      <c r="C97" s="7">
        <f t="shared" si="14"/>
        <v>2014</v>
      </c>
      <c r="D97" s="9">
        <v>41711</v>
      </c>
      <c r="F97" s="9"/>
      <c r="G97" s="4" t="s">
        <v>5</v>
      </c>
      <c r="H97" s="6" t="s">
        <v>12</v>
      </c>
      <c r="I97" s="5" t="s">
        <v>17</v>
      </c>
      <c r="J97" s="5" t="s">
        <v>14</v>
      </c>
      <c r="K97" s="2" t="s">
        <v>15</v>
      </c>
      <c r="L97" s="1" t="s">
        <v>16</v>
      </c>
      <c r="M97" s="14">
        <v>35000</v>
      </c>
      <c r="N97" s="3">
        <v>35000</v>
      </c>
      <c r="O97" s="3">
        <v>0</v>
      </c>
      <c r="P97" s="3">
        <v>0</v>
      </c>
      <c r="Q97" s="3">
        <f t="shared" si="15"/>
        <v>35000</v>
      </c>
      <c r="R97" s="3">
        <v>35000</v>
      </c>
      <c r="S97" s="3">
        <v>0</v>
      </c>
      <c r="T97" s="3">
        <v>0</v>
      </c>
      <c r="U97" s="3">
        <f t="shared" si="16"/>
        <v>35000</v>
      </c>
      <c r="V97" s="16">
        <v>931</v>
      </c>
      <c r="W97" s="3">
        <v>0</v>
      </c>
      <c r="X97" s="3">
        <v>0</v>
      </c>
      <c r="Y97" s="3">
        <v>0</v>
      </c>
      <c r="Z97" s="3">
        <f t="shared" si="9"/>
        <v>0</v>
      </c>
      <c r="AA97" s="16" t="s">
        <v>155</v>
      </c>
      <c r="AB97" s="3">
        <f t="shared" si="10"/>
        <v>0</v>
      </c>
      <c r="AC97" s="3">
        <f t="shared" si="11"/>
        <v>0</v>
      </c>
      <c r="AD97" s="3">
        <f t="shared" si="12"/>
        <v>0</v>
      </c>
      <c r="AE97" s="3">
        <f t="shared" si="13"/>
        <v>0</v>
      </c>
    </row>
    <row r="98" spans="1:31" x14ac:dyDescent="0.2">
      <c r="A98" s="8" t="s">
        <v>74</v>
      </c>
      <c r="B98" s="34" t="s">
        <v>183</v>
      </c>
      <c r="C98" s="7">
        <f t="shared" si="14"/>
        <v>2014</v>
      </c>
      <c r="D98" s="9">
        <v>41744</v>
      </c>
      <c r="F98" s="9"/>
      <c r="G98" s="4" t="s">
        <v>5</v>
      </c>
      <c r="H98" s="6" t="s">
        <v>12</v>
      </c>
      <c r="I98" s="5" t="s">
        <v>17</v>
      </c>
      <c r="J98" s="5" t="s">
        <v>14</v>
      </c>
      <c r="K98" s="2" t="s">
        <v>15</v>
      </c>
      <c r="L98" s="1" t="s">
        <v>16</v>
      </c>
      <c r="M98" s="14">
        <v>35000</v>
      </c>
      <c r="N98" s="3">
        <v>35000</v>
      </c>
      <c r="O98" s="3">
        <v>0</v>
      </c>
      <c r="P98" s="3">
        <v>0</v>
      </c>
      <c r="Q98" s="3">
        <f t="shared" si="15"/>
        <v>35000</v>
      </c>
      <c r="R98" s="3">
        <v>35000</v>
      </c>
      <c r="S98" s="3">
        <v>0</v>
      </c>
      <c r="T98" s="3">
        <v>0</v>
      </c>
      <c r="U98" s="3">
        <f t="shared" si="16"/>
        <v>35000</v>
      </c>
      <c r="V98" s="16">
        <v>931</v>
      </c>
      <c r="W98" s="3">
        <v>0</v>
      </c>
      <c r="X98" s="3">
        <v>0</v>
      </c>
      <c r="Y98" s="3">
        <v>0</v>
      </c>
      <c r="Z98" s="3">
        <f t="shared" si="9"/>
        <v>0</v>
      </c>
      <c r="AA98" s="16" t="s">
        <v>155</v>
      </c>
      <c r="AB98" s="3">
        <f t="shared" si="10"/>
        <v>0</v>
      </c>
      <c r="AC98" s="3">
        <f t="shared" si="11"/>
        <v>0</v>
      </c>
      <c r="AD98" s="3">
        <f t="shared" si="12"/>
        <v>0</v>
      </c>
      <c r="AE98" s="3">
        <f t="shared" si="13"/>
        <v>0</v>
      </c>
    </row>
    <row r="99" spans="1:31" x14ac:dyDescent="0.2">
      <c r="A99" s="8" t="s">
        <v>74</v>
      </c>
      <c r="B99" s="34" t="s">
        <v>183</v>
      </c>
      <c r="C99" s="7">
        <f t="shared" si="14"/>
        <v>2014</v>
      </c>
      <c r="D99" s="9">
        <v>41773</v>
      </c>
      <c r="F99" s="9"/>
      <c r="G99" s="4" t="s">
        <v>5</v>
      </c>
      <c r="H99" s="6" t="s">
        <v>12</v>
      </c>
      <c r="I99" s="5" t="s">
        <v>17</v>
      </c>
      <c r="J99" s="5" t="s">
        <v>14</v>
      </c>
      <c r="K99" s="2" t="s">
        <v>15</v>
      </c>
      <c r="L99" s="1" t="s">
        <v>16</v>
      </c>
      <c r="M99" s="14">
        <v>35000</v>
      </c>
      <c r="N99" s="3">
        <v>35000</v>
      </c>
      <c r="O99" s="3">
        <v>0</v>
      </c>
      <c r="P99" s="3">
        <v>0</v>
      </c>
      <c r="Q99" s="3">
        <f t="shared" si="15"/>
        <v>35000</v>
      </c>
      <c r="R99" s="3">
        <v>35000</v>
      </c>
      <c r="S99" s="3">
        <v>0</v>
      </c>
      <c r="T99" s="3">
        <v>0</v>
      </c>
      <c r="U99" s="3">
        <f t="shared" si="16"/>
        <v>35000</v>
      </c>
      <c r="V99" s="16">
        <v>931</v>
      </c>
      <c r="W99" s="3">
        <v>0</v>
      </c>
      <c r="X99" s="3">
        <v>0</v>
      </c>
      <c r="Y99" s="3">
        <v>0</v>
      </c>
      <c r="Z99" s="3">
        <f t="shared" si="9"/>
        <v>0</v>
      </c>
      <c r="AA99" s="16" t="s">
        <v>155</v>
      </c>
      <c r="AB99" s="3">
        <f t="shared" si="10"/>
        <v>0</v>
      </c>
      <c r="AC99" s="3">
        <f t="shared" si="11"/>
        <v>0</v>
      </c>
      <c r="AD99" s="3">
        <f t="shared" si="12"/>
        <v>0</v>
      </c>
      <c r="AE99" s="3">
        <f t="shared" si="13"/>
        <v>0</v>
      </c>
    </row>
    <row r="100" spans="1:31" x14ac:dyDescent="0.2">
      <c r="A100" s="8" t="s">
        <v>74</v>
      </c>
      <c r="B100" s="34" t="s">
        <v>183</v>
      </c>
      <c r="C100" s="7">
        <f t="shared" si="14"/>
        <v>2014</v>
      </c>
      <c r="D100" s="9">
        <v>41802</v>
      </c>
      <c r="F100" s="9"/>
      <c r="G100" s="4" t="s">
        <v>5</v>
      </c>
      <c r="H100" s="6" t="s">
        <v>12</v>
      </c>
      <c r="I100" s="5" t="s">
        <v>17</v>
      </c>
      <c r="J100" s="5" t="s">
        <v>14</v>
      </c>
      <c r="K100" s="2" t="s">
        <v>15</v>
      </c>
      <c r="L100" s="1" t="s">
        <v>16</v>
      </c>
      <c r="M100" s="14">
        <v>35000</v>
      </c>
      <c r="N100" s="3">
        <v>35000</v>
      </c>
      <c r="O100" s="3">
        <v>0</v>
      </c>
      <c r="P100" s="3">
        <v>0</v>
      </c>
      <c r="Q100" s="3">
        <f t="shared" si="15"/>
        <v>35000</v>
      </c>
      <c r="R100" s="3">
        <v>35000</v>
      </c>
      <c r="S100" s="3">
        <v>0</v>
      </c>
      <c r="T100" s="3">
        <v>0</v>
      </c>
      <c r="U100" s="3">
        <f t="shared" si="16"/>
        <v>35000</v>
      </c>
      <c r="V100" s="16">
        <v>931</v>
      </c>
      <c r="W100" s="3">
        <v>0</v>
      </c>
      <c r="X100" s="3">
        <v>0</v>
      </c>
      <c r="Y100" s="3">
        <v>0</v>
      </c>
      <c r="Z100" s="3">
        <f t="shared" si="9"/>
        <v>0</v>
      </c>
      <c r="AA100" s="16" t="s">
        <v>155</v>
      </c>
      <c r="AB100" s="3">
        <f t="shared" si="10"/>
        <v>0</v>
      </c>
      <c r="AC100" s="3">
        <f t="shared" si="11"/>
        <v>0</v>
      </c>
      <c r="AD100" s="3">
        <f t="shared" si="12"/>
        <v>0</v>
      </c>
      <c r="AE100" s="3">
        <f t="shared" si="13"/>
        <v>0</v>
      </c>
    </row>
    <row r="101" spans="1:31" x14ac:dyDescent="0.2">
      <c r="A101" s="8" t="s">
        <v>74</v>
      </c>
      <c r="B101" s="34" t="s">
        <v>183</v>
      </c>
      <c r="C101" s="7">
        <f t="shared" si="14"/>
        <v>2014</v>
      </c>
      <c r="D101" s="9">
        <v>41831</v>
      </c>
      <c r="F101" s="9"/>
      <c r="G101" s="4" t="s">
        <v>5</v>
      </c>
      <c r="H101" s="6" t="s">
        <v>12</v>
      </c>
      <c r="I101" s="5" t="s">
        <v>17</v>
      </c>
      <c r="J101" s="5" t="s">
        <v>14</v>
      </c>
      <c r="K101" s="2" t="s">
        <v>15</v>
      </c>
      <c r="L101" s="1" t="s">
        <v>16</v>
      </c>
      <c r="M101" s="14">
        <v>35000</v>
      </c>
      <c r="N101" s="3">
        <v>35000</v>
      </c>
      <c r="O101" s="3">
        <v>0</v>
      </c>
      <c r="P101" s="3">
        <v>0</v>
      </c>
      <c r="Q101" s="3">
        <f t="shared" si="15"/>
        <v>35000</v>
      </c>
      <c r="R101" s="3">
        <v>35000</v>
      </c>
      <c r="S101" s="3">
        <v>0</v>
      </c>
      <c r="T101" s="3">
        <v>0</v>
      </c>
      <c r="U101" s="3">
        <f t="shared" si="16"/>
        <v>35000</v>
      </c>
      <c r="V101" s="16">
        <v>931</v>
      </c>
      <c r="W101" s="3">
        <v>0</v>
      </c>
      <c r="X101" s="3">
        <v>0</v>
      </c>
      <c r="Y101" s="3">
        <v>0</v>
      </c>
      <c r="Z101" s="3">
        <f t="shared" si="9"/>
        <v>0</v>
      </c>
      <c r="AA101" s="16" t="s">
        <v>155</v>
      </c>
      <c r="AB101" s="3">
        <f t="shared" si="10"/>
        <v>0</v>
      </c>
      <c r="AC101" s="3">
        <f t="shared" si="11"/>
        <v>0</v>
      </c>
      <c r="AD101" s="3">
        <f t="shared" si="12"/>
        <v>0</v>
      </c>
      <c r="AE101" s="3">
        <f t="shared" si="13"/>
        <v>0</v>
      </c>
    </row>
    <row r="102" spans="1:31" x14ac:dyDescent="0.2">
      <c r="A102" s="8" t="s">
        <v>74</v>
      </c>
      <c r="B102" s="34" t="s">
        <v>183</v>
      </c>
      <c r="C102" s="7">
        <f t="shared" si="14"/>
        <v>2014</v>
      </c>
      <c r="D102" s="9">
        <v>41864</v>
      </c>
      <c r="F102" s="9"/>
      <c r="G102" s="4" t="s">
        <v>5</v>
      </c>
      <c r="H102" s="6" t="s">
        <v>12</v>
      </c>
      <c r="I102" s="5" t="s">
        <v>17</v>
      </c>
      <c r="J102" s="5" t="s">
        <v>14</v>
      </c>
      <c r="K102" s="2" t="s">
        <v>15</v>
      </c>
      <c r="L102" s="1" t="s">
        <v>16</v>
      </c>
      <c r="M102" s="14">
        <v>35000</v>
      </c>
      <c r="N102" s="3">
        <v>35000</v>
      </c>
      <c r="O102" s="3">
        <v>0</v>
      </c>
      <c r="P102" s="3">
        <v>0</v>
      </c>
      <c r="Q102" s="3">
        <f t="shared" si="15"/>
        <v>35000</v>
      </c>
      <c r="R102" s="3">
        <v>35000</v>
      </c>
      <c r="S102" s="3">
        <v>0</v>
      </c>
      <c r="T102" s="3">
        <v>0</v>
      </c>
      <c r="U102" s="3">
        <f t="shared" si="16"/>
        <v>35000</v>
      </c>
      <c r="V102" s="16">
        <v>931</v>
      </c>
      <c r="W102" s="3">
        <v>0</v>
      </c>
      <c r="X102" s="3">
        <v>0</v>
      </c>
      <c r="Y102" s="3">
        <v>0</v>
      </c>
      <c r="Z102" s="3">
        <f t="shared" si="9"/>
        <v>0</v>
      </c>
      <c r="AA102" s="16" t="s">
        <v>155</v>
      </c>
      <c r="AB102" s="3">
        <f t="shared" si="10"/>
        <v>0</v>
      </c>
      <c r="AC102" s="3">
        <f t="shared" si="11"/>
        <v>0</v>
      </c>
      <c r="AD102" s="3">
        <f t="shared" si="12"/>
        <v>0</v>
      </c>
      <c r="AE102" s="3">
        <f t="shared" si="13"/>
        <v>0</v>
      </c>
    </row>
    <row r="103" spans="1:31" x14ac:dyDescent="0.2">
      <c r="A103" s="8" t="s">
        <v>74</v>
      </c>
      <c r="B103" s="34" t="s">
        <v>183</v>
      </c>
      <c r="C103" s="7">
        <f t="shared" si="14"/>
        <v>2014</v>
      </c>
      <c r="D103" s="9">
        <v>41893</v>
      </c>
      <c r="F103" s="9"/>
      <c r="G103" s="4" t="s">
        <v>5</v>
      </c>
      <c r="H103" s="6" t="s">
        <v>12</v>
      </c>
      <c r="I103" s="5" t="s">
        <v>17</v>
      </c>
      <c r="J103" s="5" t="s">
        <v>14</v>
      </c>
      <c r="K103" s="2" t="s">
        <v>15</v>
      </c>
      <c r="L103" s="1" t="s">
        <v>16</v>
      </c>
      <c r="M103" s="14">
        <v>35000</v>
      </c>
      <c r="N103" s="3">
        <v>35000</v>
      </c>
      <c r="O103" s="3">
        <v>0</v>
      </c>
      <c r="P103" s="3">
        <v>0</v>
      </c>
      <c r="Q103" s="3">
        <f t="shared" si="15"/>
        <v>35000</v>
      </c>
      <c r="R103" s="3">
        <v>35000</v>
      </c>
      <c r="S103" s="3">
        <v>0</v>
      </c>
      <c r="T103" s="3">
        <v>0</v>
      </c>
      <c r="U103" s="3">
        <f t="shared" si="16"/>
        <v>35000</v>
      </c>
      <c r="V103" s="16">
        <v>931</v>
      </c>
      <c r="W103" s="3">
        <v>0</v>
      </c>
      <c r="X103" s="3">
        <v>0</v>
      </c>
      <c r="Y103" s="3">
        <v>0</v>
      </c>
      <c r="Z103" s="3">
        <f t="shared" si="9"/>
        <v>0</v>
      </c>
      <c r="AA103" s="16" t="s">
        <v>155</v>
      </c>
      <c r="AB103" s="3">
        <f t="shared" si="10"/>
        <v>0</v>
      </c>
      <c r="AC103" s="3">
        <f t="shared" si="11"/>
        <v>0</v>
      </c>
      <c r="AD103" s="3">
        <f t="shared" si="12"/>
        <v>0</v>
      </c>
      <c r="AE103" s="3">
        <f t="shared" si="13"/>
        <v>0</v>
      </c>
    </row>
    <row r="104" spans="1:31" x14ac:dyDescent="0.2">
      <c r="A104" s="8" t="s">
        <v>74</v>
      </c>
      <c r="B104" s="34" t="s">
        <v>183</v>
      </c>
      <c r="C104" s="7">
        <f t="shared" si="14"/>
        <v>2014</v>
      </c>
      <c r="D104" s="9">
        <v>41922</v>
      </c>
      <c r="F104" s="9"/>
      <c r="G104" s="4" t="s">
        <v>5</v>
      </c>
      <c r="H104" s="6" t="s">
        <v>12</v>
      </c>
      <c r="I104" s="5" t="s">
        <v>17</v>
      </c>
      <c r="J104" s="5" t="s">
        <v>14</v>
      </c>
      <c r="K104" s="2" t="s">
        <v>15</v>
      </c>
      <c r="L104" s="1" t="s">
        <v>16</v>
      </c>
      <c r="M104" s="14">
        <v>35000</v>
      </c>
      <c r="N104" s="3">
        <v>35000</v>
      </c>
      <c r="O104" s="3">
        <v>0</v>
      </c>
      <c r="P104" s="3">
        <v>0</v>
      </c>
      <c r="Q104" s="3">
        <f t="shared" si="15"/>
        <v>35000</v>
      </c>
      <c r="R104" s="3">
        <v>35000</v>
      </c>
      <c r="S104" s="3">
        <v>0</v>
      </c>
      <c r="T104" s="3">
        <v>0</v>
      </c>
      <c r="U104" s="3">
        <f t="shared" si="16"/>
        <v>35000</v>
      </c>
      <c r="V104" s="16">
        <v>931</v>
      </c>
      <c r="W104" s="3">
        <v>0</v>
      </c>
      <c r="X104" s="3">
        <v>0</v>
      </c>
      <c r="Y104" s="3">
        <v>0</v>
      </c>
      <c r="Z104" s="3">
        <f t="shared" si="9"/>
        <v>0</v>
      </c>
      <c r="AA104" s="16" t="s">
        <v>155</v>
      </c>
      <c r="AB104" s="3">
        <f t="shared" si="10"/>
        <v>0</v>
      </c>
      <c r="AC104" s="3">
        <f t="shared" si="11"/>
        <v>0</v>
      </c>
      <c r="AD104" s="3">
        <f t="shared" si="12"/>
        <v>0</v>
      </c>
      <c r="AE104" s="3">
        <f t="shared" si="13"/>
        <v>0</v>
      </c>
    </row>
    <row r="105" spans="1:31" x14ac:dyDescent="0.2">
      <c r="A105" s="8" t="s">
        <v>74</v>
      </c>
      <c r="B105" s="34" t="s">
        <v>183</v>
      </c>
      <c r="C105" s="7">
        <f t="shared" si="14"/>
        <v>2014</v>
      </c>
      <c r="D105" s="9">
        <v>41956</v>
      </c>
      <c r="F105" s="9"/>
      <c r="G105" s="4" t="s">
        <v>5</v>
      </c>
      <c r="H105" s="6" t="s">
        <v>12</v>
      </c>
      <c r="I105" s="5" t="s">
        <v>17</v>
      </c>
      <c r="J105" s="5" t="s">
        <v>14</v>
      </c>
      <c r="K105" s="2" t="s">
        <v>15</v>
      </c>
      <c r="L105" s="1" t="s">
        <v>16</v>
      </c>
      <c r="M105" s="14">
        <v>35000</v>
      </c>
      <c r="N105" s="3">
        <v>35000</v>
      </c>
      <c r="O105" s="3">
        <v>0</v>
      </c>
      <c r="P105" s="3">
        <v>0</v>
      </c>
      <c r="Q105" s="3">
        <f t="shared" si="15"/>
        <v>35000</v>
      </c>
      <c r="R105" s="3">
        <v>35000</v>
      </c>
      <c r="S105" s="3">
        <v>0</v>
      </c>
      <c r="T105" s="3">
        <v>0</v>
      </c>
      <c r="U105" s="3">
        <f t="shared" si="16"/>
        <v>35000</v>
      </c>
      <c r="V105" s="16">
        <v>931</v>
      </c>
      <c r="W105" s="3">
        <v>0</v>
      </c>
      <c r="X105" s="3">
        <v>0</v>
      </c>
      <c r="Y105" s="3">
        <v>0</v>
      </c>
      <c r="Z105" s="3">
        <f t="shared" si="9"/>
        <v>0</v>
      </c>
      <c r="AA105" s="16" t="s">
        <v>155</v>
      </c>
      <c r="AB105" s="3">
        <f t="shared" si="10"/>
        <v>0</v>
      </c>
      <c r="AC105" s="3">
        <f t="shared" si="11"/>
        <v>0</v>
      </c>
      <c r="AD105" s="3">
        <f t="shared" si="12"/>
        <v>0</v>
      </c>
      <c r="AE105" s="3">
        <f t="shared" si="13"/>
        <v>0</v>
      </c>
    </row>
    <row r="106" spans="1:31" x14ac:dyDescent="0.2">
      <c r="A106" s="8" t="s">
        <v>74</v>
      </c>
      <c r="B106" s="34" t="s">
        <v>183</v>
      </c>
      <c r="C106" s="7">
        <f t="shared" si="14"/>
        <v>2014</v>
      </c>
      <c r="D106" s="9">
        <v>41984</v>
      </c>
      <c r="F106" s="9"/>
      <c r="G106" s="4" t="s">
        <v>5</v>
      </c>
      <c r="H106" s="6" t="s">
        <v>12</v>
      </c>
      <c r="I106" s="5" t="s">
        <v>17</v>
      </c>
      <c r="J106" s="5" t="s">
        <v>14</v>
      </c>
      <c r="K106" s="2" t="s">
        <v>15</v>
      </c>
      <c r="L106" s="1" t="s">
        <v>16</v>
      </c>
      <c r="M106" s="14">
        <v>35000</v>
      </c>
      <c r="N106" s="3">
        <v>35000</v>
      </c>
      <c r="O106" s="3">
        <v>0</v>
      </c>
      <c r="P106" s="3">
        <v>0</v>
      </c>
      <c r="Q106" s="3">
        <f t="shared" si="15"/>
        <v>35000</v>
      </c>
      <c r="R106" s="3">
        <v>35000</v>
      </c>
      <c r="S106" s="3">
        <v>0</v>
      </c>
      <c r="T106" s="3">
        <v>0</v>
      </c>
      <c r="U106" s="3">
        <f t="shared" si="16"/>
        <v>35000</v>
      </c>
      <c r="V106" s="16">
        <v>931</v>
      </c>
      <c r="W106" s="3">
        <v>0</v>
      </c>
      <c r="X106" s="3">
        <v>0</v>
      </c>
      <c r="Y106" s="3">
        <v>0</v>
      </c>
      <c r="Z106" s="3">
        <f t="shared" si="9"/>
        <v>0</v>
      </c>
      <c r="AA106" s="16" t="s">
        <v>155</v>
      </c>
      <c r="AB106" s="3">
        <f t="shared" si="10"/>
        <v>0</v>
      </c>
      <c r="AC106" s="3">
        <f t="shared" si="11"/>
        <v>0</v>
      </c>
      <c r="AD106" s="3">
        <f t="shared" si="12"/>
        <v>0</v>
      </c>
      <c r="AE106" s="3">
        <f t="shared" si="13"/>
        <v>0</v>
      </c>
    </row>
    <row r="107" spans="1:31" x14ac:dyDescent="0.2">
      <c r="A107" s="8" t="s">
        <v>74</v>
      </c>
      <c r="B107" s="34" t="s">
        <v>183</v>
      </c>
      <c r="C107" s="7">
        <f t="shared" si="14"/>
        <v>2015</v>
      </c>
      <c r="D107" s="9">
        <v>42014</v>
      </c>
      <c r="F107" s="9"/>
      <c r="G107" s="4" t="s">
        <v>5</v>
      </c>
      <c r="H107" s="6" t="s">
        <v>12</v>
      </c>
      <c r="I107" s="5" t="s">
        <v>17</v>
      </c>
      <c r="J107" s="5" t="s">
        <v>14</v>
      </c>
      <c r="K107" s="2" t="s">
        <v>15</v>
      </c>
      <c r="L107" s="1" t="s">
        <v>16</v>
      </c>
      <c r="M107" s="14">
        <v>35000</v>
      </c>
      <c r="N107" s="3">
        <v>35000</v>
      </c>
      <c r="O107" s="3">
        <v>0</v>
      </c>
      <c r="P107" s="3">
        <v>0</v>
      </c>
      <c r="Q107" s="3">
        <f t="shared" si="15"/>
        <v>35000</v>
      </c>
      <c r="R107" s="3">
        <v>35000</v>
      </c>
      <c r="S107" s="3">
        <v>0</v>
      </c>
      <c r="T107" s="3">
        <v>0</v>
      </c>
      <c r="U107" s="3">
        <f t="shared" si="16"/>
        <v>35000</v>
      </c>
      <c r="V107" s="16">
        <v>931</v>
      </c>
      <c r="W107" s="3">
        <v>0</v>
      </c>
      <c r="X107" s="3">
        <v>0</v>
      </c>
      <c r="Y107" s="3">
        <v>0</v>
      </c>
      <c r="Z107" s="3">
        <f t="shared" si="9"/>
        <v>0</v>
      </c>
      <c r="AA107" s="16" t="s">
        <v>155</v>
      </c>
      <c r="AB107" s="3">
        <f t="shared" si="10"/>
        <v>0</v>
      </c>
      <c r="AC107" s="3">
        <f t="shared" si="11"/>
        <v>0</v>
      </c>
      <c r="AD107" s="3">
        <f t="shared" si="12"/>
        <v>0</v>
      </c>
      <c r="AE107" s="3">
        <f t="shared" si="13"/>
        <v>0</v>
      </c>
    </row>
    <row r="108" spans="1:31" x14ac:dyDescent="0.2">
      <c r="A108" s="8" t="s">
        <v>74</v>
      </c>
      <c r="B108" s="34" t="s">
        <v>183</v>
      </c>
      <c r="C108" s="7">
        <f t="shared" si="14"/>
        <v>2015</v>
      </c>
      <c r="D108" s="9">
        <v>42048</v>
      </c>
      <c r="F108" s="9"/>
      <c r="G108" s="4" t="s">
        <v>5</v>
      </c>
      <c r="H108" s="6" t="s">
        <v>12</v>
      </c>
      <c r="I108" s="5" t="s">
        <v>17</v>
      </c>
      <c r="J108" s="5" t="s">
        <v>14</v>
      </c>
      <c r="K108" s="2" t="s">
        <v>15</v>
      </c>
      <c r="L108" s="1" t="s">
        <v>16</v>
      </c>
      <c r="M108" s="14">
        <v>35000</v>
      </c>
      <c r="N108" s="3">
        <v>35000</v>
      </c>
      <c r="O108" s="3">
        <v>0</v>
      </c>
      <c r="P108" s="3">
        <v>0</v>
      </c>
      <c r="Q108" s="3">
        <f t="shared" si="15"/>
        <v>35000</v>
      </c>
      <c r="R108" s="3">
        <v>35000</v>
      </c>
      <c r="S108" s="3">
        <v>0</v>
      </c>
      <c r="T108" s="3">
        <v>0</v>
      </c>
      <c r="U108" s="3">
        <f t="shared" si="16"/>
        <v>35000</v>
      </c>
      <c r="V108" s="16">
        <v>931</v>
      </c>
      <c r="W108" s="3">
        <v>0</v>
      </c>
      <c r="X108" s="3">
        <v>0</v>
      </c>
      <c r="Y108" s="3">
        <v>0</v>
      </c>
      <c r="Z108" s="3">
        <f t="shared" si="9"/>
        <v>0</v>
      </c>
      <c r="AA108" s="16" t="s">
        <v>155</v>
      </c>
      <c r="AB108" s="3">
        <f t="shared" si="10"/>
        <v>0</v>
      </c>
      <c r="AC108" s="3">
        <f t="shared" si="11"/>
        <v>0</v>
      </c>
      <c r="AD108" s="3">
        <f t="shared" si="12"/>
        <v>0</v>
      </c>
      <c r="AE108" s="3">
        <f t="shared" si="13"/>
        <v>0</v>
      </c>
    </row>
    <row r="109" spans="1:31" x14ac:dyDescent="0.2">
      <c r="A109" s="8" t="s">
        <v>74</v>
      </c>
      <c r="B109" s="34" t="s">
        <v>183</v>
      </c>
      <c r="C109" s="7">
        <f t="shared" si="14"/>
        <v>2015</v>
      </c>
      <c r="D109" s="9">
        <v>42073</v>
      </c>
      <c r="F109" s="9"/>
      <c r="G109" s="4" t="s">
        <v>5</v>
      </c>
      <c r="H109" s="6" t="s">
        <v>12</v>
      </c>
      <c r="I109" s="5" t="s">
        <v>17</v>
      </c>
      <c r="J109" s="5" t="s">
        <v>14</v>
      </c>
      <c r="K109" s="2" t="s">
        <v>15</v>
      </c>
      <c r="L109" s="1" t="s">
        <v>16</v>
      </c>
      <c r="M109" s="14">
        <v>35000</v>
      </c>
      <c r="N109" s="3">
        <v>35000</v>
      </c>
      <c r="O109" s="3">
        <v>0</v>
      </c>
      <c r="P109" s="3">
        <v>0</v>
      </c>
      <c r="Q109" s="3">
        <f t="shared" si="15"/>
        <v>35000</v>
      </c>
      <c r="R109" s="3">
        <v>35000</v>
      </c>
      <c r="S109" s="3">
        <v>0</v>
      </c>
      <c r="T109" s="3">
        <v>0</v>
      </c>
      <c r="U109" s="3">
        <f t="shared" si="16"/>
        <v>35000</v>
      </c>
      <c r="V109" s="16">
        <v>931</v>
      </c>
      <c r="W109" s="3">
        <v>0</v>
      </c>
      <c r="X109" s="3">
        <v>0</v>
      </c>
      <c r="Y109" s="3">
        <v>0</v>
      </c>
      <c r="Z109" s="3">
        <f t="shared" si="9"/>
        <v>0</v>
      </c>
      <c r="AA109" s="16" t="s">
        <v>155</v>
      </c>
      <c r="AB109" s="3">
        <f t="shared" si="10"/>
        <v>0</v>
      </c>
      <c r="AC109" s="3">
        <f t="shared" si="11"/>
        <v>0</v>
      </c>
      <c r="AD109" s="3">
        <f t="shared" si="12"/>
        <v>0</v>
      </c>
      <c r="AE109" s="3">
        <f t="shared" si="13"/>
        <v>0</v>
      </c>
    </row>
    <row r="110" spans="1:31" x14ac:dyDescent="0.2">
      <c r="A110" s="8" t="s">
        <v>74</v>
      </c>
      <c r="B110" s="34" t="s">
        <v>183</v>
      </c>
      <c r="C110" s="7">
        <f t="shared" si="14"/>
        <v>2015</v>
      </c>
      <c r="D110" s="9">
        <v>42103</v>
      </c>
      <c r="F110" s="9"/>
      <c r="G110" s="4" t="s">
        <v>5</v>
      </c>
      <c r="H110" s="6" t="s">
        <v>12</v>
      </c>
      <c r="I110" s="5" t="s">
        <v>17</v>
      </c>
      <c r="J110" s="5" t="s">
        <v>14</v>
      </c>
      <c r="K110" s="2" t="s">
        <v>15</v>
      </c>
      <c r="L110" s="1" t="s">
        <v>16</v>
      </c>
      <c r="M110" s="14">
        <v>35000</v>
      </c>
      <c r="N110" s="3">
        <v>35000</v>
      </c>
      <c r="O110" s="3">
        <v>0</v>
      </c>
      <c r="P110" s="3">
        <v>0</v>
      </c>
      <c r="Q110" s="3">
        <f t="shared" si="15"/>
        <v>35000</v>
      </c>
      <c r="R110" s="3">
        <v>35000</v>
      </c>
      <c r="S110" s="3">
        <v>0</v>
      </c>
      <c r="T110" s="3">
        <v>0</v>
      </c>
      <c r="U110" s="3">
        <f t="shared" si="16"/>
        <v>35000</v>
      </c>
      <c r="V110" s="16">
        <v>931</v>
      </c>
      <c r="W110" s="3">
        <v>0</v>
      </c>
      <c r="X110" s="3">
        <v>0</v>
      </c>
      <c r="Y110" s="3">
        <v>0</v>
      </c>
      <c r="Z110" s="3">
        <f t="shared" si="9"/>
        <v>0</v>
      </c>
      <c r="AA110" s="16" t="s">
        <v>155</v>
      </c>
      <c r="AB110" s="3">
        <f t="shared" si="10"/>
        <v>0</v>
      </c>
      <c r="AC110" s="3">
        <f t="shared" si="11"/>
        <v>0</v>
      </c>
      <c r="AD110" s="3">
        <f t="shared" si="12"/>
        <v>0</v>
      </c>
      <c r="AE110" s="3">
        <f t="shared" si="13"/>
        <v>0</v>
      </c>
    </row>
    <row r="111" spans="1:31" x14ac:dyDescent="0.2">
      <c r="A111" s="8" t="s">
        <v>74</v>
      </c>
      <c r="B111" s="34" t="s">
        <v>182</v>
      </c>
      <c r="C111" s="7">
        <f t="shared" si="14"/>
        <v>2010</v>
      </c>
      <c r="D111" s="9">
        <v>40254</v>
      </c>
      <c r="F111" s="9"/>
      <c r="G111" s="4" t="s">
        <v>5</v>
      </c>
      <c r="H111" s="6" t="s">
        <v>12</v>
      </c>
      <c r="I111" s="5" t="s">
        <v>18</v>
      </c>
      <c r="J111" s="5" t="s">
        <v>14</v>
      </c>
      <c r="K111" s="2" t="s">
        <v>15</v>
      </c>
      <c r="L111" s="1" t="s">
        <v>16</v>
      </c>
      <c r="M111" s="14">
        <v>17240</v>
      </c>
      <c r="N111" s="3">
        <v>17240</v>
      </c>
      <c r="O111" s="3">
        <v>0</v>
      </c>
      <c r="P111" s="3">
        <v>0</v>
      </c>
      <c r="Q111" s="3">
        <f t="shared" si="15"/>
        <v>17240</v>
      </c>
      <c r="R111" s="3">
        <v>17240</v>
      </c>
      <c r="S111" s="3">
        <v>0</v>
      </c>
      <c r="T111" s="3">
        <v>0</v>
      </c>
      <c r="U111" s="3">
        <f t="shared" si="16"/>
        <v>17240</v>
      </c>
      <c r="V111" s="16">
        <v>930.1</v>
      </c>
      <c r="W111" s="3">
        <v>0</v>
      </c>
      <c r="X111" s="3">
        <v>0</v>
      </c>
      <c r="Y111" s="3">
        <v>0</v>
      </c>
      <c r="Z111" s="3">
        <f t="shared" si="9"/>
        <v>0</v>
      </c>
      <c r="AA111" s="22" t="s">
        <v>155</v>
      </c>
      <c r="AB111" s="3">
        <f t="shared" si="10"/>
        <v>0</v>
      </c>
      <c r="AC111" s="3">
        <f t="shared" si="11"/>
        <v>0</v>
      </c>
      <c r="AD111" s="3">
        <f t="shared" si="12"/>
        <v>0</v>
      </c>
      <c r="AE111" s="3">
        <f t="shared" si="13"/>
        <v>0</v>
      </c>
    </row>
    <row r="112" spans="1:31" x14ac:dyDescent="0.2">
      <c r="A112" s="8" t="s">
        <v>74</v>
      </c>
      <c r="B112" s="34" t="s">
        <v>182</v>
      </c>
      <c r="C112" s="7">
        <f t="shared" si="14"/>
        <v>2010</v>
      </c>
      <c r="D112" s="9">
        <v>40518</v>
      </c>
      <c r="F112" s="9"/>
      <c r="G112" s="4" t="s">
        <v>5</v>
      </c>
      <c r="H112" s="6" t="s">
        <v>12</v>
      </c>
      <c r="I112" s="5" t="s">
        <v>18</v>
      </c>
      <c r="J112" s="5" t="s">
        <v>14</v>
      </c>
      <c r="K112" s="2" t="s">
        <v>15</v>
      </c>
      <c r="L112" s="1" t="s">
        <v>16</v>
      </c>
      <c r="M112" s="14">
        <v>203000</v>
      </c>
      <c r="N112" s="3">
        <v>203000</v>
      </c>
      <c r="O112" s="3">
        <v>0</v>
      </c>
      <c r="P112" s="3">
        <v>0</v>
      </c>
      <c r="Q112" s="3">
        <f t="shared" si="15"/>
        <v>203000</v>
      </c>
      <c r="R112" s="3">
        <v>203000</v>
      </c>
      <c r="S112" s="3">
        <v>0</v>
      </c>
      <c r="T112" s="3">
        <v>0</v>
      </c>
      <c r="U112" s="3">
        <f t="shared" si="16"/>
        <v>203000</v>
      </c>
      <c r="V112" s="16">
        <v>930.1</v>
      </c>
      <c r="W112" s="3">
        <v>0</v>
      </c>
      <c r="X112" s="3">
        <v>0</v>
      </c>
      <c r="Y112" s="3">
        <v>0</v>
      </c>
      <c r="Z112" s="3">
        <f t="shared" si="9"/>
        <v>0</v>
      </c>
      <c r="AA112" s="22" t="s">
        <v>155</v>
      </c>
      <c r="AB112" s="3">
        <f t="shared" si="10"/>
        <v>0</v>
      </c>
      <c r="AC112" s="3">
        <f t="shared" si="11"/>
        <v>0</v>
      </c>
      <c r="AD112" s="3">
        <f t="shared" si="12"/>
        <v>0</v>
      </c>
      <c r="AE112" s="3">
        <f t="shared" si="13"/>
        <v>0</v>
      </c>
    </row>
    <row r="113" spans="1:31" x14ac:dyDescent="0.2">
      <c r="A113" s="8" t="s">
        <v>74</v>
      </c>
      <c r="B113" s="34" t="s">
        <v>182</v>
      </c>
      <c r="C113" s="7">
        <f t="shared" si="14"/>
        <v>2011</v>
      </c>
      <c r="D113" s="9">
        <v>40875</v>
      </c>
      <c r="F113" s="9"/>
      <c r="G113" s="4" t="s">
        <v>5</v>
      </c>
      <c r="H113" s="6" t="s">
        <v>12</v>
      </c>
      <c r="I113" s="5" t="s">
        <v>18</v>
      </c>
      <c r="J113" s="5" t="s">
        <v>14</v>
      </c>
      <c r="K113" s="2" t="s">
        <v>15</v>
      </c>
      <c r="L113" s="1" t="s">
        <v>16</v>
      </c>
      <c r="M113" s="14">
        <v>203000</v>
      </c>
      <c r="N113" s="3">
        <v>203000</v>
      </c>
      <c r="O113" s="3">
        <v>0</v>
      </c>
      <c r="P113" s="3">
        <v>0</v>
      </c>
      <c r="Q113" s="3">
        <f t="shared" si="15"/>
        <v>203000</v>
      </c>
      <c r="R113" s="3">
        <v>203000</v>
      </c>
      <c r="S113" s="3">
        <v>0</v>
      </c>
      <c r="T113" s="3">
        <v>0</v>
      </c>
      <c r="U113" s="3">
        <f t="shared" si="16"/>
        <v>203000</v>
      </c>
      <c r="V113" s="16">
        <v>930.1</v>
      </c>
      <c r="W113" s="3">
        <v>0</v>
      </c>
      <c r="X113" s="3">
        <v>0</v>
      </c>
      <c r="Y113" s="3">
        <v>0</v>
      </c>
      <c r="Z113" s="3">
        <f t="shared" si="9"/>
        <v>0</v>
      </c>
      <c r="AA113" s="22" t="s">
        <v>155</v>
      </c>
      <c r="AB113" s="3">
        <f t="shared" si="10"/>
        <v>0</v>
      </c>
      <c r="AC113" s="3">
        <f t="shared" si="11"/>
        <v>0</v>
      </c>
      <c r="AD113" s="3">
        <f t="shared" si="12"/>
        <v>0</v>
      </c>
      <c r="AE113" s="3">
        <f t="shared" si="13"/>
        <v>0</v>
      </c>
    </row>
    <row r="114" spans="1:31" x14ac:dyDescent="0.2">
      <c r="A114" s="8" t="s">
        <v>74</v>
      </c>
      <c r="B114" s="34" t="s">
        <v>182</v>
      </c>
      <c r="C114" s="7">
        <f t="shared" si="14"/>
        <v>2012</v>
      </c>
      <c r="D114" s="9">
        <v>41247</v>
      </c>
      <c r="F114" s="9"/>
      <c r="G114" s="4" t="s">
        <v>5</v>
      </c>
      <c r="H114" s="6" t="s">
        <v>12</v>
      </c>
      <c r="I114" s="5" t="s">
        <v>18</v>
      </c>
      <c r="J114" s="5" t="s">
        <v>14</v>
      </c>
      <c r="K114" s="2" t="s">
        <v>15</v>
      </c>
      <c r="L114" s="1" t="s">
        <v>16</v>
      </c>
      <c r="M114" s="14">
        <v>225000</v>
      </c>
      <c r="N114" s="3">
        <v>225000</v>
      </c>
      <c r="O114" s="3">
        <v>0</v>
      </c>
      <c r="P114" s="3">
        <v>0</v>
      </c>
      <c r="Q114" s="3">
        <f t="shared" si="15"/>
        <v>225000</v>
      </c>
      <c r="R114" s="3">
        <v>225000</v>
      </c>
      <c r="S114" s="3">
        <v>0</v>
      </c>
      <c r="T114" s="3">
        <v>0</v>
      </c>
      <c r="U114" s="3">
        <f t="shared" si="16"/>
        <v>225000</v>
      </c>
      <c r="V114" s="16">
        <v>930.1</v>
      </c>
      <c r="W114" s="3">
        <v>0</v>
      </c>
      <c r="X114" s="3">
        <v>0</v>
      </c>
      <c r="Y114" s="3">
        <v>0</v>
      </c>
      <c r="Z114" s="3">
        <f t="shared" si="9"/>
        <v>0</v>
      </c>
      <c r="AA114" s="22" t="s">
        <v>155</v>
      </c>
      <c r="AB114" s="3">
        <f t="shared" si="10"/>
        <v>0</v>
      </c>
      <c r="AC114" s="3">
        <f t="shared" si="11"/>
        <v>0</v>
      </c>
      <c r="AD114" s="3">
        <f t="shared" si="12"/>
        <v>0</v>
      </c>
      <c r="AE114" s="3">
        <f t="shared" si="13"/>
        <v>0</v>
      </c>
    </row>
    <row r="115" spans="1:31" x14ac:dyDescent="0.2">
      <c r="A115" s="8" t="s">
        <v>74</v>
      </c>
      <c r="B115" s="34" t="s">
        <v>182</v>
      </c>
      <c r="C115" s="7">
        <f t="shared" si="14"/>
        <v>2013</v>
      </c>
      <c r="D115" s="9">
        <v>41599</v>
      </c>
      <c r="F115" s="9"/>
      <c r="G115" s="4" t="s">
        <v>5</v>
      </c>
      <c r="H115" s="6" t="s">
        <v>12</v>
      </c>
      <c r="I115" s="5" t="s">
        <v>18</v>
      </c>
      <c r="J115" s="5" t="s">
        <v>14</v>
      </c>
      <c r="K115" s="2" t="s">
        <v>15</v>
      </c>
      <c r="L115" s="1" t="s">
        <v>16</v>
      </c>
      <c r="M115" s="14">
        <v>225000</v>
      </c>
      <c r="N115" s="3">
        <v>225000</v>
      </c>
      <c r="O115" s="3">
        <v>0</v>
      </c>
      <c r="P115" s="3">
        <v>0</v>
      </c>
      <c r="Q115" s="3">
        <f t="shared" si="15"/>
        <v>225000</v>
      </c>
      <c r="R115" s="3">
        <v>225000</v>
      </c>
      <c r="S115" s="3">
        <v>0</v>
      </c>
      <c r="T115" s="3">
        <v>0</v>
      </c>
      <c r="U115" s="3">
        <f t="shared" si="16"/>
        <v>225000</v>
      </c>
      <c r="V115" s="16">
        <v>930.1</v>
      </c>
      <c r="W115" s="3">
        <v>0</v>
      </c>
      <c r="X115" s="3">
        <v>0</v>
      </c>
      <c r="Y115" s="3">
        <v>0</v>
      </c>
      <c r="Z115" s="3">
        <f t="shared" si="9"/>
        <v>0</v>
      </c>
      <c r="AA115" s="22" t="s">
        <v>155</v>
      </c>
      <c r="AB115" s="3">
        <f t="shared" si="10"/>
        <v>0</v>
      </c>
      <c r="AC115" s="3">
        <f t="shared" si="11"/>
        <v>0</v>
      </c>
      <c r="AD115" s="3">
        <f t="shared" si="12"/>
        <v>0</v>
      </c>
      <c r="AE115" s="3">
        <f t="shared" si="13"/>
        <v>0</v>
      </c>
    </row>
    <row r="116" spans="1:31" x14ac:dyDescent="0.2">
      <c r="A116" s="8" t="s">
        <v>74</v>
      </c>
      <c r="B116" s="34" t="s">
        <v>183</v>
      </c>
      <c r="C116" s="7">
        <f t="shared" si="14"/>
        <v>2014</v>
      </c>
      <c r="D116" s="9">
        <v>41960</v>
      </c>
      <c r="F116" s="9"/>
      <c r="G116" s="4" t="s">
        <v>5</v>
      </c>
      <c r="H116" s="6" t="s">
        <v>12</v>
      </c>
      <c r="I116" s="5" t="s">
        <v>18</v>
      </c>
      <c r="J116" s="5" t="s">
        <v>14</v>
      </c>
      <c r="K116" s="2" t="s">
        <v>15</v>
      </c>
      <c r="L116" s="1" t="s">
        <v>16</v>
      </c>
      <c r="M116" s="14">
        <v>225000</v>
      </c>
      <c r="N116" s="3">
        <v>225000</v>
      </c>
      <c r="O116" s="3">
        <v>0</v>
      </c>
      <c r="P116" s="3">
        <v>0</v>
      </c>
      <c r="Q116" s="3">
        <f t="shared" si="15"/>
        <v>225000</v>
      </c>
      <c r="R116" s="3">
        <v>225000</v>
      </c>
      <c r="S116" s="3">
        <v>0</v>
      </c>
      <c r="T116" s="3">
        <v>0</v>
      </c>
      <c r="U116" s="3">
        <f t="shared" si="16"/>
        <v>225000</v>
      </c>
      <c r="V116" s="16">
        <v>930.1</v>
      </c>
      <c r="W116" s="3">
        <v>0</v>
      </c>
      <c r="X116" s="3">
        <v>0</v>
      </c>
      <c r="Y116" s="3">
        <v>0</v>
      </c>
      <c r="Z116" s="3">
        <f t="shared" si="9"/>
        <v>0</v>
      </c>
      <c r="AA116" s="22" t="s">
        <v>155</v>
      </c>
      <c r="AB116" s="3">
        <f t="shared" si="10"/>
        <v>0</v>
      </c>
      <c r="AC116" s="3">
        <f t="shared" si="11"/>
        <v>0</v>
      </c>
      <c r="AD116" s="3">
        <f t="shared" si="12"/>
        <v>0</v>
      </c>
      <c r="AE116" s="3">
        <f t="shared" si="13"/>
        <v>0</v>
      </c>
    </row>
    <row r="117" spans="1:31" x14ac:dyDescent="0.2">
      <c r="A117" s="8" t="s">
        <v>74</v>
      </c>
      <c r="B117" s="34" t="s">
        <v>182</v>
      </c>
      <c r="C117" s="7">
        <f t="shared" si="14"/>
        <v>2012</v>
      </c>
      <c r="D117" s="9">
        <v>41061</v>
      </c>
      <c r="F117" s="9"/>
      <c r="G117" s="9" t="s">
        <v>10</v>
      </c>
      <c r="H117" s="10" t="s">
        <v>19</v>
      </c>
      <c r="I117" s="11" t="s">
        <v>20</v>
      </c>
      <c r="J117" s="11" t="s">
        <v>21</v>
      </c>
      <c r="K117" s="12" t="s">
        <v>15</v>
      </c>
      <c r="L117" s="13" t="s">
        <v>16</v>
      </c>
      <c r="M117" s="14">
        <v>22800</v>
      </c>
      <c r="N117" s="3">
        <v>1044.240012222836</v>
      </c>
      <c r="O117" s="3">
        <v>1281.3599243752878</v>
      </c>
      <c r="P117" s="3">
        <v>485.63990649857334</v>
      </c>
      <c r="Q117" s="3">
        <f t="shared" si="15"/>
        <v>2811.2398430966973</v>
      </c>
      <c r="R117" s="3">
        <v>1044.240012222836</v>
      </c>
      <c r="S117" s="3">
        <v>1281.3599243752878</v>
      </c>
      <c r="T117" s="3">
        <v>485.63990649857334</v>
      </c>
      <c r="U117" s="3">
        <f t="shared" si="16"/>
        <v>2811.2398430966973</v>
      </c>
      <c r="V117" s="16">
        <v>9210</v>
      </c>
      <c r="W117" s="3">
        <v>0</v>
      </c>
      <c r="X117" s="3">
        <v>0</v>
      </c>
      <c r="Y117" s="3">
        <v>0</v>
      </c>
      <c r="Z117" s="3">
        <f t="shared" si="9"/>
        <v>0</v>
      </c>
      <c r="AA117" s="16" t="s">
        <v>155</v>
      </c>
      <c r="AB117" s="3">
        <f t="shared" si="10"/>
        <v>0</v>
      </c>
      <c r="AC117" s="3">
        <f t="shared" si="11"/>
        <v>0</v>
      </c>
      <c r="AD117" s="3">
        <f t="shared" si="12"/>
        <v>0</v>
      </c>
      <c r="AE117" s="3">
        <f t="shared" si="13"/>
        <v>0</v>
      </c>
    </row>
    <row r="118" spans="1:31" x14ac:dyDescent="0.2">
      <c r="A118" s="8" t="s">
        <v>74</v>
      </c>
      <c r="B118" s="34" t="s">
        <v>182</v>
      </c>
      <c r="C118" s="7">
        <f t="shared" si="14"/>
        <v>2007</v>
      </c>
      <c r="D118" s="9">
        <v>39136</v>
      </c>
      <c r="F118" s="9"/>
      <c r="G118" s="9" t="s">
        <v>10</v>
      </c>
      <c r="H118" s="10" t="s">
        <v>19</v>
      </c>
      <c r="I118" s="11" t="s">
        <v>11</v>
      </c>
      <c r="J118" s="11" t="s">
        <v>21</v>
      </c>
      <c r="K118" s="12" t="s">
        <v>15</v>
      </c>
      <c r="L118" s="13" t="s">
        <v>16</v>
      </c>
      <c r="M118" s="14">
        <v>500000</v>
      </c>
      <c r="N118" s="3">
        <v>86650.005058491937</v>
      </c>
      <c r="O118" s="3">
        <v>104999.99551211107</v>
      </c>
      <c r="P118" s="3">
        <v>46199.995460820923</v>
      </c>
      <c r="Q118" s="3">
        <f t="shared" si="15"/>
        <v>237849.99603142391</v>
      </c>
      <c r="R118" s="3">
        <v>86650.005058491937</v>
      </c>
      <c r="S118" s="3">
        <v>104999.99551211107</v>
      </c>
      <c r="T118" s="3">
        <v>46199.995460820923</v>
      </c>
      <c r="U118" s="3">
        <f t="shared" si="16"/>
        <v>237849.99603142391</v>
      </c>
      <c r="V118" s="16">
        <v>9210</v>
      </c>
      <c r="W118" s="3">
        <v>0</v>
      </c>
      <c r="X118" s="3">
        <v>0</v>
      </c>
      <c r="Y118" s="3">
        <v>0</v>
      </c>
      <c r="Z118" s="3">
        <f t="shared" si="9"/>
        <v>0</v>
      </c>
      <c r="AA118" s="16" t="s">
        <v>155</v>
      </c>
      <c r="AB118" s="3">
        <f t="shared" si="10"/>
        <v>0</v>
      </c>
      <c r="AC118" s="3">
        <f t="shared" si="11"/>
        <v>0</v>
      </c>
      <c r="AD118" s="3">
        <f t="shared" si="12"/>
        <v>0</v>
      </c>
      <c r="AE118" s="3">
        <f t="shared" si="13"/>
        <v>0</v>
      </c>
    </row>
    <row r="119" spans="1:31" x14ac:dyDescent="0.2">
      <c r="A119" s="8" t="s">
        <v>74</v>
      </c>
      <c r="B119" s="34" t="s">
        <v>183</v>
      </c>
      <c r="C119" s="7">
        <f t="shared" si="14"/>
        <v>2008</v>
      </c>
      <c r="D119" s="9">
        <v>39490</v>
      </c>
      <c r="F119" s="9"/>
      <c r="G119" s="9" t="s">
        <v>10</v>
      </c>
      <c r="H119" s="10" t="s">
        <v>19</v>
      </c>
      <c r="I119" s="11" t="s">
        <v>11</v>
      </c>
      <c r="J119" s="11" t="s">
        <v>21</v>
      </c>
      <c r="K119" s="12" t="s">
        <v>15</v>
      </c>
      <c r="L119" s="13" t="s">
        <v>16</v>
      </c>
      <c r="M119" s="14">
        <v>125000</v>
      </c>
      <c r="N119" s="3">
        <v>20987.501322855667</v>
      </c>
      <c r="O119" s="3">
        <v>26012.498928170513</v>
      </c>
      <c r="P119" s="3">
        <v>11575.000168919702</v>
      </c>
      <c r="Q119" s="3">
        <f t="shared" si="15"/>
        <v>58575.000419945885</v>
      </c>
      <c r="R119" s="3">
        <v>20987.501322855667</v>
      </c>
      <c r="S119" s="3">
        <v>26012.498928170513</v>
      </c>
      <c r="T119" s="3">
        <v>11575.000168919702</v>
      </c>
      <c r="U119" s="3">
        <f t="shared" si="16"/>
        <v>58575.000419945885</v>
      </c>
      <c r="V119" s="16">
        <v>9210</v>
      </c>
      <c r="W119" s="3">
        <v>0</v>
      </c>
      <c r="X119" s="3">
        <v>0</v>
      </c>
      <c r="Y119" s="3">
        <v>0</v>
      </c>
      <c r="Z119" s="3">
        <f t="shared" si="9"/>
        <v>0</v>
      </c>
      <c r="AA119" s="16" t="s">
        <v>155</v>
      </c>
      <c r="AB119" s="3">
        <f t="shared" si="10"/>
        <v>0</v>
      </c>
      <c r="AC119" s="3">
        <f t="shared" si="11"/>
        <v>0</v>
      </c>
      <c r="AD119" s="3">
        <f t="shared" si="12"/>
        <v>0</v>
      </c>
      <c r="AE119" s="3">
        <f t="shared" si="13"/>
        <v>0</v>
      </c>
    </row>
    <row r="120" spans="1:31" x14ac:dyDescent="0.2">
      <c r="A120" s="8" t="s">
        <v>74</v>
      </c>
      <c r="B120" s="34" t="s">
        <v>182</v>
      </c>
      <c r="C120" s="7">
        <f t="shared" si="14"/>
        <v>2009</v>
      </c>
      <c r="D120" s="9">
        <v>39850</v>
      </c>
      <c r="F120" s="9"/>
      <c r="G120" s="9" t="s">
        <v>10</v>
      </c>
      <c r="H120" s="10" t="s">
        <v>19</v>
      </c>
      <c r="I120" s="11" t="s">
        <v>11</v>
      </c>
      <c r="J120" s="11" t="s">
        <v>21</v>
      </c>
      <c r="K120" s="12" t="s">
        <v>15</v>
      </c>
      <c r="L120" s="13" t="s">
        <v>16</v>
      </c>
      <c r="M120" s="14">
        <v>125000</v>
      </c>
      <c r="N120" s="3">
        <v>20962.500183652366</v>
      </c>
      <c r="O120" s="3">
        <v>26237.498385166728</v>
      </c>
      <c r="P120" s="3">
        <v>10787.502300706512</v>
      </c>
      <c r="Q120" s="3">
        <f t="shared" si="15"/>
        <v>57987.500869525604</v>
      </c>
      <c r="R120" s="3">
        <v>20962.500183652366</v>
      </c>
      <c r="S120" s="3">
        <v>26237.498385166728</v>
      </c>
      <c r="T120" s="3">
        <v>10787.502300706512</v>
      </c>
      <c r="U120" s="3">
        <f t="shared" si="16"/>
        <v>57987.500869525604</v>
      </c>
      <c r="V120" s="16">
        <v>9210</v>
      </c>
      <c r="W120" s="3">
        <v>0</v>
      </c>
      <c r="X120" s="3">
        <v>0</v>
      </c>
      <c r="Y120" s="3">
        <v>0</v>
      </c>
      <c r="Z120" s="3">
        <f t="shared" si="9"/>
        <v>0</v>
      </c>
      <c r="AA120" s="16" t="s">
        <v>155</v>
      </c>
      <c r="AB120" s="3">
        <f t="shared" si="10"/>
        <v>0</v>
      </c>
      <c r="AC120" s="3">
        <f t="shared" si="11"/>
        <v>0</v>
      </c>
      <c r="AD120" s="3">
        <f t="shared" si="12"/>
        <v>0</v>
      </c>
      <c r="AE120" s="3">
        <f t="shared" si="13"/>
        <v>0</v>
      </c>
    </row>
    <row r="121" spans="1:31" x14ac:dyDescent="0.2">
      <c r="A121" s="8" t="s">
        <v>74</v>
      </c>
      <c r="B121" s="34" t="s">
        <v>182</v>
      </c>
      <c r="C121" s="7">
        <f t="shared" si="14"/>
        <v>2003</v>
      </c>
      <c r="D121" s="9">
        <v>37824</v>
      </c>
      <c r="F121" s="9"/>
      <c r="G121" s="4" t="s">
        <v>10</v>
      </c>
      <c r="H121" s="6" t="s">
        <v>22</v>
      </c>
      <c r="I121" s="5" t="s">
        <v>23</v>
      </c>
      <c r="J121" s="5" t="s">
        <v>24</v>
      </c>
      <c r="K121" s="2" t="s">
        <v>15</v>
      </c>
      <c r="L121" s="1" t="s">
        <v>16</v>
      </c>
      <c r="M121" s="14">
        <v>20000</v>
      </c>
      <c r="N121" s="3">
        <v>0</v>
      </c>
      <c r="O121" s="3">
        <v>0</v>
      </c>
      <c r="P121" s="3">
        <v>0</v>
      </c>
      <c r="Q121" s="3">
        <f t="shared" si="15"/>
        <v>0</v>
      </c>
      <c r="R121" s="3">
        <v>0</v>
      </c>
      <c r="S121" s="3">
        <v>0</v>
      </c>
      <c r="T121" s="3">
        <v>0</v>
      </c>
      <c r="U121" s="3">
        <f t="shared" si="16"/>
        <v>0</v>
      </c>
      <c r="V121" s="16">
        <v>9210</v>
      </c>
      <c r="W121" s="3">
        <v>0</v>
      </c>
      <c r="X121" s="3">
        <v>0</v>
      </c>
      <c r="Y121" s="3">
        <v>0</v>
      </c>
      <c r="Z121" s="3">
        <f t="shared" si="9"/>
        <v>0</v>
      </c>
      <c r="AA121" s="16" t="s">
        <v>155</v>
      </c>
      <c r="AB121" s="3">
        <f t="shared" si="10"/>
        <v>0</v>
      </c>
      <c r="AC121" s="3">
        <f t="shared" si="11"/>
        <v>0</v>
      </c>
      <c r="AD121" s="3">
        <f t="shared" si="12"/>
        <v>0</v>
      </c>
      <c r="AE121" s="3">
        <f t="shared" si="13"/>
        <v>0</v>
      </c>
    </row>
    <row r="122" spans="1:31" x14ac:dyDescent="0.2">
      <c r="A122" s="8" t="s">
        <v>74</v>
      </c>
      <c r="B122" s="34" t="s">
        <v>182</v>
      </c>
      <c r="C122" s="7">
        <f t="shared" si="14"/>
        <v>2003</v>
      </c>
      <c r="D122" s="9">
        <v>37825</v>
      </c>
      <c r="F122" s="9"/>
      <c r="G122" s="4" t="s">
        <v>10</v>
      </c>
      <c r="H122" s="6" t="s">
        <v>22</v>
      </c>
      <c r="I122" s="5" t="s">
        <v>23</v>
      </c>
      <c r="J122" s="5" t="s">
        <v>24</v>
      </c>
      <c r="K122" s="2" t="s">
        <v>15</v>
      </c>
      <c r="L122" s="1" t="s">
        <v>16</v>
      </c>
      <c r="M122" s="14">
        <v>7500</v>
      </c>
      <c r="N122" s="3">
        <v>0</v>
      </c>
      <c r="O122" s="3">
        <v>0</v>
      </c>
      <c r="P122" s="3">
        <v>0</v>
      </c>
      <c r="Q122" s="3">
        <f t="shared" si="15"/>
        <v>0</v>
      </c>
      <c r="R122" s="3">
        <v>0</v>
      </c>
      <c r="S122" s="3">
        <v>0</v>
      </c>
      <c r="T122" s="3">
        <v>0</v>
      </c>
      <c r="U122" s="3">
        <f t="shared" si="16"/>
        <v>0</v>
      </c>
      <c r="V122" s="16">
        <v>9210</v>
      </c>
      <c r="W122" s="3">
        <v>0</v>
      </c>
      <c r="X122" s="3">
        <v>0</v>
      </c>
      <c r="Y122" s="3">
        <v>0</v>
      </c>
      <c r="Z122" s="3">
        <f t="shared" si="9"/>
        <v>0</v>
      </c>
      <c r="AA122" s="16" t="s">
        <v>155</v>
      </c>
      <c r="AB122" s="3">
        <f t="shared" si="10"/>
        <v>0</v>
      </c>
      <c r="AC122" s="3">
        <f t="shared" si="11"/>
        <v>0</v>
      </c>
      <c r="AD122" s="3">
        <f t="shared" si="12"/>
        <v>0</v>
      </c>
      <c r="AE122" s="3">
        <f t="shared" si="13"/>
        <v>0</v>
      </c>
    </row>
    <row r="123" spans="1:31" x14ac:dyDescent="0.2">
      <c r="A123" s="8" t="s">
        <v>74</v>
      </c>
      <c r="B123" s="34" t="s">
        <v>182</v>
      </c>
      <c r="C123" s="7">
        <f t="shared" si="14"/>
        <v>2003</v>
      </c>
      <c r="D123" s="9">
        <v>37825</v>
      </c>
      <c r="F123" s="9"/>
      <c r="G123" s="4" t="s">
        <v>10</v>
      </c>
      <c r="H123" s="6" t="s">
        <v>22</v>
      </c>
      <c r="I123" s="5" t="s">
        <v>23</v>
      </c>
      <c r="J123" s="5" t="s">
        <v>24</v>
      </c>
      <c r="K123" s="2" t="s">
        <v>15</v>
      </c>
      <c r="L123" s="1" t="s">
        <v>16</v>
      </c>
      <c r="M123" s="14">
        <v>10000</v>
      </c>
      <c r="N123" s="3">
        <v>0</v>
      </c>
      <c r="O123" s="3">
        <v>0</v>
      </c>
      <c r="P123" s="3">
        <v>0</v>
      </c>
      <c r="Q123" s="3">
        <f t="shared" si="15"/>
        <v>0</v>
      </c>
      <c r="R123" s="3">
        <v>0</v>
      </c>
      <c r="S123" s="3">
        <v>0</v>
      </c>
      <c r="T123" s="3">
        <v>0</v>
      </c>
      <c r="U123" s="3">
        <f t="shared" si="16"/>
        <v>0</v>
      </c>
      <c r="V123" s="16">
        <v>9210</v>
      </c>
      <c r="W123" s="3">
        <v>0</v>
      </c>
      <c r="X123" s="3">
        <v>0</v>
      </c>
      <c r="Y123" s="3">
        <v>0</v>
      </c>
      <c r="Z123" s="3">
        <f t="shared" si="9"/>
        <v>0</v>
      </c>
      <c r="AA123" s="16" t="s">
        <v>155</v>
      </c>
      <c r="AB123" s="3">
        <f t="shared" si="10"/>
        <v>0</v>
      </c>
      <c r="AC123" s="3">
        <f t="shared" si="11"/>
        <v>0</v>
      </c>
      <c r="AD123" s="3">
        <f t="shared" si="12"/>
        <v>0</v>
      </c>
      <c r="AE123" s="3">
        <f t="shared" si="13"/>
        <v>0</v>
      </c>
    </row>
    <row r="124" spans="1:31" x14ac:dyDescent="0.2">
      <c r="A124" s="8" t="s">
        <v>74</v>
      </c>
      <c r="B124" s="34" t="s">
        <v>182</v>
      </c>
      <c r="C124" s="7">
        <f t="shared" si="14"/>
        <v>2003</v>
      </c>
      <c r="D124" s="9">
        <v>37859</v>
      </c>
      <c r="F124" s="9"/>
      <c r="G124" s="4" t="s">
        <v>10</v>
      </c>
      <c r="H124" s="6" t="s">
        <v>22</v>
      </c>
      <c r="I124" s="5" t="s">
        <v>23</v>
      </c>
      <c r="J124" s="5" t="s">
        <v>24</v>
      </c>
      <c r="K124" s="2" t="s">
        <v>15</v>
      </c>
      <c r="L124" s="1" t="s">
        <v>16</v>
      </c>
      <c r="M124" s="14">
        <v>10000</v>
      </c>
      <c r="N124" s="3">
        <v>0</v>
      </c>
      <c r="O124" s="3">
        <v>0</v>
      </c>
      <c r="P124" s="3">
        <v>0</v>
      </c>
      <c r="Q124" s="3">
        <f t="shared" si="15"/>
        <v>0</v>
      </c>
      <c r="R124" s="3">
        <v>0</v>
      </c>
      <c r="S124" s="3">
        <v>0</v>
      </c>
      <c r="T124" s="3">
        <v>0</v>
      </c>
      <c r="U124" s="3">
        <f t="shared" si="16"/>
        <v>0</v>
      </c>
      <c r="V124" s="16">
        <v>9210</v>
      </c>
      <c r="W124" s="3">
        <v>0</v>
      </c>
      <c r="X124" s="3">
        <v>0</v>
      </c>
      <c r="Y124" s="3">
        <v>0</v>
      </c>
      <c r="Z124" s="3">
        <f t="shared" si="9"/>
        <v>0</v>
      </c>
      <c r="AA124" s="16" t="s">
        <v>155</v>
      </c>
      <c r="AB124" s="3">
        <f t="shared" si="10"/>
        <v>0</v>
      </c>
      <c r="AC124" s="3">
        <f t="shared" si="11"/>
        <v>0</v>
      </c>
      <c r="AD124" s="3">
        <f t="shared" si="12"/>
        <v>0</v>
      </c>
      <c r="AE124" s="3">
        <f t="shared" si="13"/>
        <v>0</v>
      </c>
    </row>
    <row r="125" spans="1:31" x14ac:dyDescent="0.2">
      <c r="A125" s="8" t="s">
        <v>74</v>
      </c>
      <c r="B125" s="34" t="s">
        <v>182</v>
      </c>
      <c r="C125" s="7">
        <f t="shared" si="14"/>
        <v>2003</v>
      </c>
      <c r="D125" s="9">
        <v>37880</v>
      </c>
      <c r="F125" s="9"/>
      <c r="G125" s="4" t="s">
        <v>10</v>
      </c>
      <c r="H125" s="6" t="s">
        <v>22</v>
      </c>
      <c r="I125" s="5" t="s">
        <v>23</v>
      </c>
      <c r="J125" s="5" t="s">
        <v>24</v>
      </c>
      <c r="K125" s="2" t="s">
        <v>15</v>
      </c>
      <c r="L125" s="1" t="s">
        <v>16</v>
      </c>
      <c r="M125" s="14">
        <v>10000</v>
      </c>
      <c r="N125" s="3">
        <v>0</v>
      </c>
      <c r="O125" s="3">
        <v>0</v>
      </c>
      <c r="P125" s="3">
        <v>0</v>
      </c>
      <c r="Q125" s="3">
        <f t="shared" si="15"/>
        <v>0</v>
      </c>
      <c r="R125" s="3">
        <v>0</v>
      </c>
      <c r="S125" s="3">
        <v>0</v>
      </c>
      <c r="T125" s="3">
        <v>0</v>
      </c>
      <c r="U125" s="3">
        <f t="shared" si="16"/>
        <v>0</v>
      </c>
      <c r="V125" s="16">
        <v>9210</v>
      </c>
      <c r="W125" s="3">
        <v>0</v>
      </c>
      <c r="X125" s="3">
        <v>0</v>
      </c>
      <c r="Y125" s="3">
        <v>0</v>
      </c>
      <c r="Z125" s="3">
        <f t="shared" si="9"/>
        <v>0</v>
      </c>
      <c r="AA125" s="16" t="s">
        <v>155</v>
      </c>
      <c r="AB125" s="3">
        <f t="shared" si="10"/>
        <v>0</v>
      </c>
      <c r="AC125" s="3">
        <f t="shared" si="11"/>
        <v>0</v>
      </c>
      <c r="AD125" s="3">
        <f t="shared" si="12"/>
        <v>0</v>
      </c>
      <c r="AE125" s="3">
        <f t="shared" si="13"/>
        <v>0</v>
      </c>
    </row>
    <row r="126" spans="1:31" x14ac:dyDescent="0.2">
      <c r="A126" s="8" t="s">
        <v>74</v>
      </c>
      <c r="B126" s="34" t="s">
        <v>182</v>
      </c>
      <c r="C126" s="7">
        <f t="shared" si="14"/>
        <v>2003</v>
      </c>
      <c r="D126" s="9">
        <v>37926</v>
      </c>
      <c r="F126" s="9"/>
      <c r="G126" s="4" t="s">
        <v>10</v>
      </c>
      <c r="H126" s="6" t="s">
        <v>22</v>
      </c>
      <c r="I126" s="5" t="s">
        <v>23</v>
      </c>
      <c r="J126" s="5" t="s">
        <v>24</v>
      </c>
      <c r="K126" s="2" t="s">
        <v>15</v>
      </c>
      <c r="L126" s="1" t="s">
        <v>16</v>
      </c>
      <c r="M126" s="14">
        <v>10000</v>
      </c>
      <c r="N126" s="3">
        <v>0</v>
      </c>
      <c r="O126" s="3">
        <v>0</v>
      </c>
      <c r="P126" s="3">
        <v>0</v>
      </c>
      <c r="Q126" s="3">
        <f t="shared" si="15"/>
        <v>0</v>
      </c>
      <c r="R126" s="3">
        <v>0</v>
      </c>
      <c r="S126" s="3">
        <v>0</v>
      </c>
      <c r="T126" s="3">
        <v>0</v>
      </c>
      <c r="U126" s="3">
        <f t="shared" si="16"/>
        <v>0</v>
      </c>
      <c r="V126" s="16">
        <v>9210</v>
      </c>
      <c r="W126" s="3">
        <v>0</v>
      </c>
      <c r="X126" s="3">
        <v>0</v>
      </c>
      <c r="Y126" s="3">
        <v>0</v>
      </c>
      <c r="Z126" s="3">
        <f t="shared" si="9"/>
        <v>0</v>
      </c>
      <c r="AA126" s="16" t="s">
        <v>155</v>
      </c>
      <c r="AB126" s="3">
        <f t="shared" si="10"/>
        <v>0</v>
      </c>
      <c r="AC126" s="3">
        <f t="shared" si="11"/>
        <v>0</v>
      </c>
      <c r="AD126" s="3">
        <f t="shared" si="12"/>
        <v>0</v>
      </c>
      <c r="AE126" s="3">
        <f t="shared" si="13"/>
        <v>0</v>
      </c>
    </row>
    <row r="127" spans="1:31" x14ac:dyDescent="0.2">
      <c r="A127" s="8" t="s">
        <v>74</v>
      </c>
      <c r="B127" s="34" t="s">
        <v>182</v>
      </c>
      <c r="C127" s="7">
        <f t="shared" si="14"/>
        <v>2003</v>
      </c>
      <c r="D127" s="9">
        <v>37967</v>
      </c>
      <c r="F127" s="9"/>
      <c r="G127" s="4" t="s">
        <v>10</v>
      </c>
      <c r="H127" s="6" t="s">
        <v>22</v>
      </c>
      <c r="I127" s="5" t="s">
        <v>23</v>
      </c>
      <c r="J127" s="5" t="s">
        <v>24</v>
      </c>
      <c r="K127" s="2" t="s">
        <v>15</v>
      </c>
      <c r="L127" s="1" t="s">
        <v>16</v>
      </c>
      <c r="M127" s="14">
        <v>10000</v>
      </c>
      <c r="N127" s="3">
        <v>0</v>
      </c>
      <c r="O127" s="3">
        <v>0</v>
      </c>
      <c r="P127" s="3">
        <v>0</v>
      </c>
      <c r="Q127" s="3">
        <f t="shared" si="15"/>
        <v>0</v>
      </c>
      <c r="R127" s="3">
        <v>0</v>
      </c>
      <c r="S127" s="3">
        <v>0</v>
      </c>
      <c r="T127" s="3">
        <v>0</v>
      </c>
      <c r="U127" s="3">
        <f t="shared" si="16"/>
        <v>0</v>
      </c>
      <c r="V127" s="16">
        <v>9210</v>
      </c>
      <c r="W127" s="3">
        <v>0</v>
      </c>
      <c r="X127" s="3">
        <v>0</v>
      </c>
      <c r="Y127" s="3">
        <v>0</v>
      </c>
      <c r="Z127" s="3">
        <f t="shared" si="9"/>
        <v>0</v>
      </c>
      <c r="AA127" s="16" t="s">
        <v>155</v>
      </c>
      <c r="AB127" s="3">
        <f t="shared" si="10"/>
        <v>0</v>
      </c>
      <c r="AC127" s="3">
        <f t="shared" si="11"/>
        <v>0</v>
      </c>
      <c r="AD127" s="3">
        <f t="shared" si="12"/>
        <v>0</v>
      </c>
      <c r="AE127" s="3">
        <f t="shared" si="13"/>
        <v>0</v>
      </c>
    </row>
    <row r="128" spans="1:31" x14ac:dyDescent="0.2">
      <c r="A128" s="8" t="s">
        <v>74</v>
      </c>
      <c r="B128" s="34" t="s">
        <v>182</v>
      </c>
      <c r="C128" s="7">
        <f t="shared" si="14"/>
        <v>2003</v>
      </c>
      <c r="D128" s="9">
        <v>37971</v>
      </c>
      <c r="F128" s="9"/>
      <c r="G128" s="4" t="s">
        <v>10</v>
      </c>
      <c r="H128" s="6" t="s">
        <v>22</v>
      </c>
      <c r="I128" s="5" t="s">
        <v>23</v>
      </c>
      <c r="J128" s="5" t="s">
        <v>24</v>
      </c>
      <c r="K128" s="2" t="s">
        <v>15</v>
      </c>
      <c r="L128" s="1" t="s">
        <v>16</v>
      </c>
      <c r="M128" s="14">
        <v>10000</v>
      </c>
      <c r="N128" s="3">
        <v>0</v>
      </c>
      <c r="O128" s="3">
        <v>0</v>
      </c>
      <c r="P128" s="3">
        <v>0</v>
      </c>
      <c r="Q128" s="3">
        <f t="shared" si="15"/>
        <v>0</v>
      </c>
      <c r="R128" s="3">
        <v>0</v>
      </c>
      <c r="S128" s="3">
        <v>0</v>
      </c>
      <c r="T128" s="3">
        <v>0</v>
      </c>
      <c r="U128" s="3">
        <f t="shared" si="16"/>
        <v>0</v>
      </c>
      <c r="V128" s="16">
        <v>9210</v>
      </c>
      <c r="W128" s="3">
        <v>0</v>
      </c>
      <c r="X128" s="3">
        <v>0</v>
      </c>
      <c r="Y128" s="3">
        <v>0</v>
      </c>
      <c r="Z128" s="3">
        <f t="shared" si="9"/>
        <v>0</v>
      </c>
      <c r="AA128" s="16" t="s">
        <v>155</v>
      </c>
      <c r="AB128" s="3">
        <f t="shared" si="10"/>
        <v>0</v>
      </c>
      <c r="AC128" s="3">
        <f t="shared" si="11"/>
        <v>0</v>
      </c>
      <c r="AD128" s="3">
        <f t="shared" si="12"/>
        <v>0</v>
      </c>
      <c r="AE128" s="3">
        <f t="shared" si="13"/>
        <v>0</v>
      </c>
    </row>
    <row r="129" spans="1:31" x14ac:dyDescent="0.2">
      <c r="A129" s="8" t="s">
        <v>74</v>
      </c>
      <c r="B129" s="34" t="s">
        <v>182</v>
      </c>
      <c r="C129" s="7">
        <f t="shared" si="14"/>
        <v>2004</v>
      </c>
      <c r="D129" s="9">
        <v>38028</v>
      </c>
      <c r="F129" s="9"/>
      <c r="G129" s="4" t="s">
        <v>10</v>
      </c>
      <c r="H129" s="6" t="s">
        <v>22</v>
      </c>
      <c r="I129" s="5" t="s">
        <v>23</v>
      </c>
      <c r="J129" s="5" t="s">
        <v>24</v>
      </c>
      <c r="K129" s="2" t="s">
        <v>15</v>
      </c>
      <c r="L129" s="1" t="s">
        <v>16</v>
      </c>
      <c r="M129" s="14">
        <v>10000</v>
      </c>
      <c r="N129" s="3">
        <v>0</v>
      </c>
      <c r="O129" s="3">
        <v>0</v>
      </c>
      <c r="P129" s="3">
        <v>0</v>
      </c>
      <c r="Q129" s="3">
        <f t="shared" si="15"/>
        <v>0</v>
      </c>
      <c r="R129" s="3">
        <v>0</v>
      </c>
      <c r="S129" s="3">
        <v>0</v>
      </c>
      <c r="T129" s="3">
        <v>0</v>
      </c>
      <c r="U129" s="3">
        <f t="shared" si="16"/>
        <v>0</v>
      </c>
      <c r="V129" s="16">
        <v>9210</v>
      </c>
      <c r="W129" s="3">
        <v>0</v>
      </c>
      <c r="X129" s="3">
        <v>0</v>
      </c>
      <c r="Y129" s="3">
        <v>0</v>
      </c>
      <c r="Z129" s="3">
        <f t="shared" si="9"/>
        <v>0</v>
      </c>
      <c r="AA129" s="16" t="s">
        <v>155</v>
      </c>
      <c r="AB129" s="3">
        <f t="shared" si="10"/>
        <v>0</v>
      </c>
      <c r="AC129" s="3">
        <f t="shared" si="11"/>
        <v>0</v>
      </c>
      <c r="AD129" s="3">
        <f t="shared" si="12"/>
        <v>0</v>
      </c>
      <c r="AE129" s="3">
        <f t="shared" si="13"/>
        <v>0</v>
      </c>
    </row>
    <row r="130" spans="1:31" x14ac:dyDescent="0.2">
      <c r="A130" s="8" t="s">
        <v>74</v>
      </c>
      <c r="B130" s="34" t="s">
        <v>182</v>
      </c>
      <c r="C130" s="7">
        <f t="shared" si="14"/>
        <v>2004</v>
      </c>
      <c r="D130" s="9">
        <v>38048</v>
      </c>
      <c r="F130" s="9"/>
      <c r="G130" s="4" t="s">
        <v>10</v>
      </c>
      <c r="H130" s="6" t="s">
        <v>22</v>
      </c>
      <c r="I130" s="5" t="s">
        <v>23</v>
      </c>
      <c r="J130" s="5" t="s">
        <v>24</v>
      </c>
      <c r="K130" s="2" t="s">
        <v>15</v>
      </c>
      <c r="L130" s="1" t="s">
        <v>16</v>
      </c>
      <c r="M130" s="14">
        <v>10000</v>
      </c>
      <c r="N130" s="3">
        <v>0</v>
      </c>
      <c r="O130" s="3">
        <v>0</v>
      </c>
      <c r="P130" s="3">
        <v>0</v>
      </c>
      <c r="Q130" s="3">
        <f t="shared" si="15"/>
        <v>0</v>
      </c>
      <c r="R130" s="3">
        <v>0</v>
      </c>
      <c r="S130" s="3">
        <v>0</v>
      </c>
      <c r="T130" s="3">
        <v>0</v>
      </c>
      <c r="U130" s="3">
        <f t="shared" si="16"/>
        <v>0</v>
      </c>
      <c r="V130" s="16">
        <v>9210</v>
      </c>
      <c r="W130" s="3">
        <v>0</v>
      </c>
      <c r="X130" s="3">
        <v>0</v>
      </c>
      <c r="Y130" s="3">
        <v>0</v>
      </c>
      <c r="Z130" s="3">
        <f t="shared" si="9"/>
        <v>0</v>
      </c>
      <c r="AA130" s="16" t="s">
        <v>155</v>
      </c>
      <c r="AB130" s="3">
        <f t="shared" si="10"/>
        <v>0</v>
      </c>
      <c r="AC130" s="3">
        <f t="shared" si="11"/>
        <v>0</v>
      </c>
      <c r="AD130" s="3">
        <f t="shared" si="12"/>
        <v>0</v>
      </c>
      <c r="AE130" s="3">
        <f t="shared" si="13"/>
        <v>0</v>
      </c>
    </row>
    <row r="131" spans="1:31" x14ac:dyDescent="0.2">
      <c r="A131" s="8" t="s">
        <v>74</v>
      </c>
      <c r="B131" s="34" t="s">
        <v>182</v>
      </c>
      <c r="C131" s="7">
        <f t="shared" si="14"/>
        <v>2004</v>
      </c>
      <c r="D131" s="9">
        <v>38072</v>
      </c>
      <c r="F131" s="9"/>
      <c r="G131" s="4" t="s">
        <v>10</v>
      </c>
      <c r="H131" s="6" t="s">
        <v>22</v>
      </c>
      <c r="I131" s="5" t="s">
        <v>23</v>
      </c>
      <c r="J131" s="5" t="s">
        <v>24</v>
      </c>
      <c r="K131" s="2" t="s">
        <v>15</v>
      </c>
      <c r="L131" s="1" t="s">
        <v>16</v>
      </c>
      <c r="M131" s="14">
        <v>10000</v>
      </c>
      <c r="N131" s="3">
        <v>0</v>
      </c>
      <c r="O131" s="3">
        <v>0</v>
      </c>
      <c r="P131" s="3">
        <v>0</v>
      </c>
      <c r="Q131" s="3">
        <f t="shared" si="15"/>
        <v>0</v>
      </c>
      <c r="R131" s="3">
        <v>0</v>
      </c>
      <c r="S131" s="3">
        <v>0</v>
      </c>
      <c r="T131" s="3">
        <v>0</v>
      </c>
      <c r="U131" s="3">
        <f t="shared" si="16"/>
        <v>0</v>
      </c>
      <c r="V131" s="16">
        <v>9210</v>
      </c>
      <c r="W131" s="3">
        <v>0</v>
      </c>
      <c r="X131" s="3">
        <v>0</v>
      </c>
      <c r="Y131" s="3">
        <v>0</v>
      </c>
      <c r="Z131" s="3">
        <f t="shared" si="9"/>
        <v>0</v>
      </c>
      <c r="AA131" s="16" t="s">
        <v>155</v>
      </c>
      <c r="AB131" s="3">
        <f t="shared" si="10"/>
        <v>0</v>
      </c>
      <c r="AC131" s="3">
        <f t="shared" si="11"/>
        <v>0</v>
      </c>
      <c r="AD131" s="3">
        <f t="shared" si="12"/>
        <v>0</v>
      </c>
      <c r="AE131" s="3">
        <f t="shared" si="13"/>
        <v>0</v>
      </c>
    </row>
    <row r="132" spans="1:31" x14ac:dyDescent="0.2">
      <c r="A132" s="8" t="s">
        <v>74</v>
      </c>
      <c r="B132" s="34" t="s">
        <v>182</v>
      </c>
      <c r="C132" s="7">
        <f t="shared" si="14"/>
        <v>2004</v>
      </c>
      <c r="D132" s="9">
        <v>38105</v>
      </c>
      <c r="F132" s="9"/>
      <c r="G132" s="4" t="s">
        <v>10</v>
      </c>
      <c r="H132" s="6" t="s">
        <v>22</v>
      </c>
      <c r="I132" s="5" t="s">
        <v>23</v>
      </c>
      <c r="J132" s="5" t="s">
        <v>24</v>
      </c>
      <c r="K132" s="2" t="s">
        <v>15</v>
      </c>
      <c r="L132" s="1" t="s">
        <v>16</v>
      </c>
      <c r="M132" s="14">
        <v>10000</v>
      </c>
      <c r="N132" s="3">
        <v>0</v>
      </c>
      <c r="O132" s="3">
        <v>0</v>
      </c>
      <c r="P132" s="3">
        <v>0</v>
      </c>
      <c r="Q132" s="3">
        <f t="shared" si="15"/>
        <v>0</v>
      </c>
      <c r="R132" s="3">
        <v>0</v>
      </c>
      <c r="S132" s="3">
        <v>0</v>
      </c>
      <c r="T132" s="3">
        <v>0</v>
      </c>
      <c r="U132" s="3">
        <f t="shared" si="16"/>
        <v>0</v>
      </c>
      <c r="V132" s="16">
        <v>9210</v>
      </c>
      <c r="W132" s="3">
        <v>0</v>
      </c>
      <c r="X132" s="3">
        <v>0</v>
      </c>
      <c r="Y132" s="3">
        <v>0</v>
      </c>
      <c r="Z132" s="3">
        <f t="shared" si="9"/>
        <v>0</v>
      </c>
      <c r="AA132" s="16" t="s">
        <v>155</v>
      </c>
      <c r="AB132" s="3">
        <f t="shared" si="10"/>
        <v>0</v>
      </c>
      <c r="AC132" s="3">
        <f t="shared" si="11"/>
        <v>0</v>
      </c>
      <c r="AD132" s="3">
        <f t="shared" si="12"/>
        <v>0</v>
      </c>
      <c r="AE132" s="3">
        <f t="shared" si="13"/>
        <v>0</v>
      </c>
    </row>
    <row r="133" spans="1:31" x14ac:dyDescent="0.2">
      <c r="A133" s="8" t="s">
        <v>74</v>
      </c>
      <c r="B133" s="34" t="s">
        <v>182</v>
      </c>
      <c r="C133" s="7">
        <f t="shared" si="14"/>
        <v>2004</v>
      </c>
      <c r="D133" s="9">
        <v>38139</v>
      </c>
      <c r="F133" s="9"/>
      <c r="G133" s="4" t="s">
        <v>10</v>
      </c>
      <c r="H133" s="6" t="s">
        <v>22</v>
      </c>
      <c r="I133" s="5" t="s">
        <v>23</v>
      </c>
      <c r="J133" s="5" t="s">
        <v>24</v>
      </c>
      <c r="K133" s="2" t="s">
        <v>15</v>
      </c>
      <c r="L133" s="1" t="s">
        <v>16</v>
      </c>
      <c r="M133" s="14">
        <v>10000</v>
      </c>
      <c r="N133" s="3">
        <v>0</v>
      </c>
      <c r="O133" s="3">
        <v>0</v>
      </c>
      <c r="P133" s="3">
        <v>0</v>
      </c>
      <c r="Q133" s="3">
        <f t="shared" si="15"/>
        <v>0</v>
      </c>
      <c r="R133" s="3">
        <v>0</v>
      </c>
      <c r="S133" s="3">
        <v>0</v>
      </c>
      <c r="T133" s="3">
        <v>0</v>
      </c>
      <c r="U133" s="3">
        <f t="shared" si="16"/>
        <v>0</v>
      </c>
      <c r="V133" s="16">
        <v>9210</v>
      </c>
      <c r="W133" s="3">
        <v>0</v>
      </c>
      <c r="X133" s="3">
        <v>0</v>
      </c>
      <c r="Y133" s="3">
        <v>0</v>
      </c>
      <c r="Z133" s="3">
        <f t="shared" si="9"/>
        <v>0</v>
      </c>
      <c r="AA133" s="16" t="s">
        <v>155</v>
      </c>
      <c r="AB133" s="3">
        <f t="shared" si="10"/>
        <v>0</v>
      </c>
      <c r="AC133" s="3">
        <f t="shared" si="11"/>
        <v>0</v>
      </c>
      <c r="AD133" s="3">
        <f t="shared" si="12"/>
        <v>0</v>
      </c>
      <c r="AE133" s="3">
        <f t="shared" si="13"/>
        <v>0</v>
      </c>
    </row>
    <row r="134" spans="1:31" x14ac:dyDescent="0.2">
      <c r="A134" s="8" t="s">
        <v>74</v>
      </c>
      <c r="B134" s="34" t="s">
        <v>182</v>
      </c>
      <c r="C134" s="7">
        <f t="shared" si="14"/>
        <v>2004</v>
      </c>
      <c r="D134" s="9">
        <v>38178</v>
      </c>
      <c r="F134" s="9"/>
      <c r="G134" s="4" t="s">
        <v>10</v>
      </c>
      <c r="H134" s="6" t="s">
        <v>22</v>
      </c>
      <c r="I134" s="5" t="s">
        <v>23</v>
      </c>
      <c r="J134" s="5" t="s">
        <v>24</v>
      </c>
      <c r="K134" s="2" t="s">
        <v>15</v>
      </c>
      <c r="L134" s="1" t="s">
        <v>16</v>
      </c>
      <c r="M134" s="14">
        <v>10000</v>
      </c>
      <c r="N134" s="3">
        <v>0</v>
      </c>
      <c r="O134" s="3">
        <v>0</v>
      </c>
      <c r="P134" s="3">
        <v>0</v>
      </c>
      <c r="Q134" s="3">
        <f t="shared" si="15"/>
        <v>0</v>
      </c>
      <c r="R134" s="3">
        <v>0</v>
      </c>
      <c r="S134" s="3">
        <v>0</v>
      </c>
      <c r="T134" s="3">
        <v>0</v>
      </c>
      <c r="U134" s="3">
        <f t="shared" si="16"/>
        <v>0</v>
      </c>
      <c r="V134" s="16">
        <v>9210</v>
      </c>
      <c r="W134" s="3">
        <v>0</v>
      </c>
      <c r="X134" s="3">
        <v>0</v>
      </c>
      <c r="Y134" s="3">
        <v>0</v>
      </c>
      <c r="Z134" s="3">
        <f t="shared" si="9"/>
        <v>0</v>
      </c>
      <c r="AA134" s="16" t="s">
        <v>155</v>
      </c>
      <c r="AB134" s="3">
        <f t="shared" si="10"/>
        <v>0</v>
      </c>
      <c r="AC134" s="3">
        <f t="shared" si="11"/>
        <v>0</v>
      </c>
      <c r="AD134" s="3">
        <f t="shared" si="12"/>
        <v>0</v>
      </c>
      <c r="AE134" s="3">
        <f t="shared" si="13"/>
        <v>0</v>
      </c>
    </row>
    <row r="135" spans="1:31" x14ac:dyDescent="0.2">
      <c r="A135" s="8" t="s">
        <v>74</v>
      </c>
      <c r="B135" s="34" t="s">
        <v>182</v>
      </c>
      <c r="C135" s="7">
        <f t="shared" si="14"/>
        <v>2004</v>
      </c>
      <c r="D135" s="9">
        <v>38200</v>
      </c>
      <c r="F135" s="9"/>
      <c r="G135" s="4" t="s">
        <v>10</v>
      </c>
      <c r="H135" s="6" t="s">
        <v>22</v>
      </c>
      <c r="I135" s="5" t="s">
        <v>23</v>
      </c>
      <c r="J135" s="5" t="s">
        <v>24</v>
      </c>
      <c r="K135" s="2" t="s">
        <v>15</v>
      </c>
      <c r="L135" s="1" t="s">
        <v>16</v>
      </c>
      <c r="M135" s="14">
        <v>19427.63</v>
      </c>
      <c r="N135" s="3">
        <v>0</v>
      </c>
      <c r="O135" s="3">
        <v>0</v>
      </c>
      <c r="P135" s="3">
        <v>0</v>
      </c>
      <c r="Q135" s="3">
        <f t="shared" si="15"/>
        <v>0</v>
      </c>
      <c r="R135" s="3">
        <v>0</v>
      </c>
      <c r="S135" s="3">
        <v>0</v>
      </c>
      <c r="T135" s="3">
        <v>0</v>
      </c>
      <c r="U135" s="3">
        <f t="shared" si="16"/>
        <v>0</v>
      </c>
      <c r="V135" s="16">
        <v>9210</v>
      </c>
      <c r="W135" s="3">
        <v>0</v>
      </c>
      <c r="X135" s="3">
        <v>0</v>
      </c>
      <c r="Y135" s="3">
        <v>0</v>
      </c>
      <c r="Z135" s="3">
        <f t="shared" si="9"/>
        <v>0</v>
      </c>
      <c r="AA135" s="16" t="s">
        <v>155</v>
      </c>
      <c r="AB135" s="3">
        <f t="shared" si="10"/>
        <v>0</v>
      </c>
      <c r="AC135" s="3">
        <f t="shared" si="11"/>
        <v>0</v>
      </c>
      <c r="AD135" s="3">
        <f t="shared" si="12"/>
        <v>0</v>
      </c>
      <c r="AE135" s="3">
        <f t="shared" si="13"/>
        <v>0</v>
      </c>
    </row>
    <row r="136" spans="1:31" x14ac:dyDescent="0.2">
      <c r="A136" s="8" t="s">
        <v>74</v>
      </c>
      <c r="B136" s="34" t="s">
        <v>182</v>
      </c>
      <c r="C136" s="7">
        <f t="shared" si="14"/>
        <v>2004</v>
      </c>
      <c r="D136" s="9">
        <v>38217</v>
      </c>
      <c r="F136" s="9"/>
      <c r="G136" s="4" t="s">
        <v>10</v>
      </c>
      <c r="H136" s="6" t="s">
        <v>22</v>
      </c>
      <c r="I136" s="5" t="s">
        <v>23</v>
      </c>
      <c r="J136" s="5" t="s">
        <v>24</v>
      </c>
      <c r="K136" s="2" t="s">
        <v>15</v>
      </c>
      <c r="L136" s="1" t="s">
        <v>16</v>
      </c>
      <c r="M136" s="14">
        <v>10000</v>
      </c>
      <c r="N136" s="3">
        <v>0</v>
      </c>
      <c r="O136" s="3">
        <v>0</v>
      </c>
      <c r="P136" s="3">
        <v>0</v>
      </c>
      <c r="Q136" s="3">
        <f t="shared" si="15"/>
        <v>0</v>
      </c>
      <c r="R136" s="3">
        <v>0</v>
      </c>
      <c r="S136" s="3">
        <v>0</v>
      </c>
      <c r="T136" s="3">
        <v>0</v>
      </c>
      <c r="U136" s="3">
        <f t="shared" si="16"/>
        <v>0</v>
      </c>
      <c r="V136" s="16">
        <v>9210</v>
      </c>
      <c r="W136" s="3">
        <v>0</v>
      </c>
      <c r="X136" s="3">
        <v>0</v>
      </c>
      <c r="Y136" s="3">
        <v>0</v>
      </c>
      <c r="Z136" s="3">
        <f t="shared" si="9"/>
        <v>0</v>
      </c>
      <c r="AA136" s="16" t="s">
        <v>155</v>
      </c>
      <c r="AB136" s="3">
        <f t="shared" si="10"/>
        <v>0</v>
      </c>
      <c r="AC136" s="3">
        <f t="shared" si="11"/>
        <v>0</v>
      </c>
      <c r="AD136" s="3">
        <f t="shared" si="12"/>
        <v>0</v>
      </c>
      <c r="AE136" s="3">
        <f t="shared" si="13"/>
        <v>0</v>
      </c>
    </row>
    <row r="137" spans="1:31" x14ac:dyDescent="0.2">
      <c r="A137" s="8" t="s">
        <v>74</v>
      </c>
      <c r="B137" s="34" t="s">
        <v>182</v>
      </c>
      <c r="C137" s="7">
        <f t="shared" si="14"/>
        <v>2004</v>
      </c>
      <c r="D137" s="9">
        <v>38257</v>
      </c>
      <c r="F137" s="9"/>
      <c r="G137" s="4" t="s">
        <v>10</v>
      </c>
      <c r="H137" s="6" t="s">
        <v>22</v>
      </c>
      <c r="I137" s="5" t="s">
        <v>23</v>
      </c>
      <c r="J137" s="5" t="s">
        <v>24</v>
      </c>
      <c r="K137" s="2" t="s">
        <v>15</v>
      </c>
      <c r="L137" s="1" t="s">
        <v>16</v>
      </c>
      <c r="M137" s="14">
        <v>10000</v>
      </c>
      <c r="N137" s="3">
        <v>0</v>
      </c>
      <c r="O137" s="3">
        <v>0</v>
      </c>
      <c r="P137" s="3">
        <v>0</v>
      </c>
      <c r="Q137" s="3">
        <f t="shared" si="15"/>
        <v>0</v>
      </c>
      <c r="R137" s="3">
        <v>0</v>
      </c>
      <c r="S137" s="3">
        <v>0</v>
      </c>
      <c r="T137" s="3">
        <v>0</v>
      </c>
      <c r="U137" s="3">
        <f t="shared" si="16"/>
        <v>0</v>
      </c>
      <c r="V137" s="16">
        <v>9210</v>
      </c>
      <c r="W137" s="3">
        <v>0</v>
      </c>
      <c r="X137" s="3">
        <v>0</v>
      </c>
      <c r="Y137" s="3">
        <v>0</v>
      </c>
      <c r="Z137" s="3">
        <f t="shared" si="9"/>
        <v>0</v>
      </c>
      <c r="AA137" s="16" t="s">
        <v>155</v>
      </c>
      <c r="AB137" s="3">
        <f t="shared" si="10"/>
        <v>0</v>
      </c>
      <c r="AC137" s="3">
        <f t="shared" si="11"/>
        <v>0</v>
      </c>
      <c r="AD137" s="3">
        <f t="shared" si="12"/>
        <v>0</v>
      </c>
      <c r="AE137" s="3">
        <f t="shared" si="13"/>
        <v>0</v>
      </c>
    </row>
    <row r="138" spans="1:31" x14ac:dyDescent="0.2">
      <c r="A138" s="8" t="s">
        <v>74</v>
      </c>
      <c r="B138" s="34" t="s">
        <v>182</v>
      </c>
      <c r="C138" s="7">
        <f t="shared" si="14"/>
        <v>2005</v>
      </c>
      <c r="D138" s="9">
        <v>38473</v>
      </c>
      <c r="F138" s="9"/>
      <c r="G138" s="9" t="s">
        <v>10</v>
      </c>
      <c r="H138" s="10" t="s">
        <v>25</v>
      </c>
      <c r="I138" s="11" t="s">
        <v>26</v>
      </c>
      <c r="J138" s="11" t="s">
        <v>27</v>
      </c>
      <c r="K138" s="12" t="s">
        <v>15</v>
      </c>
      <c r="L138" s="13" t="s">
        <v>16</v>
      </c>
      <c r="M138" s="14">
        <v>15000</v>
      </c>
      <c r="N138" s="3">
        <v>2672.9988438198757</v>
      </c>
      <c r="O138" s="3">
        <v>3329.999435941455</v>
      </c>
      <c r="P138" s="3">
        <v>1517.9987911285587</v>
      </c>
      <c r="Q138" s="14">
        <f t="shared" si="15"/>
        <v>7520.9970708898891</v>
      </c>
      <c r="R138" s="3">
        <v>2672.9988438198757</v>
      </c>
      <c r="S138" s="3">
        <v>3329.999435941455</v>
      </c>
      <c r="T138" s="3">
        <v>1517.9987911285587</v>
      </c>
      <c r="U138" s="14">
        <f t="shared" si="16"/>
        <v>7520.9970708898891</v>
      </c>
      <c r="V138" s="16">
        <v>9210</v>
      </c>
      <c r="W138" s="3">
        <v>0</v>
      </c>
      <c r="X138" s="3">
        <v>0</v>
      </c>
      <c r="Y138" s="3">
        <v>0</v>
      </c>
      <c r="Z138" s="14">
        <f t="shared" si="9"/>
        <v>0</v>
      </c>
      <c r="AA138" s="16" t="s">
        <v>155</v>
      </c>
      <c r="AB138" s="3">
        <f t="shared" si="10"/>
        <v>0</v>
      </c>
      <c r="AC138" s="3">
        <f t="shared" si="11"/>
        <v>0</v>
      </c>
      <c r="AD138" s="3">
        <f t="shared" si="12"/>
        <v>0</v>
      </c>
      <c r="AE138" s="3">
        <f t="shared" si="13"/>
        <v>0</v>
      </c>
    </row>
    <row r="139" spans="1:31" x14ac:dyDescent="0.2">
      <c r="A139" s="8" t="s">
        <v>74</v>
      </c>
      <c r="B139" s="34" t="s">
        <v>182</v>
      </c>
      <c r="C139" s="7">
        <f t="shared" si="14"/>
        <v>2005</v>
      </c>
      <c r="D139" s="9">
        <v>38489</v>
      </c>
      <c r="F139" s="9"/>
      <c r="G139" s="9" t="s">
        <v>10</v>
      </c>
      <c r="H139" s="10" t="s">
        <v>25</v>
      </c>
      <c r="I139" s="11" t="s">
        <v>26</v>
      </c>
      <c r="J139" s="11" t="s">
        <v>27</v>
      </c>
      <c r="K139" s="12" t="s">
        <v>15</v>
      </c>
      <c r="L139" s="13" t="s">
        <v>16</v>
      </c>
      <c r="M139" s="14">
        <v>15000</v>
      </c>
      <c r="N139" s="3">
        <v>2672.9988438198757</v>
      </c>
      <c r="O139" s="3">
        <v>3329.999435941455</v>
      </c>
      <c r="P139" s="3">
        <v>1517.9987911285587</v>
      </c>
      <c r="Q139" s="14">
        <f t="shared" si="15"/>
        <v>7520.9970708898891</v>
      </c>
      <c r="R139" s="3">
        <v>2672.9988438198757</v>
      </c>
      <c r="S139" s="3">
        <v>3329.999435941455</v>
      </c>
      <c r="T139" s="3">
        <v>1517.9987911285587</v>
      </c>
      <c r="U139" s="14">
        <f t="shared" si="16"/>
        <v>7520.9970708898891</v>
      </c>
      <c r="V139" s="16">
        <v>9210</v>
      </c>
      <c r="W139" s="3">
        <v>0</v>
      </c>
      <c r="X139" s="3">
        <v>0</v>
      </c>
      <c r="Y139" s="3">
        <v>0</v>
      </c>
      <c r="Z139" s="14">
        <f t="shared" ref="Z139:Z202" si="17">SUM(W139:Y139)</f>
        <v>0</v>
      </c>
      <c r="AA139" s="16" t="s">
        <v>155</v>
      </c>
      <c r="AB139" s="3">
        <f t="shared" ref="AB139:AB202" si="18">N139-SUM(R139,W139)</f>
        <v>0</v>
      </c>
      <c r="AC139" s="3">
        <f t="shared" ref="AC139:AC202" si="19">O139-SUM(S139,X139)</f>
        <v>0</v>
      </c>
      <c r="AD139" s="3">
        <f t="shared" ref="AD139:AD202" si="20">P139-SUM(T139,Y139)</f>
        <v>0</v>
      </c>
      <c r="AE139" s="3">
        <f t="shared" ref="AE139:AE202" si="21">Q139-SUM(U139,Z139)</f>
        <v>0</v>
      </c>
    </row>
    <row r="140" spans="1:31" x14ac:dyDescent="0.2">
      <c r="A140" s="8" t="s">
        <v>74</v>
      </c>
      <c r="B140" s="34" t="s">
        <v>182</v>
      </c>
      <c r="C140" s="7">
        <f t="shared" ref="C140:C179" si="22">IF(D140&lt;&gt;"",YEAR(D140),F140)</f>
        <v>2005</v>
      </c>
      <c r="D140" s="9">
        <v>38526</v>
      </c>
      <c r="F140" s="9"/>
      <c r="G140" s="9" t="s">
        <v>10</v>
      </c>
      <c r="H140" s="10" t="s">
        <v>25</v>
      </c>
      <c r="I140" s="11" t="s">
        <v>26</v>
      </c>
      <c r="J140" s="11" t="s">
        <v>27</v>
      </c>
      <c r="K140" s="12" t="s">
        <v>15</v>
      </c>
      <c r="L140" s="13" t="s">
        <v>16</v>
      </c>
      <c r="M140" s="14">
        <v>15000</v>
      </c>
      <c r="N140" s="3">
        <v>2672.9988438198757</v>
      </c>
      <c r="O140" s="3">
        <v>3329.999435941455</v>
      </c>
      <c r="P140" s="3">
        <v>1517.9987911285587</v>
      </c>
      <c r="Q140" s="14">
        <f t="shared" ref="Q140:Q203" si="23">SUM(N140:P140)</f>
        <v>7520.9970708898891</v>
      </c>
      <c r="R140" s="3">
        <v>2672.9988438198757</v>
      </c>
      <c r="S140" s="3">
        <v>3329.999435941455</v>
      </c>
      <c r="T140" s="3">
        <v>1517.9987911285587</v>
      </c>
      <c r="U140" s="14">
        <f t="shared" ref="U140:U203" si="24">SUM(R140:T140)</f>
        <v>7520.9970708898891</v>
      </c>
      <c r="V140" s="16">
        <v>9210</v>
      </c>
      <c r="W140" s="3">
        <v>0</v>
      </c>
      <c r="X140" s="3">
        <v>0</v>
      </c>
      <c r="Y140" s="3">
        <v>0</v>
      </c>
      <c r="Z140" s="14">
        <f t="shared" si="17"/>
        <v>0</v>
      </c>
      <c r="AA140" s="16" t="s">
        <v>155</v>
      </c>
      <c r="AB140" s="3">
        <f t="shared" si="18"/>
        <v>0</v>
      </c>
      <c r="AC140" s="3">
        <f t="shared" si="19"/>
        <v>0</v>
      </c>
      <c r="AD140" s="3">
        <f t="shared" si="20"/>
        <v>0</v>
      </c>
      <c r="AE140" s="3">
        <f t="shared" si="21"/>
        <v>0</v>
      </c>
    </row>
    <row r="141" spans="1:31" x14ac:dyDescent="0.2">
      <c r="A141" s="8" t="s">
        <v>74</v>
      </c>
      <c r="B141" s="34" t="s">
        <v>182</v>
      </c>
      <c r="C141" s="7">
        <f t="shared" si="22"/>
        <v>2005</v>
      </c>
      <c r="D141" s="9">
        <v>38555</v>
      </c>
      <c r="F141" s="9"/>
      <c r="G141" s="9" t="s">
        <v>10</v>
      </c>
      <c r="H141" s="10" t="s">
        <v>25</v>
      </c>
      <c r="I141" s="11" t="s">
        <v>26</v>
      </c>
      <c r="J141" s="11" t="s">
        <v>27</v>
      </c>
      <c r="K141" s="12" t="s">
        <v>15</v>
      </c>
      <c r="L141" s="13" t="s">
        <v>16</v>
      </c>
      <c r="M141" s="14">
        <v>15000</v>
      </c>
      <c r="N141" s="3">
        <v>2672.9988438198757</v>
      </c>
      <c r="O141" s="3">
        <v>3329.999435941455</v>
      </c>
      <c r="P141" s="3">
        <v>1517.9987911285587</v>
      </c>
      <c r="Q141" s="14">
        <f t="shared" si="23"/>
        <v>7520.9970708898891</v>
      </c>
      <c r="R141" s="3">
        <v>2672.9988438198757</v>
      </c>
      <c r="S141" s="3">
        <v>3329.999435941455</v>
      </c>
      <c r="T141" s="3">
        <v>1517.9987911285587</v>
      </c>
      <c r="U141" s="14">
        <f t="shared" si="24"/>
        <v>7520.9970708898891</v>
      </c>
      <c r="V141" s="16">
        <v>9210</v>
      </c>
      <c r="W141" s="3">
        <v>0</v>
      </c>
      <c r="X141" s="3">
        <v>0</v>
      </c>
      <c r="Y141" s="3">
        <v>0</v>
      </c>
      <c r="Z141" s="14">
        <f t="shared" si="17"/>
        <v>0</v>
      </c>
      <c r="AA141" s="16" t="s">
        <v>155</v>
      </c>
      <c r="AB141" s="3">
        <f t="shared" si="18"/>
        <v>0</v>
      </c>
      <c r="AC141" s="3">
        <f t="shared" si="19"/>
        <v>0</v>
      </c>
      <c r="AD141" s="3">
        <f t="shared" si="20"/>
        <v>0</v>
      </c>
      <c r="AE141" s="3">
        <f t="shared" si="21"/>
        <v>0</v>
      </c>
    </row>
    <row r="142" spans="1:31" x14ac:dyDescent="0.2">
      <c r="A142" s="8" t="s">
        <v>74</v>
      </c>
      <c r="B142" s="34" t="s">
        <v>182</v>
      </c>
      <c r="C142" s="7">
        <f t="shared" si="22"/>
        <v>2005</v>
      </c>
      <c r="D142" s="9">
        <v>38580</v>
      </c>
      <c r="F142" s="9"/>
      <c r="G142" s="9" t="s">
        <v>10</v>
      </c>
      <c r="H142" s="10" t="s">
        <v>25</v>
      </c>
      <c r="I142" s="11" t="s">
        <v>26</v>
      </c>
      <c r="J142" s="11" t="s">
        <v>27</v>
      </c>
      <c r="K142" s="12" t="s">
        <v>15</v>
      </c>
      <c r="L142" s="13" t="s">
        <v>16</v>
      </c>
      <c r="M142" s="14">
        <v>15000</v>
      </c>
      <c r="N142" s="3">
        <v>2672.9988438198757</v>
      </c>
      <c r="O142" s="3">
        <v>3329.999435941455</v>
      </c>
      <c r="P142" s="3">
        <v>1517.9987911285587</v>
      </c>
      <c r="Q142" s="14">
        <f t="shared" si="23"/>
        <v>7520.9970708898891</v>
      </c>
      <c r="R142" s="3">
        <v>2672.9988438198757</v>
      </c>
      <c r="S142" s="3">
        <v>3329.999435941455</v>
      </c>
      <c r="T142" s="3">
        <v>1517.9987911285587</v>
      </c>
      <c r="U142" s="14">
        <f t="shared" si="24"/>
        <v>7520.9970708898891</v>
      </c>
      <c r="V142" s="16">
        <v>9210</v>
      </c>
      <c r="W142" s="3">
        <v>0</v>
      </c>
      <c r="X142" s="3">
        <v>0</v>
      </c>
      <c r="Y142" s="3">
        <v>0</v>
      </c>
      <c r="Z142" s="14">
        <f t="shared" si="17"/>
        <v>0</v>
      </c>
      <c r="AA142" s="16" t="s">
        <v>155</v>
      </c>
      <c r="AB142" s="3">
        <f t="shared" si="18"/>
        <v>0</v>
      </c>
      <c r="AC142" s="3">
        <f t="shared" si="19"/>
        <v>0</v>
      </c>
      <c r="AD142" s="3">
        <f t="shared" si="20"/>
        <v>0</v>
      </c>
      <c r="AE142" s="3">
        <f t="shared" si="21"/>
        <v>0</v>
      </c>
    </row>
    <row r="143" spans="1:31" x14ac:dyDescent="0.2">
      <c r="A143" s="8" t="s">
        <v>74</v>
      </c>
      <c r="B143" s="34" t="s">
        <v>182</v>
      </c>
      <c r="C143" s="7">
        <f t="shared" si="22"/>
        <v>2005</v>
      </c>
      <c r="D143" s="9">
        <v>38608</v>
      </c>
      <c r="F143" s="9"/>
      <c r="G143" s="9" t="s">
        <v>10</v>
      </c>
      <c r="H143" s="10" t="s">
        <v>25</v>
      </c>
      <c r="I143" s="11" t="s">
        <v>26</v>
      </c>
      <c r="J143" s="11" t="s">
        <v>27</v>
      </c>
      <c r="K143" s="12" t="s">
        <v>15</v>
      </c>
      <c r="L143" s="13" t="s">
        <v>16</v>
      </c>
      <c r="M143" s="14">
        <v>15000</v>
      </c>
      <c r="N143" s="3">
        <v>2672.9988438198757</v>
      </c>
      <c r="O143" s="3">
        <v>3329.999435941455</v>
      </c>
      <c r="P143" s="3">
        <v>1517.9987911285587</v>
      </c>
      <c r="Q143" s="14">
        <f t="shared" si="23"/>
        <v>7520.9970708898891</v>
      </c>
      <c r="R143" s="3">
        <v>2672.9988438198757</v>
      </c>
      <c r="S143" s="3">
        <v>3329.999435941455</v>
      </c>
      <c r="T143" s="3">
        <v>1517.9987911285587</v>
      </c>
      <c r="U143" s="14">
        <f t="shared" si="24"/>
        <v>7520.9970708898891</v>
      </c>
      <c r="V143" s="16">
        <v>9210</v>
      </c>
      <c r="W143" s="3">
        <v>0</v>
      </c>
      <c r="X143" s="3">
        <v>0</v>
      </c>
      <c r="Y143" s="3">
        <v>0</v>
      </c>
      <c r="Z143" s="14">
        <f t="shared" si="17"/>
        <v>0</v>
      </c>
      <c r="AA143" s="16" t="s">
        <v>155</v>
      </c>
      <c r="AB143" s="3">
        <f t="shared" si="18"/>
        <v>0</v>
      </c>
      <c r="AC143" s="3">
        <f t="shared" si="19"/>
        <v>0</v>
      </c>
      <c r="AD143" s="3">
        <f t="shared" si="20"/>
        <v>0</v>
      </c>
      <c r="AE143" s="3">
        <f t="shared" si="21"/>
        <v>0</v>
      </c>
    </row>
    <row r="144" spans="1:31" x14ac:dyDescent="0.2">
      <c r="A144" s="8" t="s">
        <v>74</v>
      </c>
      <c r="B144" s="34" t="s">
        <v>182</v>
      </c>
      <c r="C144" s="7">
        <f t="shared" si="22"/>
        <v>2005</v>
      </c>
      <c r="D144" s="9">
        <v>38639</v>
      </c>
      <c r="F144" s="9"/>
      <c r="G144" s="9" t="s">
        <v>10</v>
      </c>
      <c r="H144" s="10" t="s">
        <v>25</v>
      </c>
      <c r="I144" s="11" t="s">
        <v>26</v>
      </c>
      <c r="J144" s="11" t="s">
        <v>27</v>
      </c>
      <c r="K144" s="12" t="s">
        <v>15</v>
      </c>
      <c r="L144" s="13" t="s">
        <v>16</v>
      </c>
      <c r="M144" s="14">
        <v>15000</v>
      </c>
      <c r="N144" s="3">
        <v>2672.9988438198757</v>
      </c>
      <c r="O144" s="3">
        <v>3329.999435941455</v>
      </c>
      <c r="P144" s="3">
        <v>1517.9987911285587</v>
      </c>
      <c r="Q144" s="14">
        <f t="shared" si="23"/>
        <v>7520.9970708898891</v>
      </c>
      <c r="R144" s="3">
        <v>2672.9988438198757</v>
      </c>
      <c r="S144" s="3">
        <v>3329.999435941455</v>
      </c>
      <c r="T144" s="3">
        <v>1517.9987911285587</v>
      </c>
      <c r="U144" s="14">
        <f t="shared" si="24"/>
        <v>7520.9970708898891</v>
      </c>
      <c r="V144" s="16">
        <v>9210</v>
      </c>
      <c r="W144" s="3">
        <v>0</v>
      </c>
      <c r="X144" s="3">
        <v>0</v>
      </c>
      <c r="Y144" s="3">
        <v>0</v>
      </c>
      <c r="Z144" s="14">
        <f t="shared" si="17"/>
        <v>0</v>
      </c>
      <c r="AA144" s="16" t="s">
        <v>155</v>
      </c>
      <c r="AB144" s="3">
        <f t="shared" si="18"/>
        <v>0</v>
      </c>
      <c r="AC144" s="3">
        <f t="shared" si="19"/>
        <v>0</v>
      </c>
      <c r="AD144" s="3">
        <f t="shared" si="20"/>
        <v>0</v>
      </c>
      <c r="AE144" s="3">
        <f t="shared" si="21"/>
        <v>0</v>
      </c>
    </row>
    <row r="145" spans="1:31" x14ac:dyDescent="0.2">
      <c r="A145" s="8" t="s">
        <v>74</v>
      </c>
      <c r="B145" s="34" t="s">
        <v>182</v>
      </c>
      <c r="C145" s="7">
        <f t="shared" si="22"/>
        <v>2005</v>
      </c>
      <c r="D145" s="9">
        <v>38674</v>
      </c>
      <c r="F145" s="9"/>
      <c r="G145" s="9" t="s">
        <v>10</v>
      </c>
      <c r="H145" s="10" t="s">
        <v>25</v>
      </c>
      <c r="I145" s="11" t="s">
        <v>26</v>
      </c>
      <c r="J145" s="11" t="s">
        <v>27</v>
      </c>
      <c r="K145" s="12" t="s">
        <v>15</v>
      </c>
      <c r="L145" s="13" t="s">
        <v>16</v>
      </c>
      <c r="M145" s="14">
        <v>15000</v>
      </c>
      <c r="N145" s="3">
        <v>2672.9988438198757</v>
      </c>
      <c r="O145" s="3">
        <v>3329.999435941455</v>
      </c>
      <c r="P145" s="3">
        <v>1517.9987911285587</v>
      </c>
      <c r="Q145" s="14">
        <f t="shared" si="23"/>
        <v>7520.9970708898891</v>
      </c>
      <c r="R145" s="3">
        <v>2672.9988438198757</v>
      </c>
      <c r="S145" s="3">
        <v>3329.999435941455</v>
      </c>
      <c r="T145" s="3">
        <v>1517.9987911285587</v>
      </c>
      <c r="U145" s="14">
        <f t="shared" si="24"/>
        <v>7520.9970708898891</v>
      </c>
      <c r="V145" s="16">
        <v>9210</v>
      </c>
      <c r="W145" s="3">
        <v>0</v>
      </c>
      <c r="X145" s="3">
        <v>0</v>
      </c>
      <c r="Y145" s="3">
        <v>0</v>
      </c>
      <c r="Z145" s="14">
        <f t="shared" si="17"/>
        <v>0</v>
      </c>
      <c r="AA145" s="16" t="s">
        <v>155</v>
      </c>
      <c r="AB145" s="3">
        <f t="shared" si="18"/>
        <v>0</v>
      </c>
      <c r="AC145" s="3">
        <f t="shared" si="19"/>
        <v>0</v>
      </c>
      <c r="AD145" s="3">
        <f t="shared" si="20"/>
        <v>0</v>
      </c>
      <c r="AE145" s="3">
        <f t="shared" si="21"/>
        <v>0</v>
      </c>
    </row>
    <row r="146" spans="1:31" x14ac:dyDescent="0.2">
      <c r="A146" s="8" t="s">
        <v>74</v>
      </c>
      <c r="B146" s="34" t="s">
        <v>182</v>
      </c>
      <c r="C146" s="7">
        <f t="shared" si="22"/>
        <v>2005</v>
      </c>
      <c r="D146" s="9">
        <v>38702</v>
      </c>
      <c r="F146" s="9"/>
      <c r="G146" s="9" t="s">
        <v>10</v>
      </c>
      <c r="H146" s="10" t="s">
        <v>25</v>
      </c>
      <c r="I146" s="11" t="s">
        <v>26</v>
      </c>
      <c r="J146" s="11" t="s">
        <v>27</v>
      </c>
      <c r="K146" s="12" t="s">
        <v>15</v>
      </c>
      <c r="L146" s="13" t="s">
        <v>16</v>
      </c>
      <c r="M146" s="14">
        <v>15000</v>
      </c>
      <c r="N146" s="3">
        <v>2672.9988438198757</v>
      </c>
      <c r="O146" s="3">
        <v>3329.999435941455</v>
      </c>
      <c r="P146" s="3">
        <v>1517.9987911285587</v>
      </c>
      <c r="Q146" s="14">
        <f t="shared" si="23"/>
        <v>7520.9970708898891</v>
      </c>
      <c r="R146" s="3">
        <v>2672.9988438198757</v>
      </c>
      <c r="S146" s="3">
        <v>3329.999435941455</v>
      </c>
      <c r="T146" s="3">
        <v>1517.9987911285587</v>
      </c>
      <c r="U146" s="14">
        <f t="shared" si="24"/>
        <v>7520.9970708898891</v>
      </c>
      <c r="V146" s="16">
        <v>9210</v>
      </c>
      <c r="W146" s="3">
        <v>0</v>
      </c>
      <c r="X146" s="3">
        <v>0</v>
      </c>
      <c r="Y146" s="3">
        <v>0</v>
      </c>
      <c r="Z146" s="14">
        <f t="shared" si="17"/>
        <v>0</v>
      </c>
      <c r="AA146" s="16" t="s">
        <v>155</v>
      </c>
      <c r="AB146" s="3">
        <f t="shared" si="18"/>
        <v>0</v>
      </c>
      <c r="AC146" s="3">
        <f t="shared" si="19"/>
        <v>0</v>
      </c>
      <c r="AD146" s="3">
        <f t="shared" si="20"/>
        <v>0</v>
      </c>
      <c r="AE146" s="3">
        <f t="shared" si="21"/>
        <v>0</v>
      </c>
    </row>
    <row r="147" spans="1:31" x14ac:dyDescent="0.2">
      <c r="A147" s="8" t="s">
        <v>74</v>
      </c>
      <c r="B147" s="34" t="s">
        <v>182</v>
      </c>
      <c r="C147" s="7">
        <f t="shared" si="22"/>
        <v>2006</v>
      </c>
      <c r="D147" s="9">
        <v>38730</v>
      </c>
      <c r="F147" s="9"/>
      <c r="G147" s="9" t="s">
        <v>10</v>
      </c>
      <c r="H147" s="10" t="s">
        <v>25</v>
      </c>
      <c r="I147" s="11" t="s">
        <v>26</v>
      </c>
      <c r="J147" s="11" t="s">
        <v>27</v>
      </c>
      <c r="K147" s="12" t="s">
        <v>15</v>
      </c>
      <c r="L147" s="13" t="s">
        <v>16</v>
      </c>
      <c r="M147" s="14">
        <v>15000</v>
      </c>
      <c r="N147" s="3">
        <v>2662.4996247384815</v>
      </c>
      <c r="O147" s="3">
        <v>3232.4987537071765</v>
      </c>
      <c r="P147" s="3">
        <v>1489.4994063103977</v>
      </c>
      <c r="Q147" s="14">
        <f t="shared" si="23"/>
        <v>7384.4977847560558</v>
      </c>
      <c r="R147" s="3">
        <v>2662.4996247384815</v>
      </c>
      <c r="S147" s="3">
        <v>3232.4987537071765</v>
      </c>
      <c r="T147" s="3">
        <v>1489.4994063103977</v>
      </c>
      <c r="U147" s="14">
        <f t="shared" si="24"/>
        <v>7384.4977847560558</v>
      </c>
      <c r="V147" s="16">
        <v>9210</v>
      </c>
      <c r="W147" s="3">
        <v>0</v>
      </c>
      <c r="X147" s="3">
        <v>0</v>
      </c>
      <c r="Y147" s="3">
        <v>0</v>
      </c>
      <c r="Z147" s="14">
        <f t="shared" si="17"/>
        <v>0</v>
      </c>
      <c r="AA147" s="16" t="s">
        <v>155</v>
      </c>
      <c r="AB147" s="3">
        <f t="shared" si="18"/>
        <v>0</v>
      </c>
      <c r="AC147" s="3">
        <f t="shared" si="19"/>
        <v>0</v>
      </c>
      <c r="AD147" s="3">
        <f t="shared" si="20"/>
        <v>0</v>
      </c>
      <c r="AE147" s="3">
        <f t="shared" si="21"/>
        <v>0</v>
      </c>
    </row>
    <row r="148" spans="1:31" x14ac:dyDescent="0.2">
      <c r="A148" s="8" t="s">
        <v>74</v>
      </c>
      <c r="B148" s="34" t="s">
        <v>182</v>
      </c>
      <c r="C148" s="7">
        <f t="shared" si="22"/>
        <v>2006</v>
      </c>
      <c r="D148" s="9">
        <v>38765</v>
      </c>
      <c r="F148" s="9"/>
      <c r="G148" s="9" t="s">
        <v>10</v>
      </c>
      <c r="H148" s="10" t="s">
        <v>25</v>
      </c>
      <c r="I148" s="11" t="s">
        <v>26</v>
      </c>
      <c r="J148" s="11" t="s">
        <v>27</v>
      </c>
      <c r="K148" s="12" t="s">
        <v>15</v>
      </c>
      <c r="L148" s="13" t="s">
        <v>16</v>
      </c>
      <c r="M148" s="14">
        <v>15000</v>
      </c>
      <c r="N148" s="3">
        <v>2662.4996247384815</v>
      </c>
      <c r="O148" s="3">
        <v>3232.4987537071765</v>
      </c>
      <c r="P148" s="3">
        <v>1489.4994063103977</v>
      </c>
      <c r="Q148" s="14">
        <f t="shared" si="23"/>
        <v>7384.4977847560558</v>
      </c>
      <c r="R148" s="3">
        <v>2662.4996247384815</v>
      </c>
      <c r="S148" s="3">
        <v>3232.4987537071765</v>
      </c>
      <c r="T148" s="3">
        <v>1489.4994063103977</v>
      </c>
      <c r="U148" s="14">
        <f t="shared" si="24"/>
        <v>7384.4977847560558</v>
      </c>
      <c r="V148" s="16">
        <v>9210</v>
      </c>
      <c r="W148" s="3">
        <v>0</v>
      </c>
      <c r="X148" s="3">
        <v>0</v>
      </c>
      <c r="Y148" s="3">
        <v>0</v>
      </c>
      <c r="Z148" s="14">
        <f t="shared" si="17"/>
        <v>0</v>
      </c>
      <c r="AA148" s="16" t="s">
        <v>155</v>
      </c>
      <c r="AB148" s="3">
        <f t="shared" si="18"/>
        <v>0</v>
      </c>
      <c r="AC148" s="3">
        <f t="shared" si="19"/>
        <v>0</v>
      </c>
      <c r="AD148" s="3">
        <f t="shared" si="20"/>
        <v>0</v>
      </c>
      <c r="AE148" s="3">
        <f t="shared" si="21"/>
        <v>0</v>
      </c>
    </row>
    <row r="149" spans="1:31" x14ac:dyDescent="0.2">
      <c r="A149" s="8" t="s">
        <v>74</v>
      </c>
      <c r="B149" s="34" t="s">
        <v>182</v>
      </c>
      <c r="C149" s="7">
        <f t="shared" si="22"/>
        <v>2006</v>
      </c>
      <c r="D149" s="9">
        <v>38792</v>
      </c>
      <c r="F149" s="9"/>
      <c r="G149" s="9" t="s">
        <v>10</v>
      </c>
      <c r="H149" s="10" t="s">
        <v>25</v>
      </c>
      <c r="I149" s="11" t="s">
        <v>26</v>
      </c>
      <c r="J149" s="11" t="s">
        <v>27</v>
      </c>
      <c r="K149" s="12" t="s">
        <v>15</v>
      </c>
      <c r="L149" s="13" t="s">
        <v>16</v>
      </c>
      <c r="M149" s="14">
        <v>15000</v>
      </c>
      <c r="N149" s="3">
        <v>2662.4996247384815</v>
      </c>
      <c r="O149" s="3">
        <v>3232.4987537071765</v>
      </c>
      <c r="P149" s="3">
        <v>1489.4994063103977</v>
      </c>
      <c r="Q149" s="14">
        <f t="shared" si="23"/>
        <v>7384.4977847560558</v>
      </c>
      <c r="R149" s="3">
        <v>2662.4996247384815</v>
      </c>
      <c r="S149" s="3">
        <v>3232.4987537071765</v>
      </c>
      <c r="T149" s="3">
        <v>1489.4994063103977</v>
      </c>
      <c r="U149" s="14">
        <f t="shared" si="24"/>
        <v>7384.4977847560558</v>
      </c>
      <c r="V149" s="16">
        <v>9210</v>
      </c>
      <c r="W149" s="3">
        <v>0</v>
      </c>
      <c r="X149" s="3">
        <v>0</v>
      </c>
      <c r="Y149" s="3">
        <v>0</v>
      </c>
      <c r="Z149" s="14">
        <f t="shared" si="17"/>
        <v>0</v>
      </c>
      <c r="AA149" s="16" t="s">
        <v>155</v>
      </c>
      <c r="AB149" s="3">
        <f t="shared" si="18"/>
        <v>0</v>
      </c>
      <c r="AC149" s="3">
        <f t="shared" si="19"/>
        <v>0</v>
      </c>
      <c r="AD149" s="3">
        <f t="shared" si="20"/>
        <v>0</v>
      </c>
      <c r="AE149" s="3">
        <f t="shared" si="21"/>
        <v>0</v>
      </c>
    </row>
    <row r="150" spans="1:31" x14ac:dyDescent="0.2">
      <c r="A150" s="8" t="s">
        <v>74</v>
      </c>
      <c r="B150" s="34" t="s">
        <v>182</v>
      </c>
      <c r="C150" s="7">
        <f t="shared" si="22"/>
        <v>2006</v>
      </c>
      <c r="D150" s="9">
        <v>38794</v>
      </c>
      <c r="F150" s="9"/>
      <c r="G150" s="9" t="s">
        <v>10</v>
      </c>
      <c r="H150" s="10" t="s">
        <v>25</v>
      </c>
      <c r="I150" s="11" t="s">
        <v>26</v>
      </c>
      <c r="J150" s="11" t="s">
        <v>27</v>
      </c>
      <c r="K150" s="12" t="s">
        <v>15</v>
      </c>
      <c r="L150" s="13" t="s">
        <v>16</v>
      </c>
      <c r="M150" s="14">
        <v>15000</v>
      </c>
      <c r="N150" s="3">
        <v>2662.4996247384815</v>
      </c>
      <c r="O150" s="3">
        <v>3232.4987537071765</v>
      </c>
      <c r="P150" s="3">
        <v>1489.4994063103977</v>
      </c>
      <c r="Q150" s="14">
        <f t="shared" si="23"/>
        <v>7384.4977847560558</v>
      </c>
      <c r="R150" s="3">
        <v>2662.4996247384815</v>
      </c>
      <c r="S150" s="3">
        <v>3232.4987537071765</v>
      </c>
      <c r="T150" s="3">
        <v>1489.4994063103977</v>
      </c>
      <c r="U150" s="14">
        <f t="shared" si="24"/>
        <v>7384.4977847560558</v>
      </c>
      <c r="V150" s="16">
        <v>9210</v>
      </c>
      <c r="W150" s="3">
        <v>0</v>
      </c>
      <c r="X150" s="3">
        <v>0</v>
      </c>
      <c r="Y150" s="3">
        <v>0</v>
      </c>
      <c r="Z150" s="14">
        <f t="shared" si="17"/>
        <v>0</v>
      </c>
      <c r="AA150" s="16" t="s">
        <v>155</v>
      </c>
      <c r="AB150" s="3">
        <f t="shared" si="18"/>
        <v>0</v>
      </c>
      <c r="AC150" s="3">
        <f t="shared" si="19"/>
        <v>0</v>
      </c>
      <c r="AD150" s="3">
        <f t="shared" si="20"/>
        <v>0</v>
      </c>
      <c r="AE150" s="3">
        <f t="shared" si="21"/>
        <v>0</v>
      </c>
    </row>
    <row r="151" spans="1:31" x14ac:dyDescent="0.2">
      <c r="A151" s="8" t="s">
        <v>74</v>
      </c>
      <c r="B151" s="34" t="s">
        <v>182</v>
      </c>
      <c r="C151" s="7">
        <f t="shared" si="22"/>
        <v>2006</v>
      </c>
      <c r="D151" s="9">
        <v>38825</v>
      </c>
      <c r="F151" s="9"/>
      <c r="G151" s="9" t="s">
        <v>10</v>
      </c>
      <c r="H151" s="10" t="s">
        <v>25</v>
      </c>
      <c r="I151" s="11" t="s">
        <v>26</v>
      </c>
      <c r="J151" s="11" t="s">
        <v>27</v>
      </c>
      <c r="K151" s="12" t="s">
        <v>15</v>
      </c>
      <c r="L151" s="13" t="s">
        <v>16</v>
      </c>
      <c r="M151" s="14">
        <v>15000</v>
      </c>
      <c r="N151" s="3">
        <v>2662.4996247384815</v>
      </c>
      <c r="O151" s="3">
        <v>3232.4987537071765</v>
      </c>
      <c r="P151" s="3">
        <v>1489.4994063103977</v>
      </c>
      <c r="Q151" s="14">
        <f t="shared" si="23"/>
        <v>7384.4977847560558</v>
      </c>
      <c r="R151" s="3">
        <v>2662.4996247384815</v>
      </c>
      <c r="S151" s="3">
        <v>3232.4987537071765</v>
      </c>
      <c r="T151" s="3">
        <v>1489.4994063103977</v>
      </c>
      <c r="U151" s="14">
        <f t="shared" si="24"/>
        <v>7384.4977847560558</v>
      </c>
      <c r="V151" s="16">
        <v>9210</v>
      </c>
      <c r="W151" s="3">
        <v>0</v>
      </c>
      <c r="X151" s="3">
        <v>0</v>
      </c>
      <c r="Y151" s="3">
        <v>0</v>
      </c>
      <c r="Z151" s="14">
        <f t="shared" si="17"/>
        <v>0</v>
      </c>
      <c r="AA151" s="16" t="s">
        <v>155</v>
      </c>
      <c r="AB151" s="3">
        <f t="shared" si="18"/>
        <v>0</v>
      </c>
      <c r="AC151" s="3">
        <f t="shared" si="19"/>
        <v>0</v>
      </c>
      <c r="AD151" s="3">
        <f t="shared" si="20"/>
        <v>0</v>
      </c>
      <c r="AE151" s="3">
        <f t="shared" si="21"/>
        <v>0</v>
      </c>
    </row>
    <row r="152" spans="1:31" x14ac:dyDescent="0.2">
      <c r="A152" s="8" t="s">
        <v>74</v>
      </c>
      <c r="B152" s="34" t="s">
        <v>182</v>
      </c>
      <c r="C152" s="7">
        <f t="shared" si="22"/>
        <v>2006</v>
      </c>
      <c r="D152" s="9">
        <v>38852</v>
      </c>
      <c r="F152" s="9"/>
      <c r="G152" s="9" t="s">
        <v>10</v>
      </c>
      <c r="H152" s="10" t="s">
        <v>25</v>
      </c>
      <c r="I152" s="11" t="s">
        <v>26</v>
      </c>
      <c r="J152" s="11" t="s">
        <v>27</v>
      </c>
      <c r="K152" s="12" t="s">
        <v>15</v>
      </c>
      <c r="L152" s="13" t="s">
        <v>16</v>
      </c>
      <c r="M152" s="14">
        <v>15000</v>
      </c>
      <c r="N152" s="3">
        <v>2662.4996247384815</v>
      </c>
      <c r="O152" s="3">
        <v>3232.4987537071765</v>
      </c>
      <c r="P152" s="3">
        <v>1489.4994063103977</v>
      </c>
      <c r="Q152" s="14">
        <f t="shared" si="23"/>
        <v>7384.4977847560558</v>
      </c>
      <c r="R152" s="3">
        <v>2662.4996247384815</v>
      </c>
      <c r="S152" s="3">
        <v>3232.4987537071765</v>
      </c>
      <c r="T152" s="3">
        <v>1489.4994063103977</v>
      </c>
      <c r="U152" s="14">
        <f t="shared" si="24"/>
        <v>7384.4977847560558</v>
      </c>
      <c r="V152" s="16">
        <v>9210</v>
      </c>
      <c r="W152" s="3">
        <v>0</v>
      </c>
      <c r="X152" s="3">
        <v>0</v>
      </c>
      <c r="Y152" s="3">
        <v>0</v>
      </c>
      <c r="Z152" s="14">
        <f t="shared" si="17"/>
        <v>0</v>
      </c>
      <c r="AA152" s="16" t="s">
        <v>155</v>
      </c>
      <c r="AB152" s="3">
        <f t="shared" si="18"/>
        <v>0</v>
      </c>
      <c r="AC152" s="3">
        <f t="shared" si="19"/>
        <v>0</v>
      </c>
      <c r="AD152" s="3">
        <f t="shared" si="20"/>
        <v>0</v>
      </c>
      <c r="AE152" s="3">
        <f t="shared" si="21"/>
        <v>0</v>
      </c>
    </row>
    <row r="153" spans="1:31" x14ac:dyDescent="0.2">
      <c r="A153" s="8" t="s">
        <v>74</v>
      </c>
      <c r="B153" s="34" t="s">
        <v>182</v>
      </c>
      <c r="C153" s="7">
        <f t="shared" si="22"/>
        <v>2006</v>
      </c>
      <c r="D153" s="9">
        <v>38901</v>
      </c>
      <c r="F153" s="9"/>
      <c r="G153" s="9" t="s">
        <v>10</v>
      </c>
      <c r="H153" s="10" t="s">
        <v>25</v>
      </c>
      <c r="I153" s="11" t="s">
        <v>26</v>
      </c>
      <c r="J153" s="11" t="s">
        <v>27</v>
      </c>
      <c r="K153" s="12" t="s">
        <v>15</v>
      </c>
      <c r="L153" s="13" t="s">
        <v>16</v>
      </c>
      <c r="M153" s="14">
        <v>15000</v>
      </c>
      <c r="N153" s="3">
        <v>2662.4996247384815</v>
      </c>
      <c r="O153" s="3">
        <v>3232.4987537071765</v>
      </c>
      <c r="P153" s="3">
        <v>1489.4994063103977</v>
      </c>
      <c r="Q153" s="14">
        <f t="shared" si="23"/>
        <v>7384.4977847560558</v>
      </c>
      <c r="R153" s="3">
        <v>2662.4996247384815</v>
      </c>
      <c r="S153" s="3">
        <v>3232.4987537071765</v>
      </c>
      <c r="T153" s="3">
        <v>1489.4994063103977</v>
      </c>
      <c r="U153" s="14">
        <f t="shared" si="24"/>
        <v>7384.4977847560558</v>
      </c>
      <c r="V153" s="16">
        <v>9210</v>
      </c>
      <c r="W153" s="3">
        <v>0</v>
      </c>
      <c r="X153" s="3">
        <v>0</v>
      </c>
      <c r="Y153" s="3">
        <v>0</v>
      </c>
      <c r="Z153" s="14">
        <f t="shared" si="17"/>
        <v>0</v>
      </c>
      <c r="AA153" s="16" t="s">
        <v>155</v>
      </c>
      <c r="AB153" s="3">
        <f t="shared" si="18"/>
        <v>0</v>
      </c>
      <c r="AC153" s="3">
        <f t="shared" si="19"/>
        <v>0</v>
      </c>
      <c r="AD153" s="3">
        <f t="shared" si="20"/>
        <v>0</v>
      </c>
      <c r="AE153" s="3">
        <f t="shared" si="21"/>
        <v>0</v>
      </c>
    </row>
    <row r="154" spans="1:31" x14ac:dyDescent="0.2">
      <c r="A154" s="8" t="s">
        <v>74</v>
      </c>
      <c r="B154" s="34" t="s">
        <v>182</v>
      </c>
      <c r="C154" s="7">
        <f t="shared" si="22"/>
        <v>2006</v>
      </c>
      <c r="D154" s="9">
        <v>38911</v>
      </c>
      <c r="F154" s="9"/>
      <c r="G154" s="9" t="s">
        <v>10</v>
      </c>
      <c r="H154" s="10" t="s">
        <v>25</v>
      </c>
      <c r="I154" s="11" t="s">
        <v>26</v>
      </c>
      <c r="J154" s="11" t="s">
        <v>27</v>
      </c>
      <c r="K154" s="12" t="s">
        <v>15</v>
      </c>
      <c r="L154" s="13" t="s">
        <v>16</v>
      </c>
      <c r="M154" s="14">
        <v>15000</v>
      </c>
      <c r="N154" s="3">
        <v>2662.4996247384815</v>
      </c>
      <c r="O154" s="3">
        <v>3232.4987537071765</v>
      </c>
      <c r="P154" s="3">
        <v>1489.4994063103977</v>
      </c>
      <c r="Q154" s="14">
        <f t="shared" si="23"/>
        <v>7384.4977847560558</v>
      </c>
      <c r="R154" s="3">
        <v>2662.4996247384815</v>
      </c>
      <c r="S154" s="3">
        <v>3232.4987537071765</v>
      </c>
      <c r="T154" s="3">
        <v>1489.4994063103977</v>
      </c>
      <c r="U154" s="14">
        <f t="shared" si="24"/>
        <v>7384.4977847560558</v>
      </c>
      <c r="V154" s="16">
        <v>9210</v>
      </c>
      <c r="W154" s="3">
        <v>0</v>
      </c>
      <c r="X154" s="3">
        <v>0</v>
      </c>
      <c r="Y154" s="3">
        <v>0</v>
      </c>
      <c r="Z154" s="14">
        <f t="shared" si="17"/>
        <v>0</v>
      </c>
      <c r="AA154" s="16" t="s">
        <v>155</v>
      </c>
      <c r="AB154" s="3">
        <f t="shared" si="18"/>
        <v>0</v>
      </c>
      <c r="AC154" s="3">
        <f t="shared" si="19"/>
        <v>0</v>
      </c>
      <c r="AD154" s="3">
        <f t="shared" si="20"/>
        <v>0</v>
      </c>
      <c r="AE154" s="3">
        <f t="shared" si="21"/>
        <v>0</v>
      </c>
    </row>
    <row r="155" spans="1:31" x14ac:dyDescent="0.2">
      <c r="A155" s="8" t="s">
        <v>74</v>
      </c>
      <c r="B155" s="34" t="s">
        <v>182</v>
      </c>
      <c r="C155" s="7">
        <f t="shared" si="22"/>
        <v>2006</v>
      </c>
      <c r="D155" s="9">
        <v>38943</v>
      </c>
      <c r="F155" s="9"/>
      <c r="G155" s="9" t="s">
        <v>10</v>
      </c>
      <c r="H155" s="10" t="s">
        <v>25</v>
      </c>
      <c r="I155" s="11" t="s">
        <v>26</v>
      </c>
      <c r="J155" s="11" t="s">
        <v>27</v>
      </c>
      <c r="K155" s="12" t="s">
        <v>15</v>
      </c>
      <c r="L155" s="13" t="s">
        <v>16</v>
      </c>
      <c r="M155" s="14">
        <v>16000</v>
      </c>
      <c r="N155" s="3">
        <v>2839.999882382228</v>
      </c>
      <c r="O155" s="3">
        <v>3447.9999893763738</v>
      </c>
      <c r="P155" s="3">
        <v>1588.8001100482568</v>
      </c>
      <c r="Q155" s="14">
        <f t="shared" si="23"/>
        <v>7876.7999818068593</v>
      </c>
      <c r="R155" s="3">
        <v>2839.999882382228</v>
      </c>
      <c r="S155" s="3">
        <v>3447.9999893763738</v>
      </c>
      <c r="T155" s="3">
        <v>1588.8001100482568</v>
      </c>
      <c r="U155" s="14">
        <f t="shared" si="24"/>
        <v>7876.7999818068593</v>
      </c>
      <c r="V155" s="16">
        <v>9210</v>
      </c>
      <c r="W155" s="3">
        <v>0</v>
      </c>
      <c r="X155" s="3">
        <v>0</v>
      </c>
      <c r="Y155" s="3">
        <v>0</v>
      </c>
      <c r="Z155" s="14">
        <f t="shared" si="17"/>
        <v>0</v>
      </c>
      <c r="AA155" s="16" t="s">
        <v>155</v>
      </c>
      <c r="AB155" s="3">
        <f t="shared" si="18"/>
        <v>0</v>
      </c>
      <c r="AC155" s="3">
        <f t="shared" si="19"/>
        <v>0</v>
      </c>
      <c r="AD155" s="3">
        <f t="shared" si="20"/>
        <v>0</v>
      </c>
      <c r="AE155" s="3">
        <f t="shared" si="21"/>
        <v>0</v>
      </c>
    </row>
    <row r="156" spans="1:31" x14ac:dyDescent="0.2">
      <c r="A156" s="8" t="s">
        <v>74</v>
      </c>
      <c r="B156" s="34" t="s">
        <v>182</v>
      </c>
      <c r="C156" s="7">
        <f t="shared" si="22"/>
        <v>2006</v>
      </c>
      <c r="D156" s="9">
        <v>38975</v>
      </c>
      <c r="F156" s="9"/>
      <c r="G156" s="9" t="s">
        <v>10</v>
      </c>
      <c r="H156" s="10" t="s">
        <v>25</v>
      </c>
      <c r="I156" s="11" t="s">
        <v>26</v>
      </c>
      <c r="J156" s="11" t="s">
        <v>27</v>
      </c>
      <c r="K156" s="12" t="s">
        <v>15</v>
      </c>
      <c r="L156" s="13" t="s">
        <v>16</v>
      </c>
      <c r="M156" s="14">
        <v>16000</v>
      </c>
      <c r="N156" s="3">
        <v>2839.999882382228</v>
      </c>
      <c r="O156" s="3">
        <v>3447.9999893763738</v>
      </c>
      <c r="P156" s="3">
        <v>1588.8001100482568</v>
      </c>
      <c r="Q156" s="14">
        <f t="shared" si="23"/>
        <v>7876.7999818068593</v>
      </c>
      <c r="R156" s="3">
        <v>2839.999882382228</v>
      </c>
      <c r="S156" s="3">
        <v>3447.9999893763738</v>
      </c>
      <c r="T156" s="3">
        <v>1588.8001100482568</v>
      </c>
      <c r="U156" s="14">
        <f t="shared" si="24"/>
        <v>7876.7999818068593</v>
      </c>
      <c r="V156" s="16">
        <v>9210</v>
      </c>
      <c r="W156" s="3">
        <v>0</v>
      </c>
      <c r="X156" s="3">
        <v>0</v>
      </c>
      <c r="Y156" s="3">
        <v>0</v>
      </c>
      <c r="Z156" s="14">
        <f t="shared" si="17"/>
        <v>0</v>
      </c>
      <c r="AA156" s="16" t="s">
        <v>155</v>
      </c>
      <c r="AB156" s="3">
        <f t="shared" si="18"/>
        <v>0</v>
      </c>
      <c r="AC156" s="3">
        <f t="shared" si="19"/>
        <v>0</v>
      </c>
      <c r="AD156" s="3">
        <f t="shared" si="20"/>
        <v>0</v>
      </c>
      <c r="AE156" s="3">
        <f t="shared" si="21"/>
        <v>0</v>
      </c>
    </row>
    <row r="157" spans="1:31" x14ac:dyDescent="0.2">
      <c r="A157" s="8" t="s">
        <v>74</v>
      </c>
      <c r="B157" s="34" t="s">
        <v>182</v>
      </c>
      <c r="C157" s="7">
        <f t="shared" si="22"/>
        <v>2006</v>
      </c>
      <c r="D157" s="9">
        <v>39003</v>
      </c>
      <c r="F157" s="9"/>
      <c r="G157" s="9" t="s">
        <v>10</v>
      </c>
      <c r="H157" s="10" t="s">
        <v>25</v>
      </c>
      <c r="I157" s="11" t="s">
        <v>17</v>
      </c>
      <c r="J157" s="11" t="s">
        <v>27</v>
      </c>
      <c r="K157" s="12" t="s">
        <v>15</v>
      </c>
      <c r="L157" s="13" t="s">
        <v>16</v>
      </c>
      <c r="M157" s="14">
        <v>16000</v>
      </c>
      <c r="N157" s="3">
        <v>2839.999882382228</v>
      </c>
      <c r="O157" s="3">
        <v>3447.9999893763738</v>
      </c>
      <c r="P157" s="3">
        <v>1588.8001100482568</v>
      </c>
      <c r="Q157" s="14">
        <f t="shared" si="23"/>
        <v>7876.7999818068593</v>
      </c>
      <c r="R157" s="3">
        <v>2839.999882382228</v>
      </c>
      <c r="S157" s="3">
        <v>3447.9999893763738</v>
      </c>
      <c r="T157" s="3">
        <v>1588.8001100482568</v>
      </c>
      <c r="U157" s="14">
        <f t="shared" si="24"/>
        <v>7876.7999818068593</v>
      </c>
      <c r="V157" s="16">
        <v>9210</v>
      </c>
      <c r="W157" s="3">
        <v>0</v>
      </c>
      <c r="X157" s="3">
        <v>0</v>
      </c>
      <c r="Y157" s="3">
        <v>0</v>
      </c>
      <c r="Z157" s="14">
        <f t="shared" si="17"/>
        <v>0</v>
      </c>
      <c r="AA157" s="16" t="s">
        <v>155</v>
      </c>
      <c r="AB157" s="3">
        <f t="shared" si="18"/>
        <v>0</v>
      </c>
      <c r="AC157" s="3">
        <f t="shared" si="19"/>
        <v>0</v>
      </c>
      <c r="AD157" s="3">
        <f t="shared" si="20"/>
        <v>0</v>
      </c>
      <c r="AE157" s="3">
        <f t="shared" si="21"/>
        <v>0</v>
      </c>
    </row>
    <row r="158" spans="1:31" x14ac:dyDescent="0.2">
      <c r="A158" s="8" t="s">
        <v>74</v>
      </c>
      <c r="B158" s="34" t="s">
        <v>182</v>
      </c>
      <c r="C158" s="7">
        <f t="shared" si="22"/>
        <v>2006</v>
      </c>
      <c r="D158" s="9">
        <v>39035</v>
      </c>
      <c r="F158" s="9"/>
      <c r="G158" s="9" t="s">
        <v>10</v>
      </c>
      <c r="H158" s="10" t="s">
        <v>25</v>
      </c>
      <c r="I158" s="11" t="s">
        <v>17</v>
      </c>
      <c r="J158" s="11" t="s">
        <v>27</v>
      </c>
      <c r="K158" s="12" t="s">
        <v>15</v>
      </c>
      <c r="L158" s="13" t="s">
        <v>16</v>
      </c>
      <c r="M158" s="14">
        <v>16000</v>
      </c>
      <c r="N158" s="3">
        <v>2839.999882382228</v>
      </c>
      <c r="O158" s="3">
        <v>3447.9999893763738</v>
      </c>
      <c r="P158" s="3">
        <v>1588.8001100482568</v>
      </c>
      <c r="Q158" s="14">
        <f t="shared" si="23"/>
        <v>7876.7999818068593</v>
      </c>
      <c r="R158" s="3">
        <v>2839.999882382228</v>
      </c>
      <c r="S158" s="3">
        <v>3447.9999893763738</v>
      </c>
      <c r="T158" s="3">
        <v>1588.8001100482568</v>
      </c>
      <c r="U158" s="14">
        <f t="shared" si="24"/>
        <v>7876.7999818068593</v>
      </c>
      <c r="V158" s="16">
        <v>9210</v>
      </c>
      <c r="W158" s="3">
        <v>0</v>
      </c>
      <c r="X158" s="3">
        <v>0</v>
      </c>
      <c r="Y158" s="3">
        <v>0</v>
      </c>
      <c r="Z158" s="14">
        <f t="shared" si="17"/>
        <v>0</v>
      </c>
      <c r="AA158" s="16" t="s">
        <v>155</v>
      </c>
      <c r="AB158" s="3">
        <f t="shared" si="18"/>
        <v>0</v>
      </c>
      <c r="AC158" s="3">
        <f t="shared" si="19"/>
        <v>0</v>
      </c>
      <c r="AD158" s="3">
        <f t="shared" si="20"/>
        <v>0</v>
      </c>
      <c r="AE158" s="3">
        <f t="shared" si="21"/>
        <v>0</v>
      </c>
    </row>
    <row r="159" spans="1:31" x14ac:dyDescent="0.2">
      <c r="A159" s="8" t="s">
        <v>74</v>
      </c>
      <c r="B159" s="34" t="s">
        <v>182</v>
      </c>
      <c r="C159" s="7">
        <f t="shared" si="22"/>
        <v>2006</v>
      </c>
      <c r="D159" s="9">
        <v>39069</v>
      </c>
      <c r="F159" s="9"/>
      <c r="G159" s="9" t="s">
        <v>10</v>
      </c>
      <c r="H159" s="10" t="s">
        <v>25</v>
      </c>
      <c r="I159" s="11" t="s">
        <v>17</v>
      </c>
      <c r="J159" s="11" t="s">
        <v>27</v>
      </c>
      <c r="K159" s="12" t="s">
        <v>15</v>
      </c>
      <c r="L159" s="13" t="s">
        <v>16</v>
      </c>
      <c r="M159" s="14">
        <v>16000</v>
      </c>
      <c r="N159" s="3">
        <v>2839.999882382228</v>
      </c>
      <c r="O159" s="3">
        <v>3447.9999893763738</v>
      </c>
      <c r="P159" s="3">
        <v>1588.8001100482568</v>
      </c>
      <c r="Q159" s="14">
        <f t="shared" si="23"/>
        <v>7876.7999818068593</v>
      </c>
      <c r="R159" s="3">
        <v>2839.999882382228</v>
      </c>
      <c r="S159" s="3">
        <v>3447.9999893763738</v>
      </c>
      <c r="T159" s="3">
        <v>1588.8001100482568</v>
      </c>
      <c r="U159" s="14">
        <f t="shared" si="24"/>
        <v>7876.7999818068593</v>
      </c>
      <c r="V159" s="16">
        <v>9210</v>
      </c>
      <c r="W159" s="3">
        <v>0</v>
      </c>
      <c r="X159" s="3">
        <v>0</v>
      </c>
      <c r="Y159" s="3">
        <v>0</v>
      </c>
      <c r="Z159" s="14">
        <f t="shared" si="17"/>
        <v>0</v>
      </c>
      <c r="AA159" s="16" t="s">
        <v>155</v>
      </c>
      <c r="AB159" s="3">
        <f t="shared" si="18"/>
        <v>0</v>
      </c>
      <c r="AC159" s="3">
        <f t="shared" si="19"/>
        <v>0</v>
      </c>
      <c r="AD159" s="3">
        <f t="shared" si="20"/>
        <v>0</v>
      </c>
      <c r="AE159" s="3">
        <f t="shared" si="21"/>
        <v>0</v>
      </c>
    </row>
    <row r="160" spans="1:31" x14ac:dyDescent="0.2">
      <c r="A160" s="8" t="s">
        <v>74</v>
      </c>
      <c r="B160" s="34" t="s">
        <v>182</v>
      </c>
      <c r="C160" s="7">
        <f t="shared" si="22"/>
        <v>2007</v>
      </c>
      <c r="D160" s="9">
        <v>39098</v>
      </c>
      <c r="F160" s="9"/>
      <c r="G160" s="9" t="s">
        <v>10</v>
      </c>
      <c r="H160" s="10" t="s">
        <v>25</v>
      </c>
      <c r="I160" s="11" t="s">
        <v>17</v>
      </c>
      <c r="J160" s="11" t="s">
        <v>27</v>
      </c>
      <c r="K160" s="12" t="s">
        <v>15</v>
      </c>
      <c r="L160" s="13" t="s">
        <v>16</v>
      </c>
      <c r="M160" s="14">
        <v>16000</v>
      </c>
      <c r="N160" s="3">
        <v>2748.8001874911856</v>
      </c>
      <c r="O160" s="3">
        <v>3329.6008816128665</v>
      </c>
      <c r="P160" s="3">
        <v>1465.6005925320724</v>
      </c>
      <c r="Q160" s="14">
        <f t="shared" si="23"/>
        <v>7544.0016616361245</v>
      </c>
      <c r="R160" s="3">
        <v>2748.8001874911856</v>
      </c>
      <c r="S160" s="3">
        <v>3329.6008816128665</v>
      </c>
      <c r="T160" s="3">
        <v>1465.6005925320724</v>
      </c>
      <c r="U160" s="14">
        <f t="shared" si="24"/>
        <v>7544.0016616361245</v>
      </c>
      <c r="V160" s="16">
        <v>9210</v>
      </c>
      <c r="W160" s="3">
        <v>0</v>
      </c>
      <c r="X160" s="3">
        <v>0</v>
      </c>
      <c r="Y160" s="3">
        <v>0</v>
      </c>
      <c r="Z160" s="14">
        <f t="shared" si="17"/>
        <v>0</v>
      </c>
      <c r="AA160" s="16" t="s">
        <v>155</v>
      </c>
      <c r="AB160" s="3">
        <f t="shared" si="18"/>
        <v>0</v>
      </c>
      <c r="AC160" s="3">
        <f t="shared" si="19"/>
        <v>0</v>
      </c>
      <c r="AD160" s="3">
        <f t="shared" si="20"/>
        <v>0</v>
      </c>
      <c r="AE160" s="3">
        <f t="shared" si="21"/>
        <v>0</v>
      </c>
    </row>
    <row r="161" spans="1:31" x14ac:dyDescent="0.2">
      <c r="A161" s="8" t="s">
        <v>74</v>
      </c>
      <c r="B161" s="34" t="s">
        <v>182</v>
      </c>
      <c r="C161" s="7">
        <f t="shared" si="22"/>
        <v>2007</v>
      </c>
      <c r="D161" s="9">
        <v>39129</v>
      </c>
      <c r="F161" s="9"/>
      <c r="G161" s="9" t="s">
        <v>10</v>
      </c>
      <c r="H161" s="10" t="s">
        <v>25</v>
      </c>
      <c r="I161" s="11" t="s">
        <v>17</v>
      </c>
      <c r="J161" s="11" t="s">
        <v>27</v>
      </c>
      <c r="K161" s="12" t="s">
        <v>15</v>
      </c>
      <c r="L161" s="13" t="s">
        <v>16</v>
      </c>
      <c r="M161" s="14">
        <v>16000</v>
      </c>
      <c r="N161" s="3">
        <v>2748.8001874911856</v>
      </c>
      <c r="O161" s="3">
        <v>3329.6008816128665</v>
      </c>
      <c r="P161" s="3">
        <v>1465.6005925320724</v>
      </c>
      <c r="Q161" s="14">
        <f t="shared" si="23"/>
        <v>7544.0016616361245</v>
      </c>
      <c r="R161" s="3">
        <v>2748.8001874911856</v>
      </c>
      <c r="S161" s="3">
        <v>3329.6008816128665</v>
      </c>
      <c r="T161" s="3">
        <v>1465.6005925320724</v>
      </c>
      <c r="U161" s="14">
        <f t="shared" si="24"/>
        <v>7544.0016616361245</v>
      </c>
      <c r="V161" s="16">
        <v>9210</v>
      </c>
      <c r="W161" s="3">
        <v>0</v>
      </c>
      <c r="X161" s="3">
        <v>0</v>
      </c>
      <c r="Y161" s="3">
        <v>0</v>
      </c>
      <c r="Z161" s="14">
        <f t="shared" si="17"/>
        <v>0</v>
      </c>
      <c r="AA161" s="16" t="s">
        <v>155</v>
      </c>
      <c r="AB161" s="3">
        <f t="shared" si="18"/>
        <v>0</v>
      </c>
      <c r="AC161" s="3">
        <f t="shared" si="19"/>
        <v>0</v>
      </c>
      <c r="AD161" s="3">
        <f t="shared" si="20"/>
        <v>0</v>
      </c>
      <c r="AE161" s="3">
        <f t="shared" si="21"/>
        <v>0</v>
      </c>
    </row>
    <row r="162" spans="1:31" x14ac:dyDescent="0.2">
      <c r="A162" s="8" t="s">
        <v>74</v>
      </c>
      <c r="B162" s="34" t="s">
        <v>183</v>
      </c>
      <c r="C162" s="7">
        <f t="shared" si="22"/>
        <v>2007</v>
      </c>
      <c r="D162" s="9">
        <v>39157</v>
      </c>
      <c r="F162" s="9"/>
      <c r="G162" s="4" t="s">
        <v>10</v>
      </c>
      <c r="H162" s="6" t="s">
        <v>28</v>
      </c>
      <c r="I162" s="5" t="s">
        <v>17</v>
      </c>
      <c r="J162" s="5" t="s">
        <v>29</v>
      </c>
      <c r="K162" s="2" t="s">
        <v>15</v>
      </c>
      <c r="L162" s="1" t="s">
        <v>16</v>
      </c>
      <c r="M162" s="14">
        <v>16000</v>
      </c>
      <c r="N162" s="3">
        <v>11952.000820033181</v>
      </c>
      <c r="O162" s="3">
        <v>0</v>
      </c>
      <c r="P162" s="3">
        <v>0</v>
      </c>
      <c r="Q162" s="3">
        <f t="shared" si="23"/>
        <v>11952.000820033181</v>
      </c>
      <c r="R162" s="3">
        <v>11952.000820033181</v>
      </c>
      <c r="S162" s="3">
        <v>0</v>
      </c>
      <c r="T162" s="3">
        <v>0</v>
      </c>
      <c r="U162" s="3">
        <f t="shared" si="24"/>
        <v>11952.000820033181</v>
      </c>
      <c r="V162" s="16">
        <v>9210</v>
      </c>
      <c r="W162" s="3">
        <v>0</v>
      </c>
      <c r="X162" s="3">
        <v>0</v>
      </c>
      <c r="Y162" s="3">
        <v>0</v>
      </c>
      <c r="Z162" s="3">
        <f t="shared" si="17"/>
        <v>0</v>
      </c>
      <c r="AA162" s="16" t="s">
        <v>155</v>
      </c>
      <c r="AB162" s="3">
        <f t="shared" si="18"/>
        <v>0</v>
      </c>
      <c r="AC162" s="3">
        <f t="shared" si="19"/>
        <v>0</v>
      </c>
      <c r="AD162" s="3">
        <f t="shared" si="20"/>
        <v>0</v>
      </c>
      <c r="AE162" s="3">
        <f t="shared" si="21"/>
        <v>0</v>
      </c>
    </row>
    <row r="163" spans="1:31" x14ac:dyDescent="0.2">
      <c r="A163" s="8" t="s">
        <v>74</v>
      </c>
      <c r="B163" s="34" t="s">
        <v>183</v>
      </c>
      <c r="C163" s="7">
        <f t="shared" si="22"/>
        <v>2007</v>
      </c>
      <c r="D163" s="9">
        <v>39185</v>
      </c>
      <c r="F163" s="9"/>
      <c r="G163" s="4" t="s">
        <v>10</v>
      </c>
      <c r="H163" s="6" t="s">
        <v>28</v>
      </c>
      <c r="I163" s="5" t="s">
        <v>17</v>
      </c>
      <c r="J163" s="5" t="s">
        <v>29</v>
      </c>
      <c r="K163" s="2" t="s">
        <v>15</v>
      </c>
      <c r="L163" s="1" t="s">
        <v>16</v>
      </c>
      <c r="M163" s="14">
        <v>16000</v>
      </c>
      <c r="N163" s="3">
        <v>11952.000820033181</v>
      </c>
      <c r="O163" s="3">
        <v>0</v>
      </c>
      <c r="P163" s="3">
        <v>0</v>
      </c>
      <c r="Q163" s="3">
        <f t="shared" si="23"/>
        <v>11952.000820033181</v>
      </c>
      <c r="R163" s="3">
        <v>11952.000820033181</v>
      </c>
      <c r="S163" s="3">
        <v>0</v>
      </c>
      <c r="T163" s="3">
        <v>0</v>
      </c>
      <c r="U163" s="3">
        <f t="shared" si="24"/>
        <v>11952.000820033181</v>
      </c>
      <c r="V163" s="16">
        <v>9210</v>
      </c>
      <c r="W163" s="3">
        <v>0</v>
      </c>
      <c r="X163" s="3">
        <v>0</v>
      </c>
      <c r="Y163" s="3">
        <v>0</v>
      </c>
      <c r="Z163" s="3">
        <f t="shared" si="17"/>
        <v>0</v>
      </c>
      <c r="AA163" s="16" t="s">
        <v>155</v>
      </c>
      <c r="AB163" s="3">
        <f t="shared" si="18"/>
        <v>0</v>
      </c>
      <c r="AC163" s="3">
        <f t="shared" si="19"/>
        <v>0</v>
      </c>
      <c r="AD163" s="3">
        <f t="shared" si="20"/>
        <v>0</v>
      </c>
      <c r="AE163" s="3">
        <f t="shared" si="21"/>
        <v>0</v>
      </c>
    </row>
    <row r="164" spans="1:31" x14ac:dyDescent="0.2">
      <c r="A164" s="8" t="s">
        <v>74</v>
      </c>
      <c r="B164" s="34" t="s">
        <v>183</v>
      </c>
      <c r="C164" s="7">
        <f t="shared" si="22"/>
        <v>2007</v>
      </c>
      <c r="D164" s="9">
        <v>39217</v>
      </c>
      <c r="F164" s="9"/>
      <c r="G164" s="4" t="s">
        <v>10</v>
      </c>
      <c r="H164" s="6" t="s">
        <v>28</v>
      </c>
      <c r="I164" s="5" t="s">
        <v>17</v>
      </c>
      <c r="J164" s="5" t="s">
        <v>29</v>
      </c>
      <c r="K164" s="2" t="s">
        <v>15</v>
      </c>
      <c r="L164" s="1" t="s">
        <v>16</v>
      </c>
      <c r="M164" s="14">
        <v>16000</v>
      </c>
      <c r="N164" s="3">
        <v>11952.000820033181</v>
      </c>
      <c r="O164" s="3">
        <v>0</v>
      </c>
      <c r="P164" s="3">
        <v>0</v>
      </c>
      <c r="Q164" s="3">
        <f t="shared" si="23"/>
        <v>11952.000820033181</v>
      </c>
      <c r="R164" s="3">
        <v>11952.000820033181</v>
      </c>
      <c r="S164" s="3">
        <v>0</v>
      </c>
      <c r="T164" s="3">
        <v>0</v>
      </c>
      <c r="U164" s="3">
        <f t="shared" si="24"/>
        <v>11952.000820033181</v>
      </c>
      <c r="V164" s="16">
        <v>9210</v>
      </c>
      <c r="W164" s="3">
        <v>0</v>
      </c>
      <c r="X164" s="3">
        <v>0</v>
      </c>
      <c r="Y164" s="3">
        <v>0</v>
      </c>
      <c r="Z164" s="3">
        <f t="shared" si="17"/>
        <v>0</v>
      </c>
      <c r="AA164" s="16" t="s">
        <v>155</v>
      </c>
      <c r="AB164" s="3">
        <f t="shared" si="18"/>
        <v>0</v>
      </c>
      <c r="AC164" s="3">
        <f t="shared" si="19"/>
        <v>0</v>
      </c>
      <c r="AD164" s="3">
        <f t="shared" si="20"/>
        <v>0</v>
      </c>
      <c r="AE164" s="3">
        <f t="shared" si="21"/>
        <v>0</v>
      </c>
    </row>
    <row r="165" spans="1:31" x14ac:dyDescent="0.2">
      <c r="A165" s="8" t="s">
        <v>74</v>
      </c>
      <c r="B165" s="34" t="s">
        <v>183</v>
      </c>
      <c r="C165" s="7">
        <f t="shared" si="22"/>
        <v>2007</v>
      </c>
      <c r="D165" s="9">
        <v>39264</v>
      </c>
      <c r="F165" s="9"/>
      <c r="G165" s="4" t="s">
        <v>10</v>
      </c>
      <c r="H165" s="6" t="s">
        <v>28</v>
      </c>
      <c r="I165" s="5" t="s">
        <v>17</v>
      </c>
      <c r="J165" s="5" t="s">
        <v>29</v>
      </c>
      <c r="K165" s="2" t="s">
        <v>15</v>
      </c>
      <c r="L165" s="1" t="s">
        <v>16</v>
      </c>
      <c r="M165" s="14">
        <v>16000</v>
      </c>
      <c r="N165" s="3">
        <v>11952.000820033181</v>
      </c>
      <c r="O165" s="3">
        <v>0</v>
      </c>
      <c r="P165" s="3">
        <v>0</v>
      </c>
      <c r="Q165" s="3">
        <f t="shared" si="23"/>
        <v>11952.000820033181</v>
      </c>
      <c r="R165" s="3">
        <v>11952.000820033181</v>
      </c>
      <c r="S165" s="3">
        <v>0</v>
      </c>
      <c r="T165" s="3">
        <v>0</v>
      </c>
      <c r="U165" s="3">
        <f t="shared" si="24"/>
        <v>11952.000820033181</v>
      </c>
      <c r="V165" s="16">
        <v>9210</v>
      </c>
      <c r="W165" s="3">
        <v>0</v>
      </c>
      <c r="X165" s="3">
        <v>0</v>
      </c>
      <c r="Y165" s="3">
        <v>0</v>
      </c>
      <c r="Z165" s="3">
        <f t="shared" si="17"/>
        <v>0</v>
      </c>
      <c r="AA165" s="16" t="s">
        <v>155</v>
      </c>
      <c r="AB165" s="3">
        <f t="shared" si="18"/>
        <v>0</v>
      </c>
      <c r="AC165" s="3">
        <f t="shared" si="19"/>
        <v>0</v>
      </c>
      <c r="AD165" s="3">
        <f t="shared" si="20"/>
        <v>0</v>
      </c>
      <c r="AE165" s="3">
        <f t="shared" si="21"/>
        <v>0</v>
      </c>
    </row>
    <row r="166" spans="1:31" x14ac:dyDescent="0.2">
      <c r="A166" s="8" t="s">
        <v>74</v>
      </c>
      <c r="B166" s="34" t="s">
        <v>183</v>
      </c>
      <c r="C166" s="7">
        <f t="shared" si="22"/>
        <v>2007</v>
      </c>
      <c r="D166" s="9">
        <v>39276</v>
      </c>
      <c r="F166" s="9"/>
      <c r="G166" s="4" t="s">
        <v>10</v>
      </c>
      <c r="H166" s="6" t="s">
        <v>28</v>
      </c>
      <c r="I166" s="5" t="s">
        <v>17</v>
      </c>
      <c r="J166" s="5" t="s">
        <v>29</v>
      </c>
      <c r="K166" s="2" t="s">
        <v>15</v>
      </c>
      <c r="L166" s="1" t="s">
        <v>16</v>
      </c>
      <c r="M166" s="14">
        <v>16000</v>
      </c>
      <c r="N166" s="3">
        <v>11952.000820033181</v>
      </c>
      <c r="O166" s="3">
        <v>0</v>
      </c>
      <c r="P166" s="3">
        <v>0</v>
      </c>
      <c r="Q166" s="3">
        <f t="shared" si="23"/>
        <v>11952.000820033181</v>
      </c>
      <c r="R166" s="3">
        <v>11952.000820033181</v>
      </c>
      <c r="S166" s="3">
        <v>0</v>
      </c>
      <c r="T166" s="3">
        <v>0</v>
      </c>
      <c r="U166" s="3">
        <f t="shared" si="24"/>
        <v>11952.000820033181</v>
      </c>
      <c r="V166" s="16">
        <v>9210</v>
      </c>
      <c r="W166" s="3">
        <v>0</v>
      </c>
      <c r="X166" s="3">
        <v>0</v>
      </c>
      <c r="Y166" s="3">
        <v>0</v>
      </c>
      <c r="Z166" s="3">
        <f t="shared" si="17"/>
        <v>0</v>
      </c>
      <c r="AA166" s="16" t="s">
        <v>155</v>
      </c>
      <c r="AB166" s="3">
        <f t="shared" si="18"/>
        <v>0</v>
      </c>
      <c r="AC166" s="3">
        <f t="shared" si="19"/>
        <v>0</v>
      </c>
      <c r="AD166" s="3">
        <f t="shared" si="20"/>
        <v>0</v>
      </c>
      <c r="AE166" s="3">
        <f t="shared" si="21"/>
        <v>0</v>
      </c>
    </row>
    <row r="167" spans="1:31" x14ac:dyDescent="0.2">
      <c r="A167" s="8" t="s">
        <v>74</v>
      </c>
      <c r="B167" s="34" t="s">
        <v>183</v>
      </c>
      <c r="C167" s="7">
        <f t="shared" si="22"/>
        <v>2007</v>
      </c>
      <c r="D167" s="9">
        <v>39326</v>
      </c>
      <c r="F167" s="9"/>
      <c r="G167" s="4" t="s">
        <v>10</v>
      </c>
      <c r="H167" s="6" t="s">
        <v>28</v>
      </c>
      <c r="I167" s="5" t="s">
        <v>17</v>
      </c>
      <c r="J167" s="5" t="s">
        <v>29</v>
      </c>
      <c r="K167" s="2" t="s">
        <v>15</v>
      </c>
      <c r="L167" s="1" t="s">
        <v>16</v>
      </c>
      <c r="M167" s="14">
        <v>16000</v>
      </c>
      <c r="N167" s="3">
        <v>11952.000820033181</v>
      </c>
      <c r="O167" s="3">
        <v>0</v>
      </c>
      <c r="P167" s="3">
        <v>0</v>
      </c>
      <c r="Q167" s="3">
        <f t="shared" si="23"/>
        <v>11952.000820033181</v>
      </c>
      <c r="R167" s="3">
        <v>11952.000820033181</v>
      </c>
      <c r="S167" s="3">
        <v>0</v>
      </c>
      <c r="T167" s="3">
        <v>0</v>
      </c>
      <c r="U167" s="3">
        <f t="shared" si="24"/>
        <v>11952.000820033181</v>
      </c>
      <c r="V167" s="16">
        <v>9210</v>
      </c>
      <c r="W167" s="3">
        <v>0</v>
      </c>
      <c r="X167" s="3">
        <v>0</v>
      </c>
      <c r="Y167" s="3">
        <v>0</v>
      </c>
      <c r="Z167" s="3">
        <f t="shared" si="17"/>
        <v>0</v>
      </c>
      <c r="AA167" s="16" t="s">
        <v>155</v>
      </c>
      <c r="AB167" s="3">
        <f t="shared" si="18"/>
        <v>0</v>
      </c>
      <c r="AC167" s="3">
        <f t="shared" si="19"/>
        <v>0</v>
      </c>
      <c r="AD167" s="3">
        <f t="shared" si="20"/>
        <v>0</v>
      </c>
      <c r="AE167" s="3">
        <f t="shared" si="21"/>
        <v>0</v>
      </c>
    </row>
    <row r="168" spans="1:31" x14ac:dyDescent="0.2">
      <c r="A168" s="8" t="s">
        <v>74</v>
      </c>
      <c r="B168" s="34" t="s">
        <v>183</v>
      </c>
      <c r="C168" s="7">
        <f t="shared" si="22"/>
        <v>2007</v>
      </c>
      <c r="D168" s="9">
        <v>39339</v>
      </c>
      <c r="F168" s="9"/>
      <c r="G168" s="4" t="s">
        <v>10</v>
      </c>
      <c r="H168" s="6" t="s">
        <v>28</v>
      </c>
      <c r="I168" s="5" t="s">
        <v>17</v>
      </c>
      <c r="J168" s="5" t="s">
        <v>29</v>
      </c>
      <c r="K168" s="2" t="s">
        <v>15</v>
      </c>
      <c r="L168" s="1" t="s">
        <v>16</v>
      </c>
      <c r="M168" s="14">
        <v>16000</v>
      </c>
      <c r="N168" s="3">
        <v>11952.000820033181</v>
      </c>
      <c r="O168" s="3">
        <v>0</v>
      </c>
      <c r="P168" s="3">
        <v>0</v>
      </c>
      <c r="Q168" s="3">
        <f t="shared" si="23"/>
        <v>11952.000820033181</v>
      </c>
      <c r="R168" s="3">
        <v>11952.000820033181</v>
      </c>
      <c r="S168" s="3">
        <v>0</v>
      </c>
      <c r="T168" s="3">
        <v>0</v>
      </c>
      <c r="U168" s="3">
        <f t="shared" si="24"/>
        <v>11952.000820033181</v>
      </c>
      <c r="V168" s="16">
        <v>9210</v>
      </c>
      <c r="W168" s="3">
        <v>0</v>
      </c>
      <c r="X168" s="3">
        <v>0</v>
      </c>
      <c r="Y168" s="3">
        <v>0</v>
      </c>
      <c r="Z168" s="3">
        <f t="shared" si="17"/>
        <v>0</v>
      </c>
      <c r="AA168" s="16" t="s">
        <v>155</v>
      </c>
      <c r="AB168" s="3">
        <f t="shared" si="18"/>
        <v>0</v>
      </c>
      <c r="AC168" s="3">
        <f t="shared" si="19"/>
        <v>0</v>
      </c>
      <c r="AD168" s="3">
        <f t="shared" si="20"/>
        <v>0</v>
      </c>
      <c r="AE168" s="3">
        <f t="shared" si="21"/>
        <v>0</v>
      </c>
    </row>
    <row r="169" spans="1:31" x14ac:dyDescent="0.2">
      <c r="A169" s="8" t="s">
        <v>74</v>
      </c>
      <c r="B169" s="34" t="s">
        <v>183</v>
      </c>
      <c r="C169" s="7">
        <f t="shared" si="22"/>
        <v>2007</v>
      </c>
      <c r="D169" s="9">
        <v>39387</v>
      </c>
      <c r="F169" s="9"/>
      <c r="G169" s="4" t="s">
        <v>10</v>
      </c>
      <c r="H169" s="6" t="s">
        <v>28</v>
      </c>
      <c r="I169" s="5" t="s">
        <v>17</v>
      </c>
      <c r="J169" s="5" t="s">
        <v>29</v>
      </c>
      <c r="K169" s="2" t="s">
        <v>15</v>
      </c>
      <c r="L169" s="1" t="s">
        <v>16</v>
      </c>
      <c r="M169" s="14">
        <v>16000</v>
      </c>
      <c r="N169" s="3">
        <v>11952.000820033181</v>
      </c>
      <c r="O169" s="3">
        <v>0</v>
      </c>
      <c r="P169" s="3">
        <v>0</v>
      </c>
      <c r="Q169" s="3">
        <f t="shared" si="23"/>
        <v>11952.000820033181</v>
      </c>
      <c r="R169" s="3">
        <v>11952.000820033181</v>
      </c>
      <c r="S169" s="3">
        <v>0</v>
      </c>
      <c r="T169" s="3">
        <v>0</v>
      </c>
      <c r="U169" s="3">
        <f t="shared" si="24"/>
        <v>11952.000820033181</v>
      </c>
      <c r="V169" s="16">
        <v>9210</v>
      </c>
      <c r="W169" s="3">
        <v>0</v>
      </c>
      <c r="X169" s="3">
        <v>0</v>
      </c>
      <c r="Y169" s="3">
        <v>0</v>
      </c>
      <c r="Z169" s="3">
        <f t="shared" si="17"/>
        <v>0</v>
      </c>
      <c r="AA169" s="16" t="s">
        <v>155</v>
      </c>
      <c r="AB169" s="3">
        <f t="shared" si="18"/>
        <v>0</v>
      </c>
      <c r="AC169" s="3">
        <f t="shared" si="19"/>
        <v>0</v>
      </c>
      <c r="AD169" s="3">
        <f t="shared" si="20"/>
        <v>0</v>
      </c>
      <c r="AE169" s="3">
        <f t="shared" si="21"/>
        <v>0</v>
      </c>
    </row>
    <row r="170" spans="1:31" x14ac:dyDescent="0.2">
      <c r="A170" s="8" t="s">
        <v>74</v>
      </c>
      <c r="B170" s="34" t="s">
        <v>183</v>
      </c>
      <c r="C170" s="7">
        <f t="shared" si="22"/>
        <v>2007</v>
      </c>
      <c r="D170" s="9">
        <v>39400</v>
      </c>
      <c r="F170" s="9"/>
      <c r="G170" s="4" t="s">
        <v>10</v>
      </c>
      <c r="H170" s="6" t="s">
        <v>28</v>
      </c>
      <c r="I170" s="5" t="s">
        <v>17</v>
      </c>
      <c r="J170" s="5" t="s">
        <v>29</v>
      </c>
      <c r="K170" s="2" t="s">
        <v>15</v>
      </c>
      <c r="L170" s="1" t="s">
        <v>16</v>
      </c>
      <c r="M170" s="14">
        <v>16000</v>
      </c>
      <c r="N170" s="3">
        <v>11952.000820033181</v>
      </c>
      <c r="O170" s="3">
        <v>0</v>
      </c>
      <c r="P170" s="3">
        <v>0</v>
      </c>
      <c r="Q170" s="3">
        <f t="shared" si="23"/>
        <v>11952.000820033181</v>
      </c>
      <c r="R170" s="3">
        <v>11952.000820033181</v>
      </c>
      <c r="S170" s="3">
        <v>0</v>
      </c>
      <c r="T170" s="3">
        <v>0</v>
      </c>
      <c r="U170" s="3">
        <f t="shared" si="24"/>
        <v>11952.000820033181</v>
      </c>
      <c r="V170" s="16">
        <v>9210</v>
      </c>
      <c r="W170" s="3">
        <v>0</v>
      </c>
      <c r="X170" s="3">
        <v>0</v>
      </c>
      <c r="Y170" s="3">
        <v>0</v>
      </c>
      <c r="Z170" s="3">
        <f t="shared" si="17"/>
        <v>0</v>
      </c>
      <c r="AA170" s="16" t="s">
        <v>155</v>
      </c>
      <c r="AB170" s="3">
        <f t="shared" si="18"/>
        <v>0</v>
      </c>
      <c r="AC170" s="3">
        <f t="shared" si="19"/>
        <v>0</v>
      </c>
      <c r="AD170" s="3">
        <f t="shared" si="20"/>
        <v>0</v>
      </c>
      <c r="AE170" s="3">
        <f t="shared" si="21"/>
        <v>0</v>
      </c>
    </row>
    <row r="171" spans="1:31" x14ac:dyDescent="0.2">
      <c r="A171" s="8" t="s">
        <v>74</v>
      </c>
      <c r="B171" s="34" t="s">
        <v>183</v>
      </c>
      <c r="C171" s="7">
        <f t="shared" si="22"/>
        <v>2007</v>
      </c>
      <c r="D171" s="9">
        <v>39429</v>
      </c>
      <c r="F171" s="9"/>
      <c r="G171" s="4" t="s">
        <v>10</v>
      </c>
      <c r="H171" s="6" t="s">
        <v>28</v>
      </c>
      <c r="I171" s="5" t="s">
        <v>17</v>
      </c>
      <c r="J171" s="5" t="s">
        <v>29</v>
      </c>
      <c r="K171" s="2" t="s">
        <v>15</v>
      </c>
      <c r="L171" s="1" t="s">
        <v>16</v>
      </c>
      <c r="M171" s="14">
        <v>16000</v>
      </c>
      <c r="N171" s="3">
        <v>11952.000820033181</v>
      </c>
      <c r="O171" s="3">
        <v>0</v>
      </c>
      <c r="P171" s="3">
        <v>0</v>
      </c>
      <c r="Q171" s="3">
        <f t="shared" si="23"/>
        <v>11952.000820033181</v>
      </c>
      <c r="R171" s="3">
        <v>11952.000820033181</v>
      </c>
      <c r="S171" s="3">
        <v>0</v>
      </c>
      <c r="T171" s="3">
        <v>0</v>
      </c>
      <c r="U171" s="3">
        <f t="shared" si="24"/>
        <v>11952.000820033181</v>
      </c>
      <c r="V171" s="16">
        <v>9210</v>
      </c>
      <c r="W171" s="3">
        <v>0</v>
      </c>
      <c r="X171" s="3">
        <v>0</v>
      </c>
      <c r="Y171" s="3">
        <v>0</v>
      </c>
      <c r="Z171" s="3">
        <f t="shared" si="17"/>
        <v>0</v>
      </c>
      <c r="AA171" s="16" t="s">
        <v>155</v>
      </c>
      <c r="AB171" s="3">
        <f t="shared" si="18"/>
        <v>0</v>
      </c>
      <c r="AC171" s="3">
        <f t="shared" si="19"/>
        <v>0</v>
      </c>
      <c r="AD171" s="3">
        <f t="shared" si="20"/>
        <v>0</v>
      </c>
      <c r="AE171" s="3">
        <f t="shared" si="21"/>
        <v>0</v>
      </c>
    </row>
    <row r="172" spans="1:31" x14ac:dyDescent="0.2">
      <c r="A172" s="8" t="s">
        <v>74</v>
      </c>
      <c r="B172" s="34" t="s">
        <v>183</v>
      </c>
      <c r="C172" s="7">
        <f t="shared" si="22"/>
        <v>2008</v>
      </c>
      <c r="D172" s="9">
        <v>39463</v>
      </c>
      <c r="F172" s="9"/>
      <c r="G172" s="4" t="s">
        <v>10</v>
      </c>
      <c r="H172" s="6" t="s">
        <v>28</v>
      </c>
      <c r="I172" s="5" t="s">
        <v>17</v>
      </c>
      <c r="J172" s="5" t="s">
        <v>29</v>
      </c>
      <c r="K172" s="2" t="s">
        <v>15</v>
      </c>
      <c r="L172" s="1" t="s">
        <v>16</v>
      </c>
      <c r="M172" s="14">
        <v>16000</v>
      </c>
      <c r="N172" s="3">
        <v>16000</v>
      </c>
      <c r="O172" s="3">
        <v>0</v>
      </c>
      <c r="P172" s="3">
        <v>0</v>
      </c>
      <c r="Q172" s="3">
        <f t="shared" si="23"/>
        <v>16000</v>
      </c>
      <c r="R172" s="3">
        <v>16000</v>
      </c>
      <c r="S172" s="3">
        <v>0</v>
      </c>
      <c r="T172" s="3">
        <v>0</v>
      </c>
      <c r="U172" s="3">
        <f t="shared" si="24"/>
        <v>16000</v>
      </c>
      <c r="V172" s="16">
        <v>9210</v>
      </c>
      <c r="W172" s="3">
        <v>0</v>
      </c>
      <c r="X172" s="3">
        <v>0</v>
      </c>
      <c r="Y172" s="3">
        <v>0</v>
      </c>
      <c r="Z172" s="3">
        <f t="shared" si="17"/>
        <v>0</v>
      </c>
      <c r="AA172" s="16" t="s">
        <v>155</v>
      </c>
      <c r="AB172" s="3">
        <f t="shared" si="18"/>
        <v>0</v>
      </c>
      <c r="AC172" s="3">
        <f t="shared" si="19"/>
        <v>0</v>
      </c>
      <c r="AD172" s="3">
        <f t="shared" si="20"/>
        <v>0</v>
      </c>
      <c r="AE172" s="3">
        <f t="shared" si="21"/>
        <v>0</v>
      </c>
    </row>
    <row r="173" spans="1:31" x14ac:dyDescent="0.2">
      <c r="A173" s="8" t="s">
        <v>74</v>
      </c>
      <c r="B173" s="34" t="s">
        <v>183</v>
      </c>
      <c r="C173" s="7">
        <f t="shared" si="22"/>
        <v>2015</v>
      </c>
      <c r="E173" s="9" t="s">
        <v>37</v>
      </c>
      <c r="F173" s="10">
        <v>2015</v>
      </c>
      <c r="G173" s="4" t="s">
        <v>5</v>
      </c>
      <c r="H173" s="6" t="s">
        <v>12</v>
      </c>
      <c r="I173" s="5" t="s">
        <v>17</v>
      </c>
      <c r="J173" s="5" t="s">
        <v>14</v>
      </c>
      <c r="K173" s="2" t="s">
        <v>33</v>
      </c>
      <c r="L173" s="1" t="s">
        <v>34</v>
      </c>
      <c r="M173" s="14">
        <v>35000</v>
      </c>
      <c r="N173" s="3">
        <v>35000</v>
      </c>
      <c r="O173" s="3">
        <v>0</v>
      </c>
      <c r="P173" s="3">
        <v>0</v>
      </c>
      <c r="Q173" s="3">
        <f t="shared" si="23"/>
        <v>35000</v>
      </c>
      <c r="R173" s="3">
        <v>35000</v>
      </c>
      <c r="S173" s="3">
        <v>0</v>
      </c>
      <c r="T173" s="3">
        <v>0</v>
      </c>
      <c r="U173" s="3">
        <f t="shared" si="24"/>
        <v>35000</v>
      </c>
      <c r="V173" s="16">
        <v>931</v>
      </c>
      <c r="W173" s="3">
        <v>0</v>
      </c>
      <c r="X173" s="3">
        <v>0</v>
      </c>
      <c r="Y173" s="3">
        <v>0</v>
      </c>
      <c r="Z173" s="3">
        <f t="shared" si="17"/>
        <v>0</v>
      </c>
      <c r="AA173" s="16" t="s">
        <v>155</v>
      </c>
      <c r="AB173" s="3">
        <f t="shared" si="18"/>
        <v>0</v>
      </c>
      <c r="AC173" s="3">
        <f t="shared" si="19"/>
        <v>0</v>
      </c>
      <c r="AD173" s="3">
        <f t="shared" si="20"/>
        <v>0</v>
      </c>
      <c r="AE173" s="3">
        <f t="shared" si="21"/>
        <v>0</v>
      </c>
    </row>
    <row r="174" spans="1:31" x14ac:dyDescent="0.2">
      <c r="A174" s="8" t="s">
        <v>74</v>
      </c>
      <c r="B174" s="34" t="s">
        <v>183</v>
      </c>
      <c r="C174" s="7">
        <f t="shared" si="22"/>
        <v>2015</v>
      </c>
      <c r="E174" s="9" t="s">
        <v>38</v>
      </c>
      <c r="F174" s="10">
        <v>2015</v>
      </c>
      <c r="G174" s="4" t="s">
        <v>5</v>
      </c>
      <c r="H174" s="6" t="s">
        <v>12</v>
      </c>
      <c r="I174" s="5" t="s">
        <v>17</v>
      </c>
      <c r="J174" s="5" t="s">
        <v>14</v>
      </c>
      <c r="K174" s="2" t="s">
        <v>33</v>
      </c>
      <c r="L174" s="1" t="s">
        <v>34</v>
      </c>
      <c r="M174" s="14">
        <v>35000</v>
      </c>
      <c r="N174" s="3">
        <v>35000</v>
      </c>
      <c r="O174" s="3">
        <v>0</v>
      </c>
      <c r="P174" s="3">
        <v>0</v>
      </c>
      <c r="Q174" s="3">
        <f t="shared" si="23"/>
        <v>35000</v>
      </c>
      <c r="R174" s="3">
        <v>35000</v>
      </c>
      <c r="S174" s="3">
        <v>0</v>
      </c>
      <c r="T174" s="3">
        <v>0</v>
      </c>
      <c r="U174" s="3">
        <f t="shared" si="24"/>
        <v>35000</v>
      </c>
      <c r="V174" s="16">
        <v>931</v>
      </c>
      <c r="W174" s="3">
        <v>0</v>
      </c>
      <c r="X174" s="3">
        <v>0</v>
      </c>
      <c r="Y174" s="3">
        <v>0</v>
      </c>
      <c r="Z174" s="3">
        <f t="shared" si="17"/>
        <v>0</v>
      </c>
      <c r="AA174" s="16" t="s">
        <v>155</v>
      </c>
      <c r="AB174" s="3">
        <f t="shared" si="18"/>
        <v>0</v>
      </c>
      <c r="AC174" s="3">
        <f t="shared" si="19"/>
        <v>0</v>
      </c>
      <c r="AD174" s="3">
        <f t="shared" si="20"/>
        <v>0</v>
      </c>
      <c r="AE174" s="3">
        <f t="shared" si="21"/>
        <v>0</v>
      </c>
    </row>
    <row r="175" spans="1:31" x14ac:dyDescent="0.2">
      <c r="A175" s="8" t="s">
        <v>74</v>
      </c>
      <c r="B175" s="34" t="s">
        <v>183</v>
      </c>
      <c r="C175" s="7">
        <f t="shared" si="22"/>
        <v>2015</v>
      </c>
      <c r="E175" s="9" t="s">
        <v>39</v>
      </c>
      <c r="F175" s="10">
        <v>2015</v>
      </c>
      <c r="G175" s="4" t="s">
        <v>5</v>
      </c>
      <c r="H175" s="6" t="s">
        <v>12</v>
      </c>
      <c r="I175" s="5" t="s">
        <v>17</v>
      </c>
      <c r="J175" s="5" t="s">
        <v>14</v>
      </c>
      <c r="K175" s="2" t="s">
        <v>33</v>
      </c>
      <c r="L175" s="1" t="s">
        <v>34</v>
      </c>
      <c r="M175" s="14">
        <v>35000</v>
      </c>
      <c r="N175" s="3">
        <v>35000</v>
      </c>
      <c r="O175" s="3">
        <v>0</v>
      </c>
      <c r="P175" s="3">
        <v>0</v>
      </c>
      <c r="Q175" s="3">
        <f t="shared" si="23"/>
        <v>35000</v>
      </c>
      <c r="R175" s="3">
        <v>35000</v>
      </c>
      <c r="S175" s="3">
        <v>0</v>
      </c>
      <c r="T175" s="3">
        <v>0</v>
      </c>
      <c r="U175" s="3">
        <f t="shared" si="24"/>
        <v>35000</v>
      </c>
      <c r="V175" s="16">
        <v>931</v>
      </c>
      <c r="W175" s="3">
        <v>0</v>
      </c>
      <c r="X175" s="3">
        <v>0</v>
      </c>
      <c r="Y175" s="3">
        <v>0</v>
      </c>
      <c r="Z175" s="3">
        <f t="shared" si="17"/>
        <v>0</v>
      </c>
      <c r="AA175" s="16" t="s">
        <v>155</v>
      </c>
      <c r="AB175" s="3">
        <f t="shared" si="18"/>
        <v>0</v>
      </c>
      <c r="AC175" s="3">
        <f t="shared" si="19"/>
        <v>0</v>
      </c>
      <c r="AD175" s="3">
        <f t="shared" si="20"/>
        <v>0</v>
      </c>
      <c r="AE175" s="3">
        <f t="shared" si="21"/>
        <v>0</v>
      </c>
    </row>
    <row r="176" spans="1:31" x14ac:dyDescent="0.2">
      <c r="A176" s="8" t="s">
        <v>74</v>
      </c>
      <c r="B176" s="34" t="s">
        <v>183</v>
      </c>
      <c r="C176" s="7">
        <f t="shared" si="22"/>
        <v>2015</v>
      </c>
      <c r="E176" s="9" t="s">
        <v>40</v>
      </c>
      <c r="F176" s="10">
        <v>2015</v>
      </c>
      <c r="G176" s="4" t="s">
        <v>5</v>
      </c>
      <c r="H176" s="6" t="s">
        <v>12</v>
      </c>
      <c r="I176" s="5" t="s">
        <v>17</v>
      </c>
      <c r="J176" s="5" t="s">
        <v>14</v>
      </c>
      <c r="K176" s="2" t="s">
        <v>33</v>
      </c>
      <c r="L176" s="1" t="s">
        <v>34</v>
      </c>
      <c r="M176" s="14">
        <v>35000</v>
      </c>
      <c r="N176" s="3">
        <v>35000</v>
      </c>
      <c r="O176" s="3">
        <v>0</v>
      </c>
      <c r="P176" s="3">
        <v>0</v>
      </c>
      <c r="Q176" s="3">
        <f t="shared" si="23"/>
        <v>35000</v>
      </c>
      <c r="R176" s="3">
        <v>35000</v>
      </c>
      <c r="S176" s="3">
        <v>0</v>
      </c>
      <c r="T176" s="3">
        <v>0</v>
      </c>
      <c r="U176" s="3">
        <f t="shared" si="24"/>
        <v>35000</v>
      </c>
      <c r="V176" s="16">
        <v>931</v>
      </c>
      <c r="W176" s="3">
        <v>0</v>
      </c>
      <c r="X176" s="3">
        <v>0</v>
      </c>
      <c r="Y176" s="3">
        <v>0</v>
      </c>
      <c r="Z176" s="3">
        <f t="shared" si="17"/>
        <v>0</v>
      </c>
      <c r="AA176" s="16" t="s">
        <v>155</v>
      </c>
      <c r="AB176" s="3">
        <f t="shared" si="18"/>
        <v>0</v>
      </c>
      <c r="AC176" s="3">
        <f t="shared" si="19"/>
        <v>0</v>
      </c>
      <c r="AD176" s="3">
        <f t="shared" si="20"/>
        <v>0</v>
      </c>
      <c r="AE176" s="3">
        <f t="shared" si="21"/>
        <v>0</v>
      </c>
    </row>
    <row r="177" spans="1:31" x14ac:dyDescent="0.2">
      <c r="A177" s="8" t="s">
        <v>74</v>
      </c>
      <c r="B177" s="34" t="s">
        <v>183</v>
      </c>
      <c r="C177" s="7">
        <f t="shared" si="22"/>
        <v>2015</v>
      </c>
      <c r="E177" s="9" t="s">
        <v>41</v>
      </c>
      <c r="F177" s="10">
        <v>2015</v>
      </c>
      <c r="G177" s="4" t="s">
        <v>5</v>
      </c>
      <c r="H177" s="6" t="s">
        <v>12</v>
      </c>
      <c r="I177" s="5" t="s">
        <v>17</v>
      </c>
      <c r="J177" s="5" t="s">
        <v>14</v>
      </c>
      <c r="K177" s="2" t="s">
        <v>33</v>
      </c>
      <c r="L177" s="1" t="s">
        <v>34</v>
      </c>
      <c r="M177" s="14">
        <v>35000</v>
      </c>
      <c r="N177" s="3">
        <v>35000</v>
      </c>
      <c r="O177" s="3">
        <v>0</v>
      </c>
      <c r="P177" s="3">
        <v>0</v>
      </c>
      <c r="Q177" s="3">
        <f t="shared" si="23"/>
        <v>35000</v>
      </c>
      <c r="R177" s="3">
        <v>35000</v>
      </c>
      <c r="S177" s="3">
        <v>0</v>
      </c>
      <c r="T177" s="3">
        <v>0</v>
      </c>
      <c r="U177" s="3">
        <f t="shared" si="24"/>
        <v>35000</v>
      </c>
      <c r="V177" s="16">
        <v>931</v>
      </c>
      <c r="W177" s="3">
        <v>0</v>
      </c>
      <c r="X177" s="3">
        <v>0</v>
      </c>
      <c r="Y177" s="3">
        <v>0</v>
      </c>
      <c r="Z177" s="3">
        <f t="shared" si="17"/>
        <v>0</v>
      </c>
      <c r="AA177" s="16" t="s">
        <v>155</v>
      </c>
      <c r="AB177" s="3">
        <f t="shared" si="18"/>
        <v>0</v>
      </c>
      <c r="AC177" s="3">
        <f t="shared" si="19"/>
        <v>0</v>
      </c>
      <c r="AD177" s="3">
        <f t="shared" si="20"/>
        <v>0</v>
      </c>
      <c r="AE177" s="3">
        <f t="shared" si="21"/>
        <v>0</v>
      </c>
    </row>
    <row r="178" spans="1:31" x14ac:dyDescent="0.2">
      <c r="A178" s="8" t="s">
        <v>74</v>
      </c>
      <c r="B178" s="34" t="s">
        <v>183</v>
      </c>
      <c r="C178" s="7">
        <f t="shared" si="22"/>
        <v>2015</v>
      </c>
      <c r="E178" s="9" t="s">
        <v>42</v>
      </c>
      <c r="F178" s="10">
        <v>2015</v>
      </c>
      <c r="G178" s="4" t="s">
        <v>5</v>
      </c>
      <c r="H178" s="6" t="s">
        <v>12</v>
      </c>
      <c r="I178" s="5" t="s">
        <v>17</v>
      </c>
      <c r="J178" s="5" t="s">
        <v>14</v>
      </c>
      <c r="K178" s="2" t="s">
        <v>33</v>
      </c>
      <c r="L178" s="1" t="s">
        <v>34</v>
      </c>
      <c r="M178" s="14">
        <v>35000</v>
      </c>
      <c r="N178" s="3">
        <v>35000</v>
      </c>
      <c r="O178" s="3">
        <v>0</v>
      </c>
      <c r="P178" s="3">
        <v>0</v>
      </c>
      <c r="Q178" s="3">
        <f t="shared" si="23"/>
        <v>35000</v>
      </c>
      <c r="R178" s="3">
        <v>35000</v>
      </c>
      <c r="S178" s="3">
        <v>0</v>
      </c>
      <c r="T178" s="3">
        <v>0</v>
      </c>
      <c r="U178" s="3">
        <f t="shared" si="24"/>
        <v>35000</v>
      </c>
      <c r="V178" s="16">
        <v>931</v>
      </c>
      <c r="W178" s="3">
        <v>0</v>
      </c>
      <c r="X178" s="3">
        <v>0</v>
      </c>
      <c r="Y178" s="3">
        <v>0</v>
      </c>
      <c r="Z178" s="3">
        <f t="shared" si="17"/>
        <v>0</v>
      </c>
      <c r="AA178" s="16" t="s">
        <v>155</v>
      </c>
      <c r="AB178" s="3">
        <f t="shared" si="18"/>
        <v>0</v>
      </c>
      <c r="AC178" s="3">
        <f t="shared" si="19"/>
        <v>0</v>
      </c>
      <c r="AD178" s="3">
        <f t="shared" si="20"/>
        <v>0</v>
      </c>
      <c r="AE178" s="3">
        <f t="shared" si="21"/>
        <v>0</v>
      </c>
    </row>
    <row r="179" spans="1:31" x14ac:dyDescent="0.2">
      <c r="A179" s="8" t="s">
        <v>74</v>
      </c>
      <c r="B179" s="34" t="s">
        <v>183</v>
      </c>
      <c r="C179" s="7">
        <f t="shared" si="22"/>
        <v>2015</v>
      </c>
      <c r="E179" s="9" t="s">
        <v>43</v>
      </c>
      <c r="F179" s="10">
        <v>2015</v>
      </c>
      <c r="G179" s="4" t="s">
        <v>5</v>
      </c>
      <c r="H179" s="6" t="s">
        <v>12</v>
      </c>
      <c r="I179" s="5" t="s">
        <v>17</v>
      </c>
      <c r="J179" s="5" t="s">
        <v>14</v>
      </c>
      <c r="K179" s="2" t="s">
        <v>33</v>
      </c>
      <c r="L179" s="1" t="s">
        <v>34</v>
      </c>
      <c r="M179" s="14">
        <v>35000</v>
      </c>
      <c r="N179" s="3">
        <v>35000</v>
      </c>
      <c r="O179" s="3">
        <v>0</v>
      </c>
      <c r="P179" s="3">
        <v>0</v>
      </c>
      <c r="Q179" s="3">
        <f t="shared" si="23"/>
        <v>35000</v>
      </c>
      <c r="R179" s="3">
        <v>35000</v>
      </c>
      <c r="S179" s="3">
        <v>0</v>
      </c>
      <c r="T179" s="3">
        <v>0</v>
      </c>
      <c r="U179" s="3">
        <f t="shared" si="24"/>
        <v>35000</v>
      </c>
      <c r="V179" s="16">
        <v>931</v>
      </c>
      <c r="W179" s="3">
        <v>0</v>
      </c>
      <c r="X179" s="3">
        <v>0</v>
      </c>
      <c r="Y179" s="3">
        <v>0</v>
      </c>
      <c r="Z179" s="3">
        <f t="shared" si="17"/>
        <v>0</v>
      </c>
      <c r="AA179" s="16" t="s">
        <v>155</v>
      </c>
      <c r="AB179" s="3">
        <f t="shared" si="18"/>
        <v>0</v>
      </c>
      <c r="AC179" s="3">
        <f t="shared" si="19"/>
        <v>0</v>
      </c>
      <c r="AD179" s="3">
        <f t="shared" si="20"/>
        <v>0</v>
      </c>
      <c r="AE179" s="3">
        <f t="shared" si="21"/>
        <v>0</v>
      </c>
    </row>
    <row r="180" spans="1:31" x14ac:dyDescent="0.2">
      <c r="A180" s="8" t="s">
        <v>74</v>
      </c>
      <c r="B180" s="34" t="s">
        <v>183</v>
      </c>
      <c r="C180" s="7">
        <f>IF(D180&lt;&gt;"",YEAR(D180),F180)</f>
        <v>2015</v>
      </c>
      <c r="E180" s="9" t="s">
        <v>43</v>
      </c>
      <c r="F180" s="10">
        <v>2015</v>
      </c>
      <c r="G180" s="4" t="s">
        <v>5</v>
      </c>
      <c r="H180" s="6" t="s">
        <v>12</v>
      </c>
      <c r="I180" s="5" t="s">
        <v>18</v>
      </c>
      <c r="J180" s="5" t="s">
        <v>14</v>
      </c>
      <c r="K180" s="2" t="s">
        <v>33</v>
      </c>
      <c r="L180" s="1" t="s">
        <v>34</v>
      </c>
      <c r="M180" s="14">
        <v>225000</v>
      </c>
      <c r="N180" s="3">
        <v>225000</v>
      </c>
      <c r="O180" s="3">
        <v>0</v>
      </c>
      <c r="P180" s="3">
        <v>0</v>
      </c>
      <c r="Q180" s="3">
        <f t="shared" si="23"/>
        <v>225000</v>
      </c>
      <c r="R180" s="3">
        <v>225000</v>
      </c>
      <c r="S180" s="3">
        <v>0</v>
      </c>
      <c r="T180" s="3">
        <v>0</v>
      </c>
      <c r="U180" s="3">
        <f t="shared" si="24"/>
        <v>225000</v>
      </c>
      <c r="V180" s="16">
        <v>930.1</v>
      </c>
      <c r="W180" s="3">
        <v>0</v>
      </c>
      <c r="X180" s="3">
        <v>0</v>
      </c>
      <c r="Y180" s="3">
        <v>0</v>
      </c>
      <c r="Z180" s="3">
        <f t="shared" si="17"/>
        <v>0</v>
      </c>
      <c r="AA180" s="16" t="s">
        <v>155</v>
      </c>
      <c r="AB180" s="3">
        <f t="shared" si="18"/>
        <v>0</v>
      </c>
      <c r="AC180" s="3">
        <f t="shared" si="19"/>
        <v>0</v>
      </c>
      <c r="AD180" s="3">
        <f t="shared" si="20"/>
        <v>0</v>
      </c>
      <c r="AE180" s="3">
        <f t="shared" si="21"/>
        <v>0</v>
      </c>
    </row>
    <row r="181" spans="1:31" x14ac:dyDescent="0.2">
      <c r="A181" s="8" t="s">
        <v>74</v>
      </c>
      <c r="B181" s="34" t="s">
        <v>183</v>
      </c>
      <c r="C181" s="7">
        <f>IF(D181&lt;&gt;"",YEAR(D181),F181)</f>
        <v>2015</v>
      </c>
      <c r="E181" s="9" t="s">
        <v>45</v>
      </c>
      <c r="F181" s="10">
        <v>2015</v>
      </c>
      <c r="G181" s="4" t="s">
        <v>5</v>
      </c>
      <c r="H181" s="6" t="s">
        <v>50</v>
      </c>
      <c r="I181" s="5" t="s">
        <v>11</v>
      </c>
      <c r="J181" s="5" t="s">
        <v>51</v>
      </c>
      <c r="K181" s="2" t="s">
        <v>33</v>
      </c>
      <c r="L181" s="1" t="s">
        <v>34</v>
      </c>
      <c r="M181" s="14">
        <v>100000</v>
      </c>
      <c r="N181" s="3">
        <v>100000</v>
      </c>
      <c r="O181" s="3">
        <v>0</v>
      </c>
      <c r="P181" s="3">
        <v>0</v>
      </c>
      <c r="Q181" s="3">
        <f t="shared" si="23"/>
        <v>100000</v>
      </c>
      <c r="R181" s="3">
        <v>43300.000000000007</v>
      </c>
      <c r="S181" s="3">
        <v>0</v>
      </c>
      <c r="T181" s="3">
        <v>0</v>
      </c>
      <c r="U181" s="3">
        <f t="shared" si="24"/>
        <v>43300.000000000007</v>
      </c>
      <c r="V181" s="16">
        <v>930.1</v>
      </c>
      <c r="W181" s="3">
        <v>56700</v>
      </c>
      <c r="X181" s="3">
        <v>0</v>
      </c>
      <c r="Y181" s="3">
        <v>0</v>
      </c>
      <c r="Z181" s="3">
        <f t="shared" si="17"/>
        <v>56700</v>
      </c>
      <c r="AA181" s="16">
        <v>107</v>
      </c>
      <c r="AB181" s="3">
        <f t="shared" si="18"/>
        <v>0</v>
      </c>
      <c r="AC181" s="3">
        <f t="shared" si="19"/>
        <v>0</v>
      </c>
      <c r="AD181" s="3">
        <f t="shared" si="20"/>
        <v>0</v>
      </c>
      <c r="AE181" s="3">
        <f t="shared" si="21"/>
        <v>0</v>
      </c>
    </row>
    <row r="182" spans="1:31" x14ac:dyDescent="0.2">
      <c r="A182" s="8" t="s">
        <v>74</v>
      </c>
      <c r="B182" s="34" t="s">
        <v>183</v>
      </c>
      <c r="C182" s="7">
        <f t="shared" ref="C182:C239" si="25">IF(D182&lt;&gt;"",YEAR(D182),F182)</f>
        <v>2015</v>
      </c>
      <c r="E182" s="9" t="s">
        <v>45</v>
      </c>
      <c r="F182" s="10">
        <v>2015</v>
      </c>
      <c r="G182" s="9" t="s">
        <v>10</v>
      </c>
      <c r="H182" s="10" t="s">
        <v>19</v>
      </c>
      <c r="I182" s="11" t="s">
        <v>44</v>
      </c>
      <c r="J182" s="11" t="s">
        <v>21</v>
      </c>
      <c r="K182" s="12" t="s">
        <v>33</v>
      </c>
      <c r="L182" s="13" t="s">
        <v>34</v>
      </c>
      <c r="M182" s="14">
        <v>58000</v>
      </c>
      <c r="N182" s="3">
        <v>3271.199908845515</v>
      </c>
      <c r="O182" s="3">
        <v>5028.5998153912651</v>
      </c>
      <c r="P182" s="3">
        <v>1682.0002348552071</v>
      </c>
      <c r="Q182" s="3">
        <f t="shared" si="23"/>
        <v>9981.7999590919862</v>
      </c>
      <c r="R182" s="3">
        <v>3271.199908845515</v>
      </c>
      <c r="S182" s="3">
        <v>5028.5998153912651</v>
      </c>
      <c r="T182" s="3">
        <v>1682.0002348552071</v>
      </c>
      <c r="U182" s="3">
        <f t="shared" si="24"/>
        <v>9981.7999590919862</v>
      </c>
      <c r="V182" s="16">
        <v>921</v>
      </c>
      <c r="W182" s="3">
        <v>0</v>
      </c>
      <c r="X182" s="3">
        <v>0</v>
      </c>
      <c r="Y182" s="3">
        <v>0</v>
      </c>
      <c r="Z182" s="3">
        <f t="shared" si="17"/>
        <v>0</v>
      </c>
      <c r="AA182" s="16" t="s">
        <v>155</v>
      </c>
      <c r="AB182" s="3">
        <f t="shared" si="18"/>
        <v>0</v>
      </c>
      <c r="AC182" s="3">
        <f t="shared" si="19"/>
        <v>0</v>
      </c>
      <c r="AD182" s="3">
        <f t="shared" si="20"/>
        <v>0</v>
      </c>
      <c r="AE182" s="3">
        <f t="shared" si="21"/>
        <v>0</v>
      </c>
    </row>
    <row r="183" spans="1:31" x14ac:dyDescent="0.2">
      <c r="A183" s="8" t="s">
        <v>74</v>
      </c>
      <c r="B183" s="34" t="s">
        <v>183</v>
      </c>
      <c r="C183" s="7">
        <f t="shared" si="25"/>
        <v>2015</v>
      </c>
      <c r="E183" s="9" t="s">
        <v>45</v>
      </c>
      <c r="F183" s="10">
        <v>2015</v>
      </c>
      <c r="G183" s="9" t="s">
        <v>10</v>
      </c>
      <c r="H183" s="10" t="s">
        <v>19</v>
      </c>
      <c r="I183" s="11" t="s">
        <v>44</v>
      </c>
      <c r="J183" s="11" t="s">
        <v>21</v>
      </c>
      <c r="K183" s="12" t="s">
        <v>33</v>
      </c>
      <c r="L183" s="13" t="s">
        <v>34</v>
      </c>
      <c r="M183" s="14">
        <v>58000</v>
      </c>
      <c r="N183" s="3">
        <v>3271.199908845515</v>
      </c>
      <c r="O183" s="3">
        <v>5028.5998153912651</v>
      </c>
      <c r="P183" s="3">
        <v>1682.0002348552071</v>
      </c>
      <c r="Q183" s="3">
        <f t="shared" si="23"/>
        <v>9981.7999590919862</v>
      </c>
      <c r="R183" s="3">
        <v>3271.199908845515</v>
      </c>
      <c r="S183" s="3">
        <v>5028.5998153912651</v>
      </c>
      <c r="T183" s="3">
        <v>1682.0002348552071</v>
      </c>
      <c r="U183" s="3">
        <f t="shared" si="24"/>
        <v>9981.7999590919862</v>
      </c>
      <c r="V183" s="16">
        <v>921</v>
      </c>
      <c r="W183" s="3">
        <v>0</v>
      </c>
      <c r="X183" s="3">
        <v>0</v>
      </c>
      <c r="Y183" s="3">
        <v>0</v>
      </c>
      <c r="Z183" s="3">
        <f t="shared" si="17"/>
        <v>0</v>
      </c>
      <c r="AA183" s="16" t="s">
        <v>155</v>
      </c>
      <c r="AB183" s="3">
        <f t="shared" si="18"/>
        <v>0</v>
      </c>
      <c r="AC183" s="3">
        <f t="shared" si="19"/>
        <v>0</v>
      </c>
      <c r="AD183" s="3">
        <f t="shared" si="20"/>
        <v>0</v>
      </c>
      <c r="AE183" s="3">
        <f t="shared" si="21"/>
        <v>0</v>
      </c>
    </row>
    <row r="184" spans="1:31" x14ac:dyDescent="0.2">
      <c r="A184" s="8" t="s">
        <v>74</v>
      </c>
      <c r="B184" s="34" t="s">
        <v>183</v>
      </c>
      <c r="C184" s="7">
        <f t="shared" si="25"/>
        <v>2016</v>
      </c>
      <c r="E184" s="9" t="s">
        <v>46</v>
      </c>
      <c r="F184" s="10">
        <v>2016</v>
      </c>
      <c r="G184" s="9" t="s">
        <v>10</v>
      </c>
      <c r="H184" s="10" t="s">
        <v>19</v>
      </c>
      <c r="I184" s="11" t="s">
        <v>44</v>
      </c>
      <c r="J184" s="11" t="s">
        <v>21</v>
      </c>
      <c r="K184" s="12" t="s">
        <v>33</v>
      </c>
      <c r="L184" s="13" t="s">
        <v>34</v>
      </c>
      <c r="M184" s="14">
        <v>58000</v>
      </c>
      <c r="N184" s="3">
        <v>3503.2000181528538</v>
      </c>
      <c r="O184" s="3">
        <v>5098.2000505686656</v>
      </c>
      <c r="P184" s="3">
        <v>1699.400016856222</v>
      </c>
      <c r="Q184" s="3">
        <f t="shared" si="23"/>
        <v>10300.800085577741</v>
      </c>
      <c r="R184" s="3">
        <v>3503.2000181528538</v>
      </c>
      <c r="S184" s="3">
        <v>5098.2000505686656</v>
      </c>
      <c r="T184" s="3">
        <v>1699.400016856222</v>
      </c>
      <c r="U184" s="3">
        <f t="shared" si="24"/>
        <v>10300.800085577741</v>
      </c>
      <c r="V184" s="16">
        <v>923</v>
      </c>
      <c r="W184" s="3">
        <v>0</v>
      </c>
      <c r="X184" s="3">
        <v>0</v>
      </c>
      <c r="Y184" s="3">
        <v>0</v>
      </c>
      <c r="Z184" s="3">
        <f t="shared" si="17"/>
        <v>0</v>
      </c>
      <c r="AA184" s="16" t="s">
        <v>155</v>
      </c>
      <c r="AB184" s="3">
        <f t="shared" si="18"/>
        <v>0</v>
      </c>
      <c r="AC184" s="3">
        <f t="shared" si="19"/>
        <v>0</v>
      </c>
      <c r="AD184" s="3">
        <f t="shared" si="20"/>
        <v>0</v>
      </c>
      <c r="AE184" s="3">
        <f t="shared" si="21"/>
        <v>0</v>
      </c>
    </row>
    <row r="185" spans="1:31" x14ac:dyDescent="0.2">
      <c r="A185" s="8" t="s">
        <v>74</v>
      </c>
      <c r="B185" s="34" t="s">
        <v>183</v>
      </c>
      <c r="C185" s="7">
        <f t="shared" si="25"/>
        <v>2016</v>
      </c>
      <c r="E185" s="9" t="s">
        <v>47</v>
      </c>
      <c r="F185" s="10">
        <v>2016</v>
      </c>
      <c r="G185" s="9" t="s">
        <v>10</v>
      </c>
      <c r="H185" s="10" t="s">
        <v>19</v>
      </c>
      <c r="I185" s="11" t="s">
        <v>44</v>
      </c>
      <c r="J185" s="11" t="s">
        <v>21</v>
      </c>
      <c r="K185" s="12" t="s">
        <v>33</v>
      </c>
      <c r="L185" s="13" t="s">
        <v>34</v>
      </c>
      <c r="M185" s="14">
        <v>58000</v>
      </c>
      <c r="N185" s="3">
        <v>3503.2000181528538</v>
      </c>
      <c r="O185" s="3">
        <v>5098.2000505686656</v>
      </c>
      <c r="P185" s="3">
        <v>1699.400016856222</v>
      </c>
      <c r="Q185" s="3">
        <f t="shared" si="23"/>
        <v>10300.800085577741</v>
      </c>
      <c r="R185" s="3">
        <v>3503.2000181528538</v>
      </c>
      <c r="S185" s="3">
        <v>5098.2000505686656</v>
      </c>
      <c r="T185" s="3">
        <v>1699.400016856222</v>
      </c>
      <c r="U185" s="3">
        <f t="shared" si="24"/>
        <v>10300.800085577741</v>
      </c>
      <c r="V185" s="16">
        <v>923</v>
      </c>
      <c r="W185" s="3">
        <v>0</v>
      </c>
      <c r="X185" s="3">
        <v>0</v>
      </c>
      <c r="Y185" s="3">
        <v>0</v>
      </c>
      <c r="Z185" s="3">
        <f t="shared" si="17"/>
        <v>0</v>
      </c>
      <c r="AA185" s="16" t="s">
        <v>155</v>
      </c>
      <c r="AB185" s="3">
        <f t="shared" si="18"/>
        <v>0</v>
      </c>
      <c r="AC185" s="3">
        <f t="shared" si="19"/>
        <v>0</v>
      </c>
      <c r="AD185" s="3">
        <f t="shared" si="20"/>
        <v>0</v>
      </c>
      <c r="AE185" s="3">
        <f t="shared" si="21"/>
        <v>0</v>
      </c>
    </row>
    <row r="186" spans="1:31" x14ac:dyDescent="0.2">
      <c r="A186" s="8" t="s">
        <v>74</v>
      </c>
      <c r="B186" s="34" t="s">
        <v>183</v>
      </c>
      <c r="C186" s="7">
        <f t="shared" si="25"/>
        <v>2016</v>
      </c>
      <c r="E186" s="9" t="s">
        <v>48</v>
      </c>
      <c r="F186" s="10">
        <v>2016</v>
      </c>
      <c r="G186" s="9" t="s">
        <v>10</v>
      </c>
      <c r="H186" s="10" t="s">
        <v>19</v>
      </c>
      <c r="I186" s="11" t="s">
        <v>44</v>
      </c>
      <c r="J186" s="11" t="s">
        <v>21</v>
      </c>
      <c r="K186" s="12" t="s">
        <v>33</v>
      </c>
      <c r="L186" s="13" t="s">
        <v>34</v>
      </c>
      <c r="M186" s="14">
        <v>58000</v>
      </c>
      <c r="N186" s="3">
        <v>3503.2001671819071</v>
      </c>
      <c r="O186" s="3">
        <v>5098.2002524537165</v>
      </c>
      <c r="P186" s="3">
        <v>1699.4003826657427</v>
      </c>
      <c r="Q186" s="3">
        <f t="shared" si="23"/>
        <v>10300.800802301366</v>
      </c>
      <c r="R186" s="3">
        <v>3503.2001671819071</v>
      </c>
      <c r="S186" s="3">
        <v>5098.2002524537165</v>
      </c>
      <c r="T186" s="3">
        <v>1699.4003826657427</v>
      </c>
      <c r="U186" s="3">
        <f t="shared" si="24"/>
        <v>10300.800802301366</v>
      </c>
      <c r="V186" s="16">
        <v>923</v>
      </c>
      <c r="W186" s="3">
        <v>0</v>
      </c>
      <c r="X186" s="3">
        <v>0</v>
      </c>
      <c r="Y186" s="3">
        <v>0</v>
      </c>
      <c r="Z186" s="3">
        <f t="shared" si="17"/>
        <v>0</v>
      </c>
      <c r="AA186" s="16" t="s">
        <v>155</v>
      </c>
      <c r="AB186" s="3">
        <f t="shared" si="18"/>
        <v>0</v>
      </c>
      <c r="AC186" s="3">
        <f t="shared" si="19"/>
        <v>0</v>
      </c>
      <c r="AD186" s="3">
        <f t="shared" si="20"/>
        <v>0</v>
      </c>
      <c r="AE186" s="3">
        <f t="shared" si="21"/>
        <v>0</v>
      </c>
    </row>
    <row r="187" spans="1:31" x14ac:dyDescent="0.2">
      <c r="A187" s="8" t="s">
        <v>74</v>
      </c>
      <c r="B187" s="34" t="s">
        <v>183</v>
      </c>
      <c r="C187" s="7">
        <f t="shared" si="25"/>
        <v>2016</v>
      </c>
      <c r="E187" s="9" t="s">
        <v>49</v>
      </c>
      <c r="F187" s="10">
        <v>2016</v>
      </c>
      <c r="G187" s="9" t="s">
        <v>10</v>
      </c>
      <c r="H187" s="10" t="s">
        <v>19</v>
      </c>
      <c r="I187" s="11" t="s">
        <v>44</v>
      </c>
      <c r="J187" s="11" t="s">
        <v>21</v>
      </c>
      <c r="K187" s="12" t="s">
        <v>33</v>
      </c>
      <c r="L187" s="13" t="s">
        <v>34</v>
      </c>
      <c r="M187" s="14">
        <v>58000</v>
      </c>
      <c r="N187" s="3">
        <v>3503.2000792558892</v>
      </c>
      <c r="O187" s="3">
        <v>5098.2001024543988</v>
      </c>
      <c r="P187" s="3">
        <v>1699.4001375349744</v>
      </c>
      <c r="Q187" s="3">
        <f t="shared" si="23"/>
        <v>10300.800319245262</v>
      </c>
      <c r="R187" s="3">
        <v>3503.2000792558892</v>
      </c>
      <c r="S187" s="3">
        <v>5098.2001024543988</v>
      </c>
      <c r="T187" s="3">
        <v>1699.4001375349744</v>
      </c>
      <c r="U187" s="3">
        <f t="shared" si="24"/>
        <v>10300.800319245262</v>
      </c>
      <c r="V187" s="16">
        <v>923</v>
      </c>
      <c r="W187" s="3">
        <v>0</v>
      </c>
      <c r="X187" s="3">
        <v>0</v>
      </c>
      <c r="Y187" s="3">
        <v>0</v>
      </c>
      <c r="Z187" s="3">
        <f t="shared" si="17"/>
        <v>0</v>
      </c>
      <c r="AA187" s="16" t="s">
        <v>155</v>
      </c>
      <c r="AB187" s="3">
        <f t="shared" si="18"/>
        <v>0</v>
      </c>
      <c r="AC187" s="3">
        <f t="shared" si="19"/>
        <v>0</v>
      </c>
      <c r="AD187" s="3">
        <f t="shared" si="20"/>
        <v>0</v>
      </c>
      <c r="AE187" s="3">
        <f t="shared" si="21"/>
        <v>0</v>
      </c>
    </row>
    <row r="188" spans="1:31" x14ac:dyDescent="0.2">
      <c r="A188" s="8" t="s">
        <v>74</v>
      </c>
      <c r="B188" s="34" t="s">
        <v>183</v>
      </c>
      <c r="C188" s="7">
        <f t="shared" si="25"/>
        <v>2016</v>
      </c>
      <c r="E188" s="9" t="s">
        <v>37</v>
      </c>
      <c r="F188" s="10">
        <v>2016</v>
      </c>
      <c r="G188" s="9" t="s">
        <v>10</v>
      </c>
      <c r="H188" s="10" t="s">
        <v>19</v>
      </c>
      <c r="I188" s="11" t="s">
        <v>44</v>
      </c>
      <c r="J188" s="11" t="s">
        <v>21</v>
      </c>
      <c r="K188" s="12" t="s">
        <v>33</v>
      </c>
      <c r="L188" s="13" t="s">
        <v>34</v>
      </c>
      <c r="M188" s="14">
        <v>58000</v>
      </c>
      <c r="N188" s="3">
        <v>3503.2000416991127</v>
      </c>
      <c r="O188" s="3">
        <v>5098.2000917583982</v>
      </c>
      <c r="P188" s="3">
        <v>1699.4001248938105</v>
      </c>
      <c r="Q188" s="3">
        <f t="shared" si="23"/>
        <v>10300.800258351323</v>
      </c>
      <c r="R188" s="3">
        <v>3503.2000416991127</v>
      </c>
      <c r="S188" s="3">
        <v>5098.2000917583982</v>
      </c>
      <c r="T188" s="3">
        <v>1699.4001248938105</v>
      </c>
      <c r="U188" s="3">
        <f t="shared" si="24"/>
        <v>10300.800258351323</v>
      </c>
      <c r="V188" s="16">
        <v>923</v>
      </c>
      <c r="W188" s="3">
        <v>0</v>
      </c>
      <c r="X188" s="3">
        <v>0</v>
      </c>
      <c r="Y188" s="3">
        <v>0</v>
      </c>
      <c r="Z188" s="3">
        <f t="shared" si="17"/>
        <v>0</v>
      </c>
      <c r="AA188" s="16" t="s">
        <v>155</v>
      </c>
      <c r="AB188" s="3">
        <f t="shared" si="18"/>
        <v>0</v>
      </c>
      <c r="AC188" s="3">
        <f t="shared" si="19"/>
        <v>0</v>
      </c>
      <c r="AD188" s="3">
        <f t="shared" si="20"/>
        <v>0</v>
      </c>
      <c r="AE188" s="3">
        <f t="shared" si="21"/>
        <v>0</v>
      </c>
    </row>
    <row r="189" spans="1:31" x14ac:dyDescent="0.2">
      <c r="A189" s="8" t="s">
        <v>74</v>
      </c>
      <c r="B189" s="34" t="s">
        <v>183</v>
      </c>
      <c r="C189" s="7">
        <f t="shared" si="25"/>
        <v>2016</v>
      </c>
      <c r="E189" s="9" t="s">
        <v>38</v>
      </c>
      <c r="F189" s="10">
        <v>2016</v>
      </c>
      <c r="G189" s="9" t="s">
        <v>10</v>
      </c>
      <c r="H189" s="10" t="s">
        <v>19</v>
      </c>
      <c r="I189" s="11" t="s">
        <v>44</v>
      </c>
      <c r="J189" s="11" t="s">
        <v>21</v>
      </c>
      <c r="K189" s="12" t="s">
        <v>33</v>
      </c>
      <c r="L189" s="13" t="s">
        <v>34</v>
      </c>
      <c r="M189" s="14">
        <v>58000</v>
      </c>
      <c r="N189" s="3">
        <v>3503.1999560771355</v>
      </c>
      <c r="O189" s="3">
        <v>5098.2000340950135</v>
      </c>
      <c r="P189" s="3">
        <v>1699.4001107296624</v>
      </c>
      <c r="Q189" s="3">
        <f t="shared" si="23"/>
        <v>10300.800100901812</v>
      </c>
      <c r="R189" s="3">
        <v>3503.1999560771355</v>
      </c>
      <c r="S189" s="3">
        <v>5098.2000340950135</v>
      </c>
      <c r="T189" s="3">
        <v>1699.4001107296624</v>
      </c>
      <c r="U189" s="3">
        <f t="shared" si="24"/>
        <v>10300.800100901812</v>
      </c>
      <c r="V189" s="16">
        <v>923</v>
      </c>
      <c r="W189" s="3">
        <v>0</v>
      </c>
      <c r="X189" s="3">
        <v>0</v>
      </c>
      <c r="Y189" s="3">
        <v>0</v>
      </c>
      <c r="Z189" s="3">
        <f t="shared" si="17"/>
        <v>0</v>
      </c>
      <c r="AA189" s="16" t="s">
        <v>155</v>
      </c>
      <c r="AB189" s="3">
        <f t="shared" si="18"/>
        <v>0</v>
      </c>
      <c r="AC189" s="3">
        <f t="shared" si="19"/>
        <v>0</v>
      </c>
      <c r="AD189" s="3">
        <f t="shared" si="20"/>
        <v>0</v>
      </c>
      <c r="AE189" s="3">
        <f t="shared" si="21"/>
        <v>0</v>
      </c>
    </row>
    <row r="190" spans="1:31" x14ac:dyDescent="0.2">
      <c r="A190" s="8" t="s">
        <v>74</v>
      </c>
      <c r="B190" s="34" t="s">
        <v>183</v>
      </c>
      <c r="C190" s="7">
        <f t="shared" si="25"/>
        <v>2016</v>
      </c>
      <c r="E190" s="9" t="s">
        <v>39</v>
      </c>
      <c r="F190" s="10">
        <v>2016</v>
      </c>
      <c r="G190" s="9" t="s">
        <v>10</v>
      </c>
      <c r="H190" s="10" t="s">
        <v>19</v>
      </c>
      <c r="I190" s="11" t="s">
        <v>44</v>
      </c>
      <c r="J190" s="11" t="s">
        <v>21</v>
      </c>
      <c r="K190" s="12" t="s">
        <v>33</v>
      </c>
      <c r="L190" s="13" t="s">
        <v>34</v>
      </c>
      <c r="M190" s="14">
        <v>58000</v>
      </c>
      <c r="N190" s="3">
        <v>3503.1999496794992</v>
      </c>
      <c r="O190" s="3">
        <v>5098.2000334847471</v>
      </c>
      <c r="P190" s="3">
        <v>1699.3999751590889</v>
      </c>
      <c r="Q190" s="3">
        <f t="shared" si="23"/>
        <v>10300.799958323336</v>
      </c>
      <c r="R190" s="3">
        <v>3503.1999496794992</v>
      </c>
      <c r="S190" s="3">
        <v>5098.2000334847471</v>
      </c>
      <c r="T190" s="3">
        <v>1699.3999751590889</v>
      </c>
      <c r="U190" s="3">
        <f t="shared" si="24"/>
        <v>10300.799958323336</v>
      </c>
      <c r="V190" s="16">
        <v>923</v>
      </c>
      <c r="W190" s="3">
        <v>0</v>
      </c>
      <c r="X190" s="3">
        <v>0</v>
      </c>
      <c r="Y190" s="3">
        <v>0</v>
      </c>
      <c r="Z190" s="3">
        <f t="shared" si="17"/>
        <v>0</v>
      </c>
      <c r="AA190" s="16" t="s">
        <v>155</v>
      </c>
      <c r="AB190" s="3">
        <f t="shared" si="18"/>
        <v>0</v>
      </c>
      <c r="AC190" s="3">
        <f t="shared" si="19"/>
        <v>0</v>
      </c>
      <c r="AD190" s="3">
        <f t="shared" si="20"/>
        <v>0</v>
      </c>
      <c r="AE190" s="3">
        <f t="shared" si="21"/>
        <v>0</v>
      </c>
    </row>
    <row r="191" spans="1:31" x14ac:dyDescent="0.2">
      <c r="A191" s="8" t="s">
        <v>74</v>
      </c>
      <c r="B191" s="34" t="s">
        <v>183</v>
      </c>
      <c r="C191" s="7">
        <f t="shared" si="25"/>
        <v>2016</v>
      </c>
      <c r="E191" s="9" t="s">
        <v>41</v>
      </c>
      <c r="F191" s="10">
        <v>2016</v>
      </c>
      <c r="G191" s="9" t="s">
        <v>10</v>
      </c>
      <c r="H191" s="10" t="s">
        <v>19</v>
      </c>
      <c r="I191" s="11" t="s">
        <v>44</v>
      </c>
      <c r="J191" s="11" t="s">
        <v>21</v>
      </c>
      <c r="K191" s="12" t="s">
        <v>33</v>
      </c>
      <c r="L191" s="13" t="s">
        <v>34</v>
      </c>
      <c r="M191" s="14">
        <v>58000</v>
      </c>
      <c r="N191" s="3">
        <v>3503.1999353347705</v>
      </c>
      <c r="O191" s="3">
        <v>5098.2000318469845</v>
      </c>
      <c r="P191" s="3">
        <v>1699.3999254068594</v>
      </c>
      <c r="Q191" s="3">
        <f t="shared" si="23"/>
        <v>10300.799892588613</v>
      </c>
      <c r="R191" s="3">
        <v>3503.1999353347705</v>
      </c>
      <c r="S191" s="3">
        <v>5098.2000318469845</v>
      </c>
      <c r="T191" s="3">
        <v>1699.3999254068594</v>
      </c>
      <c r="U191" s="3">
        <f t="shared" si="24"/>
        <v>10300.799892588613</v>
      </c>
      <c r="V191" s="16">
        <v>923</v>
      </c>
      <c r="W191" s="3">
        <v>0</v>
      </c>
      <c r="X191" s="3">
        <v>0</v>
      </c>
      <c r="Y191" s="3">
        <v>0</v>
      </c>
      <c r="Z191" s="3">
        <f t="shared" si="17"/>
        <v>0</v>
      </c>
      <c r="AA191" s="16" t="s">
        <v>155</v>
      </c>
      <c r="AB191" s="3">
        <f t="shared" si="18"/>
        <v>0</v>
      </c>
      <c r="AC191" s="3">
        <f t="shared" si="19"/>
        <v>0</v>
      </c>
      <c r="AD191" s="3">
        <f t="shared" si="20"/>
        <v>0</v>
      </c>
      <c r="AE191" s="3">
        <f t="shared" si="21"/>
        <v>0</v>
      </c>
    </row>
    <row r="192" spans="1:31" x14ac:dyDescent="0.2">
      <c r="A192" s="8" t="s">
        <v>74</v>
      </c>
      <c r="B192" s="34" t="s">
        <v>183</v>
      </c>
      <c r="C192" s="7">
        <f t="shared" si="25"/>
        <v>2016</v>
      </c>
      <c r="E192" s="9" t="s">
        <v>41</v>
      </c>
      <c r="F192" s="10">
        <v>2016</v>
      </c>
      <c r="G192" s="9" t="s">
        <v>10</v>
      </c>
      <c r="H192" s="10" t="s">
        <v>19</v>
      </c>
      <c r="I192" s="11" t="s">
        <v>44</v>
      </c>
      <c r="J192" s="11" t="s">
        <v>21</v>
      </c>
      <c r="K192" s="12" t="s">
        <v>33</v>
      </c>
      <c r="L192" s="13" t="s">
        <v>34</v>
      </c>
      <c r="M192" s="14">
        <v>58000</v>
      </c>
      <c r="N192" s="3">
        <v>3503.1999058615597</v>
      </c>
      <c r="O192" s="3">
        <v>5098.2000172291973</v>
      </c>
      <c r="P192" s="3">
        <v>1699.3998856459325</v>
      </c>
      <c r="Q192" s="3">
        <f t="shared" si="23"/>
        <v>10300.79980873669</v>
      </c>
      <c r="R192" s="3">
        <v>3503.1999058615597</v>
      </c>
      <c r="S192" s="3">
        <v>5098.2000172291973</v>
      </c>
      <c r="T192" s="3">
        <v>1699.3998856459325</v>
      </c>
      <c r="U192" s="3">
        <f t="shared" si="24"/>
        <v>10300.79980873669</v>
      </c>
      <c r="V192" s="16">
        <v>923</v>
      </c>
      <c r="W192" s="3">
        <v>0</v>
      </c>
      <c r="X192" s="3">
        <v>0</v>
      </c>
      <c r="Y192" s="3">
        <v>0</v>
      </c>
      <c r="Z192" s="3">
        <f t="shared" si="17"/>
        <v>0</v>
      </c>
      <c r="AA192" s="16" t="s">
        <v>155</v>
      </c>
      <c r="AB192" s="3">
        <f t="shared" si="18"/>
        <v>0</v>
      </c>
      <c r="AC192" s="3">
        <f t="shared" si="19"/>
        <v>0</v>
      </c>
      <c r="AD192" s="3">
        <f t="shared" si="20"/>
        <v>0</v>
      </c>
      <c r="AE192" s="3">
        <f t="shared" si="21"/>
        <v>0</v>
      </c>
    </row>
    <row r="193" spans="1:31" x14ac:dyDescent="0.2">
      <c r="A193" s="8" t="s">
        <v>74</v>
      </c>
      <c r="B193" s="34" t="s">
        <v>183</v>
      </c>
      <c r="C193" s="7">
        <f t="shared" si="25"/>
        <v>2016</v>
      </c>
      <c r="E193" s="9" t="s">
        <v>42</v>
      </c>
      <c r="F193" s="10">
        <v>2016</v>
      </c>
      <c r="G193" s="9" t="s">
        <v>10</v>
      </c>
      <c r="H193" s="10" t="s">
        <v>19</v>
      </c>
      <c r="I193" s="11" t="s">
        <v>44</v>
      </c>
      <c r="J193" s="11" t="s">
        <v>21</v>
      </c>
      <c r="K193" s="12" t="s">
        <v>33</v>
      </c>
      <c r="L193" s="13" t="s">
        <v>34</v>
      </c>
      <c r="M193" s="14">
        <v>58000</v>
      </c>
      <c r="N193" s="3">
        <v>3503.1998939081768</v>
      </c>
      <c r="O193" s="3">
        <v>5098.1999254772654</v>
      </c>
      <c r="P193" s="3">
        <v>1699.3998580221923</v>
      </c>
      <c r="Q193" s="3">
        <f t="shared" si="23"/>
        <v>10300.799677407635</v>
      </c>
      <c r="R193" s="3">
        <v>3503.1998939081768</v>
      </c>
      <c r="S193" s="3">
        <v>5098.1999254772654</v>
      </c>
      <c r="T193" s="3">
        <v>1699.3998580221923</v>
      </c>
      <c r="U193" s="3">
        <f t="shared" si="24"/>
        <v>10300.799677407635</v>
      </c>
      <c r="V193" s="16">
        <v>923</v>
      </c>
      <c r="W193" s="3">
        <v>0</v>
      </c>
      <c r="X193" s="3">
        <v>0</v>
      </c>
      <c r="Y193" s="3">
        <v>0</v>
      </c>
      <c r="Z193" s="3">
        <f t="shared" si="17"/>
        <v>0</v>
      </c>
      <c r="AA193" s="16" t="s">
        <v>155</v>
      </c>
      <c r="AB193" s="3">
        <f t="shared" si="18"/>
        <v>0</v>
      </c>
      <c r="AC193" s="3">
        <f t="shared" si="19"/>
        <v>0</v>
      </c>
      <c r="AD193" s="3">
        <f t="shared" si="20"/>
        <v>0</v>
      </c>
      <c r="AE193" s="3">
        <f t="shared" si="21"/>
        <v>0</v>
      </c>
    </row>
    <row r="194" spans="1:31" x14ac:dyDescent="0.2">
      <c r="A194" s="8" t="s">
        <v>74</v>
      </c>
      <c r="B194" s="34" t="s">
        <v>183</v>
      </c>
      <c r="C194" s="7">
        <f t="shared" si="25"/>
        <v>2016</v>
      </c>
      <c r="E194" s="9" t="s">
        <v>43</v>
      </c>
      <c r="F194" s="10">
        <v>2016</v>
      </c>
      <c r="G194" s="9" t="s">
        <v>10</v>
      </c>
      <c r="H194" s="10" t="s">
        <v>19</v>
      </c>
      <c r="I194" s="11" t="s">
        <v>44</v>
      </c>
      <c r="J194" s="11" t="s">
        <v>21</v>
      </c>
      <c r="K194" s="12" t="s">
        <v>33</v>
      </c>
      <c r="L194" s="13" t="s">
        <v>34</v>
      </c>
      <c r="M194" s="14">
        <v>58000</v>
      </c>
      <c r="N194" s="3">
        <v>3503.199760441898</v>
      </c>
      <c r="O194" s="3">
        <v>5098.1998840377973</v>
      </c>
      <c r="P194" s="3">
        <v>1699.3998217248918</v>
      </c>
      <c r="Q194" s="3">
        <f t="shared" si="23"/>
        <v>10300.799466204588</v>
      </c>
      <c r="R194" s="3">
        <v>3503.199760441898</v>
      </c>
      <c r="S194" s="3">
        <v>5098.1998840377973</v>
      </c>
      <c r="T194" s="3">
        <v>1699.3998217248918</v>
      </c>
      <c r="U194" s="3">
        <f t="shared" si="24"/>
        <v>10300.799466204588</v>
      </c>
      <c r="V194" s="16">
        <v>923</v>
      </c>
      <c r="W194" s="3">
        <v>0</v>
      </c>
      <c r="X194" s="3">
        <v>0</v>
      </c>
      <c r="Y194" s="3">
        <v>0</v>
      </c>
      <c r="Z194" s="3">
        <f t="shared" si="17"/>
        <v>0</v>
      </c>
      <c r="AA194" s="16" t="s">
        <v>155</v>
      </c>
      <c r="AB194" s="3">
        <f t="shared" si="18"/>
        <v>0</v>
      </c>
      <c r="AC194" s="3">
        <f t="shared" si="19"/>
        <v>0</v>
      </c>
      <c r="AD194" s="3">
        <f t="shared" si="20"/>
        <v>0</v>
      </c>
      <c r="AE194" s="3">
        <f t="shared" si="21"/>
        <v>0</v>
      </c>
    </row>
    <row r="195" spans="1:31" x14ac:dyDescent="0.2">
      <c r="A195" s="8" t="s">
        <v>74</v>
      </c>
      <c r="B195" s="34" t="s">
        <v>183</v>
      </c>
      <c r="C195" s="7">
        <f t="shared" si="25"/>
        <v>2016</v>
      </c>
      <c r="E195" s="9" t="s">
        <v>45</v>
      </c>
      <c r="F195" s="10">
        <v>2016</v>
      </c>
      <c r="G195" s="9" t="s">
        <v>10</v>
      </c>
      <c r="H195" s="10" t="s">
        <v>19</v>
      </c>
      <c r="I195" s="11" t="s">
        <v>44</v>
      </c>
      <c r="J195" s="11" t="s">
        <v>21</v>
      </c>
      <c r="K195" s="12" t="s">
        <v>33</v>
      </c>
      <c r="L195" s="13" t="s">
        <v>34</v>
      </c>
      <c r="M195" s="14">
        <v>58000</v>
      </c>
      <c r="N195" s="3">
        <v>3503.1996457229875</v>
      </c>
      <c r="O195" s="3">
        <v>5098.1998785922106</v>
      </c>
      <c r="P195" s="3">
        <v>1699.3997842773683</v>
      </c>
      <c r="Q195" s="3">
        <f t="shared" si="23"/>
        <v>10300.799308592566</v>
      </c>
      <c r="R195" s="3">
        <v>3503.1996457229875</v>
      </c>
      <c r="S195" s="3">
        <v>5098.1998785922106</v>
      </c>
      <c r="T195" s="3">
        <v>1699.3997842773683</v>
      </c>
      <c r="U195" s="3">
        <f t="shared" si="24"/>
        <v>10300.799308592566</v>
      </c>
      <c r="V195" s="16">
        <v>923</v>
      </c>
      <c r="W195" s="3">
        <v>0</v>
      </c>
      <c r="X195" s="3">
        <v>0</v>
      </c>
      <c r="Y195" s="3">
        <v>0</v>
      </c>
      <c r="Z195" s="3">
        <f t="shared" si="17"/>
        <v>0</v>
      </c>
      <c r="AA195" s="16" t="s">
        <v>155</v>
      </c>
      <c r="AB195" s="3">
        <f t="shared" si="18"/>
        <v>0</v>
      </c>
      <c r="AC195" s="3">
        <f t="shared" si="19"/>
        <v>0</v>
      </c>
      <c r="AD195" s="3">
        <f t="shared" si="20"/>
        <v>0</v>
      </c>
      <c r="AE195" s="3">
        <f t="shared" si="21"/>
        <v>0</v>
      </c>
    </row>
    <row r="196" spans="1:31" x14ac:dyDescent="0.2">
      <c r="A196" s="8" t="s">
        <v>74</v>
      </c>
      <c r="B196" s="34" t="s">
        <v>183</v>
      </c>
      <c r="C196" s="7">
        <f t="shared" si="25"/>
        <v>2017</v>
      </c>
      <c r="E196" s="9" t="s">
        <v>46</v>
      </c>
      <c r="F196" s="10">
        <v>2017</v>
      </c>
      <c r="G196" s="9" t="s">
        <v>10</v>
      </c>
      <c r="H196" s="10" t="s">
        <v>19</v>
      </c>
      <c r="I196" s="11" t="s">
        <v>44</v>
      </c>
      <c r="J196" s="11" t="s">
        <v>21</v>
      </c>
      <c r="K196" s="12" t="s">
        <v>33</v>
      </c>
      <c r="L196" s="13" t="s">
        <v>34</v>
      </c>
      <c r="M196" s="14">
        <v>58000</v>
      </c>
      <c r="N196" s="25"/>
      <c r="O196" s="25"/>
      <c r="P196" s="25"/>
      <c r="Q196" s="3">
        <f t="shared" si="23"/>
        <v>0</v>
      </c>
      <c r="R196" s="3">
        <v>0</v>
      </c>
      <c r="S196" s="3">
        <v>0</v>
      </c>
      <c r="T196" s="3">
        <v>0</v>
      </c>
      <c r="U196" s="3">
        <f t="shared" si="24"/>
        <v>0</v>
      </c>
      <c r="V196" s="16">
        <v>923</v>
      </c>
      <c r="W196" s="3">
        <v>0</v>
      </c>
      <c r="X196" s="3">
        <v>0</v>
      </c>
      <c r="Y196" s="3">
        <v>0</v>
      </c>
      <c r="Z196" s="3">
        <f t="shared" si="17"/>
        <v>0</v>
      </c>
      <c r="AA196" s="16" t="s">
        <v>155</v>
      </c>
      <c r="AB196" s="3">
        <f t="shared" si="18"/>
        <v>0</v>
      </c>
      <c r="AC196" s="3">
        <f t="shared" si="19"/>
        <v>0</v>
      </c>
      <c r="AD196" s="3">
        <f t="shared" si="20"/>
        <v>0</v>
      </c>
      <c r="AE196" s="3">
        <f t="shared" si="21"/>
        <v>0</v>
      </c>
    </row>
    <row r="197" spans="1:31" x14ac:dyDescent="0.2">
      <c r="A197" s="8" t="s">
        <v>74</v>
      </c>
      <c r="B197" s="34" t="s">
        <v>183</v>
      </c>
      <c r="C197" s="7">
        <f t="shared" si="25"/>
        <v>2017</v>
      </c>
      <c r="E197" s="9" t="s">
        <v>47</v>
      </c>
      <c r="F197" s="10">
        <v>2017</v>
      </c>
      <c r="G197" s="9" t="s">
        <v>10</v>
      </c>
      <c r="H197" s="10" t="s">
        <v>19</v>
      </c>
      <c r="I197" s="11" t="s">
        <v>44</v>
      </c>
      <c r="J197" s="11" t="s">
        <v>21</v>
      </c>
      <c r="K197" s="12" t="s">
        <v>33</v>
      </c>
      <c r="L197" s="13" t="s">
        <v>34</v>
      </c>
      <c r="M197" s="14">
        <v>58000</v>
      </c>
      <c r="N197" s="25"/>
      <c r="O197" s="25"/>
      <c r="P197" s="25"/>
      <c r="Q197" s="3">
        <f t="shared" si="23"/>
        <v>0</v>
      </c>
      <c r="R197" s="3">
        <v>0</v>
      </c>
      <c r="S197" s="3">
        <v>0</v>
      </c>
      <c r="T197" s="3">
        <v>0</v>
      </c>
      <c r="U197" s="3">
        <f t="shared" si="24"/>
        <v>0</v>
      </c>
      <c r="V197" s="16">
        <v>923</v>
      </c>
      <c r="W197" s="3">
        <v>0</v>
      </c>
      <c r="X197" s="3">
        <v>0</v>
      </c>
      <c r="Y197" s="3">
        <v>0</v>
      </c>
      <c r="Z197" s="3">
        <f t="shared" si="17"/>
        <v>0</v>
      </c>
      <c r="AA197" s="16" t="s">
        <v>155</v>
      </c>
      <c r="AB197" s="3">
        <f t="shared" si="18"/>
        <v>0</v>
      </c>
      <c r="AC197" s="3">
        <f t="shared" si="19"/>
        <v>0</v>
      </c>
      <c r="AD197" s="3">
        <f t="shared" si="20"/>
        <v>0</v>
      </c>
      <c r="AE197" s="3">
        <f t="shared" si="21"/>
        <v>0</v>
      </c>
    </row>
    <row r="198" spans="1:31" x14ac:dyDescent="0.2">
      <c r="A198" s="8" t="s">
        <v>74</v>
      </c>
      <c r="B198" s="34" t="s">
        <v>183</v>
      </c>
      <c r="C198" s="7">
        <f t="shared" si="25"/>
        <v>2017</v>
      </c>
      <c r="E198" s="9" t="s">
        <v>48</v>
      </c>
      <c r="F198" s="10">
        <v>2017</v>
      </c>
      <c r="G198" s="9" t="s">
        <v>10</v>
      </c>
      <c r="H198" s="10" t="s">
        <v>19</v>
      </c>
      <c r="I198" s="11" t="s">
        <v>44</v>
      </c>
      <c r="J198" s="11" t="s">
        <v>21</v>
      </c>
      <c r="K198" s="12" t="s">
        <v>33</v>
      </c>
      <c r="L198" s="13" t="s">
        <v>34</v>
      </c>
      <c r="M198" s="14">
        <v>58000</v>
      </c>
      <c r="N198" s="3">
        <v>3764.1997349023313</v>
      </c>
      <c r="O198" s="3">
        <v>5533.1997659309163</v>
      </c>
      <c r="P198" s="3">
        <v>1838.5995788957687</v>
      </c>
      <c r="Q198" s="3">
        <f t="shared" si="23"/>
        <v>11135.999079729016</v>
      </c>
      <c r="R198" s="3">
        <v>3764.1997349023313</v>
      </c>
      <c r="S198" s="3">
        <v>5533.1997659309163</v>
      </c>
      <c r="T198" s="3">
        <v>1838.5995788957687</v>
      </c>
      <c r="U198" s="3">
        <f t="shared" si="24"/>
        <v>11135.999079729016</v>
      </c>
      <c r="V198" s="16">
        <v>923</v>
      </c>
      <c r="W198" s="3">
        <v>0</v>
      </c>
      <c r="X198" s="3">
        <v>0</v>
      </c>
      <c r="Y198" s="3">
        <v>0</v>
      </c>
      <c r="Z198" s="3">
        <f t="shared" si="17"/>
        <v>0</v>
      </c>
      <c r="AA198" s="16" t="s">
        <v>155</v>
      </c>
      <c r="AB198" s="3">
        <f t="shared" si="18"/>
        <v>0</v>
      </c>
      <c r="AC198" s="3">
        <f t="shared" si="19"/>
        <v>0</v>
      </c>
      <c r="AD198" s="3">
        <f t="shared" si="20"/>
        <v>0</v>
      </c>
      <c r="AE198" s="3">
        <f t="shared" si="21"/>
        <v>0</v>
      </c>
    </row>
    <row r="199" spans="1:31" x14ac:dyDescent="0.2">
      <c r="A199" s="8" t="s">
        <v>74</v>
      </c>
      <c r="B199" s="34" t="s">
        <v>183</v>
      </c>
      <c r="C199" s="7">
        <f t="shared" si="25"/>
        <v>2017</v>
      </c>
      <c r="E199" s="9" t="s">
        <v>49</v>
      </c>
      <c r="F199" s="10">
        <v>2017</v>
      </c>
      <c r="G199" s="9" t="s">
        <v>10</v>
      </c>
      <c r="H199" s="10" t="s">
        <v>19</v>
      </c>
      <c r="I199" s="11" t="s">
        <v>44</v>
      </c>
      <c r="J199" s="11" t="s">
        <v>21</v>
      </c>
      <c r="K199" s="12" t="s">
        <v>33</v>
      </c>
      <c r="L199" s="13" t="s">
        <v>34</v>
      </c>
      <c r="M199" s="14">
        <v>58000</v>
      </c>
      <c r="N199" s="3">
        <v>3764.1998020891301</v>
      </c>
      <c r="O199" s="3">
        <v>5533.1997828765434</v>
      </c>
      <c r="P199" s="3">
        <v>1838.5996155049413</v>
      </c>
      <c r="Q199" s="3">
        <f t="shared" si="23"/>
        <v>11135.999200470615</v>
      </c>
      <c r="R199" s="3">
        <v>3764.1998020891301</v>
      </c>
      <c r="S199" s="3">
        <v>5533.1997828765434</v>
      </c>
      <c r="T199" s="3">
        <v>1838.5996155049413</v>
      </c>
      <c r="U199" s="3">
        <f t="shared" si="24"/>
        <v>11135.999200470615</v>
      </c>
      <c r="V199" s="16">
        <v>923</v>
      </c>
      <c r="W199" s="3">
        <v>0</v>
      </c>
      <c r="X199" s="3">
        <v>0</v>
      </c>
      <c r="Y199" s="3">
        <v>0</v>
      </c>
      <c r="Z199" s="3">
        <f t="shared" si="17"/>
        <v>0</v>
      </c>
      <c r="AA199" s="16" t="s">
        <v>155</v>
      </c>
      <c r="AB199" s="3">
        <f t="shared" si="18"/>
        <v>0</v>
      </c>
      <c r="AC199" s="3">
        <f t="shared" si="19"/>
        <v>0</v>
      </c>
      <c r="AD199" s="3">
        <f t="shared" si="20"/>
        <v>0</v>
      </c>
      <c r="AE199" s="3">
        <f t="shared" si="21"/>
        <v>0</v>
      </c>
    </row>
    <row r="200" spans="1:31" x14ac:dyDescent="0.2">
      <c r="A200" s="8" t="s">
        <v>74</v>
      </c>
      <c r="B200" s="34" t="s">
        <v>183</v>
      </c>
      <c r="C200" s="7">
        <f t="shared" si="25"/>
        <v>2017</v>
      </c>
      <c r="E200" s="9" t="s">
        <v>37</v>
      </c>
      <c r="F200" s="10">
        <v>2017</v>
      </c>
      <c r="G200" s="9" t="s">
        <v>10</v>
      </c>
      <c r="H200" s="10" t="s">
        <v>19</v>
      </c>
      <c r="I200" s="11" t="s">
        <v>44</v>
      </c>
      <c r="J200" s="11" t="s">
        <v>21</v>
      </c>
      <c r="K200" s="12" t="s">
        <v>33</v>
      </c>
      <c r="L200" s="13" t="s">
        <v>34</v>
      </c>
      <c r="M200" s="14">
        <v>58000</v>
      </c>
      <c r="N200" s="3">
        <v>3764.1999181061151</v>
      </c>
      <c r="O200" s="3">
        <v>5533.1998274440693</v>
      </c>
      <c r="P200" s="3">
        <v>1838.5997195980106</v>
      </c>
      <c r="Q200" s="3">
        <f t="shared" si="23"/>
        <v>11135.999465148196</v>
      </c>
      <c r="R200" s="3">
        <v>3764.1999181061151</v>
      </c>
      <c r="S200" s="3">
        <v>5533.1998274440693</v>
      </c>
      <c r="T200" s="3">
        <v>1838.5997195980106</v>
      </c>
      <c r="U200" s="3">
        <f t="shared" si="24"/>
        <v>11135.999465148196</v>
      </c>
      <c r="V200" s="16">
        <v>923</v>
      </c>
      <c r="W200" s="3">
        <v>0</v>
      </c>
      <c r="X200" s="3">
        <v>0</v>
      </c>
      <c r="Y200" s="3">
        <v>0</v>
      </c>
      <c r="Z200" s="3">
        <f t="shared" si="17"/>
        <v>0</v>
      </c>
      <c r="AA200" s="16" t="s">
        <v>155</v>
      </c>
      <c r="AB200" s="3">
        <f t="shared" si="18"/>
        <v>0</v>
      </c>
      <c r="AC200" s="3">
        <f t="shared" si="19"/>
        <v>0</v>
      </c>
      <c r="AD200" s="3">
        <f t="shared" si="20"/>
        <v>0</v>
      </c>
      <c r="AE200" s="3">
        <f t="shared" si="21"/>
        <v>0</v>
      </c>
    </row>
    <row r="201" spans="1:31" x14ac:dyDescent="0.2">
      <c r="A201" s="8" t="s">
        <v>74</v>
      </c>
      <c r="B201" s="34" t="s">
        <v>183</v>
      </c>
      <c r="C201" s="7">
        <f t="shared" si="25"/>
        <v>2017</v>
      </c>
      <c r="E201" s="9" t="s">
        <v>38</v>
      </c>
      <c r="F201" s="10">
        <v>2017</v>
      </c>
      <c r="G201" s="9" t="s">
        <v>10</v>
      </c>
      <c r="H201" s="10" t="s">
        <v>19</v>
      </c>
      <c r="I201" s="11" t="s">
        <v>44</v>
      </c>
      <c r="J201" s="11" t="s">
        <v>21</v>
      </c>
      <c r="K201" s="12" t="s">
        <v>33</v>
      </c>
      <c r="L201" s="13" t="s">
        <v>34</v>
      </c>
      <c r="M201" s="14">
        <v>58000</v>
      </c>
      <c r="N201" s="3">
        <v>3764.1999968222358</v>
      </c>
      <c r="O201" s="3">
        <v>5533.1999489479931</v>
      </c>
      <c r="P201" s="3">
        <v>1838.5998495129625</v>
      </c>
      <c r="Q201" s="3">
        <f t="shared" si="23"/>
        <v>11135.999795283191</v>
      </c>
      <c r="R201" s="3">
        <v>3764.1999968222358</v>
      </c>
      <c r="S201" s="3">
        <v>5533.1999489479931</v>
      </c>
      <c r="T201" s="3">
        <v>1838.5998495129625</v>
      </c>
      <c r="U201" s="3">
        <f t="shared" si="24"/>
        <v>11135.999795283191</v>
      </c>
      <c r="V201" s="16">
        <v>923</v>
      </c>
      <c r="W201" s="3">
        <v>0</v>
      </c>
      <c r="X201" s="3">
        <v>0</v>
      </c>
      <c r="Y201" s="3">
        <v>0</v>
      </c>
      <c r="Z201" s="3">
        <f t="shared" si="17"/>
        <v>0</v>
      </c>
      <c r="AA201" s="16" t="s">
        <v>155</v>
      </c>
      <c r="AB201" s="3">
        <f t="shared" si="18"/>
        <v>0</v>
      </c>
      <c r="AC201" s="3">
        <f t="shared" si="19"/>
        <v>0</v>
      </c>
      <c r="AD201" s="3">
        <f t="shared" si="20"/>
        <v>0</v>
      </c>
      <c r="AE201" s="3">
        <f t="shared" si="21"/>
        <v>0</v>
      </c>
    </row>
    <row r="202" spans="1:31" x14ac:dyDescent="0.2">
      <c r="A202" s="8" t="s">
        <v>74</v>
      </c>
      <c r="B202" s="34" t="s">
        <v>183</v>
      </c>
      <c r="C202" s="7">
        <f t="shared" si="25"/>
        <v>2017</v>
      </c>
      <c r="E202" s="9" t="s">
        <v>39</v>
      </c>
      <c r="F202" s="10">
        <v>2017</v>
      </c>
      <c r="G202" s="9" t="s">
        <v>10</v>
      </c>
      <c r="H202" s="10" t="s">
        <v>19</v>
      </c>
      <c r="I202" s="11" t="s">
        <v>44</v>
      </c>
      <c r="J202" s="11" t="s">
        <v>21</v>
      </c>
      <c r="K202" s="12" t="s">
        <v>33</v>
      </c>
      <c r="L202" s="13" t="s">
        <v>34</v>
      </c>
      <c r="M202" s="14">
        <v>58000</v>
      </c>
      <c r="N202" s="3">
        <v>3764.2000523419874</v>
      </c>
      <c r="O202" s="3">
        <v>5533.199963221281</v>
      </c>
      <c r="P202" s="3">
        <v>1838.5999593836525</v>
      </c>
      <c r="Q202" s="3">
        <f t="shared" si="23"/>
        <v>11135.999974946921</v>
      </c>
      <c r="R202" s="3">
        <v>3764.2000523419874</v>
      </c>
      <c r="S202" s="3">
        <v>5533.199963221281</v>
      </c>
      <c r="T202" s="3">
        <v>1838.5999593836525</v>
      </c>
      <c r="U202" s="3">
        <f t="shared" si="24"/>
        <v>11135.999974946921</v>
      </c>
      <c r="V202" s="16">
        <v>923</v>
      </c>
      <c r="W202" s="3">
        <v>0</v>
      </c>
      <c r="X202" s="3">
        <v>0</v>
      </c>
      <c r="Y202" s="3">
        <v>0</v>
      </c>
      <c r="Z202" s="3">
        <f t="shared" si="17"/>
        <v>0</v>
      </c>
      <c r="AA202" s="16" t="s">
        <v>155</v>
      </c>
      <c r="AB202" s="3">
        <f t="shared" si="18"/>
        <v>0</v>
      </c>
      <c r="AC202" s="3">
        <f t="shared" si="19"/>
        <v>0</v>
      </c>
      <c r="AD202" s="3">
        <f t="shared" si="20"/>
        <v>0</v>
      </c>
      <c r="AE202" s="3">
        <f t="shared" si="21"/>
        <v>0</v>
      </c>
    </row>
    <row r="203" spans="1:31" x14ac:dyDescent="0.2">
      <c r="A203" s="8" t="s">
        <v>74</v>
      </c>
      <c r="B203" s="34" t="s">
        <v>183</v>
      </c>
      <c r="C203" s="7">
        <f t="shared" si="25"/>
        <v>2017</v>
      </c>
      <c r="E203" s="9" t="s">
        <v>40</v>
      </c>
      <c r="F203" s="10">
        <v>2017</v>
      </c>
      <c r="G203" s="9" t="s">
        <v>10</v>
      </c>
      <c r="H203" s="10" t="s">
        <v>19</v>
      </c>
      <c r="I203" s="11" t="s">
        <v>44</v>
      </c>
      <c r="J203" s="11" t="s">
        <v>21</v>
      </c>
      <c r="K203" s="12" t="s">
        <v>33</v>
      </c>
      <c r="L203" s="13" t="s">
        <v>34</v>
      </c>
      <c r="M203" s="14">
        <v>58000</v>
      </c>
      <c r="N203" s="3">
        <v>3764.2001098160172</v>
      </c>
      <c r="O203" s="3">
        <v>5533.2001294456859</v>
      </c>
      <c r="P203" s="3">
        <v>1838.6000227268478</v>
      </c>
      <c r="Q203" s="3">
        <f t="shared" si="23"/>
        <v>11136.000261988553</v>
      </c>
      <c r="R203" s="3">
        <v>3764.2001098160172</v>
      </c>
      <c r="S203" s="3">
        <v>5533.2001294456859</v>
      </c>
      <c r="T203" s="3">
        <v>1838.6000227268478</v>
      </c>
      <c r="U203" s="3">
        <f t="shared" si="24"/>
        <v>11136.000261988553</v>
      </c>
      <c r="V203" s="16">
        <v>923</v>
      </c>
      <c r="W203" s="3">
        <v>0</v>
      </c>
      <c r="X203" s="3">
        <v>0</v>
      </c>
      <c r="Y203" s="3">
        <v>0</v>
      </c>
      <c r="Z203" s="3">
        <f t="shared" ref="Z203:Z266" si="26">SUM(W203:Y203)</f>
        <v>0</v>
      </c>
      <c r="AA203" s="16" t="s">
        <v>155</v>
      </c>
      <c r="AB203" s="3">
        <f t="shared" ref="AB203:AB266" si="27">N203-SUM(R203,W203)</f>
        <v>0</v>
      </c>
      <c r="AC203" s="3">
        <f t="shared" ref="AC203:AC266" si="28">O203-SUM(S203,X203)</f>
        <v>0</v>
      </c>
      <c r="AD203" s="3">
        <f t="shared" ref="AD203:AD266" si="29">P203-SUM(T203,Y203)</f>
        <v>0</v>
      </c>
      <c r="AE203" s="3">
        <f t="shared" ref="AE203:AE266" si="30">Q203-SUM(U203,Z203)</f>
        <v>0</v>
      </c>
    </row>
    <row r="204" spans="1:31" x14ac:dyDescent="0.2">
      <c r="A204" s="8" t="s">
        <v>74</v>
      </c>
      <c r="B204" s="34" t="s">
        <v>183</v>
      </c>
      <c r="C204" s="7">
        <f t="shared" si="25"/>
        <v>2017</v>
      </c>
      <c r="E204" s="9" t="s">
        <v>41</v>
      </c>
      <c r="F204" s="10">
        <v>2017</v>
      </c>
      <c r="G204" s="9" t="s">
        <v>10</v>
      </c>
      <c r="H204" s="10" t="s">
        <v>19</v>
      </c>
      <c r="I204" s="11" t="s">
        <v>44</v>
      </c>
      <c r="J204" s="11" t="s">
        <v>21</v>
      </c>
      <c r="K204" s="12" t="s">
        <v>33</v>
      </c>
      <c r="L204" s="13" t="s">
        <v>34</v>
      </c>
      <c r="M204" s="14">
        <v>58000</v>
      </c>
      <c r="N204" s="3">
        <v>3764.2001108493305</v>
      </c>
      <c r="O204" s="3">
        <v>5533.200356255923</v>
      </c>
      <c r="P204" s="3">
        <v>1838.600056111512</v>
      </c>
      <c r="Q204" s="3">
        <f t="shared" ref="Q204:Q267" si="31">SUM(N204:P204)</f>
        <v>11136.000523216766</v>
      </c>
      <c r="R204" s="3">
        <v>3764.2001108493305</v>
      </c>
      <c r="S204" s="3">
        <v>5533.200356255923</v>
      </c>
      <c r="T204" s="3">
        <v>1838.600056111512</v>
      </c>
      <c r="U204" s="3">
        <f t="shared" ref="U204:U267" si="32">SUM(R204:T204)</f>
        <v>11136.000523216766</v>
      </c>
      <c r="V204" s="16">
        <v>923</v>
      </c>
      <c r="W204" s="3">
        <v>0</v>
      </c>
      <c r="X204" s="3">
        <v>0</v>
      </c>
      <c r="Y204" s="3">
        <v>0</v>
      </c>
      <c r="Z204" s="3">
        <f t="shared" si="26"/>
        <v>0</v>
      </c>
      <c r="AA204" s="16" t="s">
        <v>155</v>
      </c>
      <c r="AB204" s="3">
        <f t="shared" si="27"/>
        <v>0</v>
      </c>
      <c r="AC204" s="3">
        <f t="shared" si="28"/>
        <v>0</v>
      </c>
      <c r="AD204" s="3">
        <f t="shared" si="29"/>
        <v>0</v>
      </c>
      <c r="AE204" s="3">
        <f t="shared" si="30"/>
        <v>0</v>
      </c>
    </row>
    <row r="205" spans="1:31" x14ac:dyDescent="0.2">
      <c r="A205" s="8" t="s">
        <v>74</v>
      </c>
      <c r="B205" s="34" t="s">
        <v>183</v>
      </c>
      <c r="C205" s="7">
        <f t="shared" si="25"/>
        <v>2017</v>
      </c>
      <c r="E205" s="9" t="s">
        <v>42</v>
      </c>
      <c r="F205" s="10">
        <v>2017</v>
      </c>
      <c r="G205" s="9" t="s">
        <v>10</v>
      </c>
      <c r="H205" s="10" t="s">
        <v>19</v>
      </c>
      <c r="I205" s="11" t="s">
        <v>44</v>
      </c>
      <c r="J205" s="11" t="s">
        <v>21</v>
      </c>
      <c r="K205" s="12" t="s">
        <v>33</v>
      </c>
      <c r="L205" s="13" t="s">
        <v>34</v>
      </c>
      <c r="M205" s="14">
        <v>58000</v>
      </c>
      <c r="N205" s="3">
        <v>3764.200161001088</v>
      </c>
      <c r="O205" s="3">
        <v>5533.200413544494</v>
      </c>
      <c r="P205" s="3">
        <v>1838.6000815815746</v>
      </c>
      <c r="Q205" s="3">
        <f t="shared" si="31"/>
        <v>11136.000656127157</v>
      </c>
      <c r="R205" s="3">
        <v>3764.200161001088</v>
      </c>
      <c r="S205" s="3">
        <v>5533.200413544494</v>
      </c>
      <c r="T205" s="3">
        <v>1838.6000815815746</v>
      </c>
      <c r="U205" s="3">
        <f t="shared" si="32"/>
        <v>11136.000656127157</v>
      </c>
      <c r="V205" s="16">
        <v>923</v>
      </c>
      <c r="W205" s="3">
        <v>0</v>
      </c>
      <c r="X205" s="3">
        <v>0</v>
      </c>
      <c r="Y205" s="3">
        <v>0</v>
      </c>
      <c r="Z205" s="3">
        <f t="shared" si="26"/>
        <v>0</v>
      </c>
      <c r="AA205" s="16" t="s">
        <v>155</v>
      </c>
      <c r="AB205" s="3">
        <f t="shared" si="27"/>
        <v>0</v>
      </c>
      <c r="AC205" s="3">
        <f t="shared" si="28"/>
        <v>0</v>
      </c>
      <c r="AD205" s="3">
        <f t="shared" si="29"/>
        <v>0</v>
      </c>
      <c r="AE205" s="3">
        <f t="shared" si="30"/>
        <v>0</v>
      </c>
    </row>
    <row r="206" spans="1:31" x14ac:dyDescent="0.2">
      <c r="A206" s="8" t="s">
        <v>74</v>
      </c>
      <c r="B206" s="34" t="s">
        <v>183</v>
      </c>
      <c r="C206" s="7">
        <f t="shared" si="25"/>
        <v>2017</v>
      </c>
      <c r="E206" s="9" t="s">
        <v>43</v>
      </c>
      <c r="F206" s="10">
        <v>2017</v>
      </c>
      <c r="G206" s="9" t="s">
        <v>10</v>
      </c>
      <c r="H206" s="10" t="s">
        <v>19</v>
      </c>
      <c r="I206" s="11" t="s">
        <v>44</v>
      </c>
      <c r="J206" s="11" t="s">
        <v>21</v>
      </c>
      <c r="K206" s="12" t="s">
        <v>33</v>
      </c>
      <c r="L206" s="13" t="s">
        <v>34</v>
      </c>
      <c r="M206" s="14">
        <v>58000</v>
      </c>
      <c r="N206" s="3">
        <v>3764.2001768774644</v>
      </c>
      <c r="O206" s="3">
        <v>5533.200421210222</v>
      </c>
      <c r="P206" s="3">
        <v>1838.6003810962936</v>
      </c>
      <c r="Q206" s="3">
        <f t="shared" si="31"/>
        <v>11136.00097918398</v>
      </c>
      <c r="R206" s="3">
        <v>3764.2001768774644</v>
      </c>
      <c r="S206" s="3">
        <v>5533.200421210222</v>
      </c>
      <c r="T206" s="3">
        <v>1838.6003810962936</v>
      </c>
      <c r="U206" s="3">
        <f t="shared" si="32"/>
        <v>11136.00097918398</v>
      </c>
      <c r="V206" s="16">
        <v>923</v>
      </c>
      <c r="W206" s="3">
        <v>0</v>
      </c>
      <c r="X206" s="3">
        <v>0</v>
      </c>
      <c r="Y206" s="3">
        <v>0</v>
      </c>
      <c r="Z206" s="3">
        <f t="shared" si="26"/>
        <v>0</v>
      </c>
      <c r="AA206" s="16" t="s">
        <v>155</v>
      </c>
      <c r="AB206" s="3">
        <f t="shared" si="27"/>
        <v>0</v>
      </c>
      <c r="AC206" s="3">
        <f t="shared" si="28"/>
        <v>0</v>
      </c>
      <c r="AD206" s="3">
        <f t="shared" si="29"/>
        <v>0</v>
      </c>
      <c r="AE206" s="3">
        <f t="shared" si="30"/>
        <v>0</v>
      </c>
    </row>
    <row r="207" spans="1:31" x14ac:dyDescent="0.2">
      <c r="A207" s="8" t="s">
        <v>74</v>
      </c>
      <c r="B207" s="34" t="s">
        <v>183</v>
      </c>
      <c r="C207" s="7">
        <f t="shared" si="25"/>
        <v>2017</v>
      </c>
      <c r="E207" s="9" t="s">
        <v>45</v>
      </c>
      <c r="F207" s="10">
        <v>2017</v>
      </c>
      <c r="G207" s="9" t="s">
        <v>10</v>
      </c>
      <c r="H207" s="10" t="s">
        <v>19</v>
      </c>
      <c r="I207" s="11" t="s">
        <v>44</v>
      </c>
      <c r="J207" s="11" t="s">
        <v>21</v>
      </c>
      <c r="K207" s="12" t="s">
        <v>33</v>
      </c>
      <c r="L207" s="13" t="s">
        <v>34</v>
      </c>
      <c r="M207" s="14">
        <v>58000</v>
      </c>
      <c r="N207" s="3">
        <v>3764.20024909016</v>
      </c>
      <c r="O207" s="3">
        <v>5533.2004696237555</v>
      </c>
      <c r="P207" s="3">
        <v>1838.6004719706393</v>
      </c>
      <c r="Q207" s="3">
        <f t="shared" si="31"/>
        <v>11136.001190684556</v>
      </c>
      <c r="R207" s="3">
        <v>3764.20024909016</v>
      </c>
      <c r="S207" s="3">
        <v>5533.2004696237555</v>
      </c>
      <c r="T207" s="3">
        <v>1838.6004719706393</v>
      </c>
      <c r="U207" s="3">
        <f t="shared" si="32"/>
        <v>11136.001190684556</v>
      </c>
      <c r="V207" s="16">
        <v>923</v>
      </c>
      <c r="W207" s="3">
        <v>0</v>
      </c>
      <c r="X207" s="3">
        <v>0</v>
      </c>
      <c r="Y207" s="3">
        <v>0</v>
      </c>
      <c r="Z207" s="3">
        <f t="shared" si="26"/>
        <v>0</v>
      </c>
      <c r="AA207" s="16" t="s">
        <v>155</v>
      </c>
      <c r="AB207" s="3">
        <f t="shared" si="27"/>
        <v>0</v>
      </c>
      <c r="AC207" s="3">
        <f t="shared" si="28"/>
        <v>0</v>
      </c>
      <c r="AD207" s="3">
        <f t="shared" si="29"/>
        <v>0</v>
      </c>
      <c r="AE207" s="3">
        <f t="shared" si="30"/>
        <v>0</v>
      </c>
    </row>
    <row r="208" spans="1:31" x14ac:dyDescent="0.2">
      <c r="A208" s="8" t="s">
        <v>74</v>
      </c>
      <c r="B208" s="34" t="s">
        <v>183</v>
      </c>
      <c r="C208" s="7">
        <f t="shared" si="25"/>
        <v>2018</v>
      </c>
      <c r="E208" s="9" t="s">
        <v>46</v>
      </c>
      <c r="F208" s="10">
        <v>2018</v>
      </c>
      <c r="G208" s="9" t="s">
        <v>10</v>
      </c>
      <c r="H208" s="10" t="s">
        <v>19</v>
      </c>
      <c r="I208" s="11" t="s">
        <v>44</v>
      </c>
      <c r="J208" s="11" t="s">
        <v>21</v>
      </c>
      <c r="K208" s="12" t="s">
        <v>33</v>
      </c>
      <c r="L208" s="13" t="s">
        <v>34</v>
      </c>
      <c r="M208" s="14">
        <v>58000</v>
      </c>
      <c r="N208" s="3">
        <v>3717.7983421929084</v>
      </c>
      <c r="O208" s="3">
        <v>5011.1995207901364</v>
      </c>
      <c r="P208" s="3">
        <v>1780.5988997183226</v>
      </c>
      <c r="Q208" s="3">
        <f t="shared" si="31"/>
        <v>10509.596762701367</v>
      </c>
      <c r="R208" s="3">
        <v>3717.7983421929084</v>
      </c>
      <c r="S208" s="3">
        <v>5011.1995207901364</v>
      </c>
      <c r="T208" s="3">
        <v>1780.5988997183226</v>
      </c>
      <c r="U208" s="3">
        <f t="shared" si="32"/>
        <v>10509.596762701367</v>
      </c>
      <c r="V208" s="16">
        <v>923</v>
      </c>
      <c r="W208" s="3">
        <v>0</v>
      </c>
      <c r="X208" s="3">
        <v>0</v>
      </c>
      <c r="Y208" s="3">
        <v>0</v>
      </c>
      <c r="Z208" s="3">
        <f t="shared" si="26"/>
        <v>0</v>
      </c>
      <c r="AA208" s="16" t="s">
        <v>155</v>
      </c>
      <c r="AB208" s="3">
        <f t="shared" si="27"/>
        <v>0</v>
      </c>
      <c r="AC208" s="3">
        <f t="shared" si="28"/>
        <v>0</v>
      </c>
      <c r="AD208" s="3">
        <f t="shared" si="29"/>
        <v>0</v>
      </c>
      <c r="AE208" s="3">
        <f t="shared" si="30"/>
        <v>0</v>
      </c>
    </row>
    <row r="209" spans="1:31" x14ac:dyDescent="0.2">
      <c r="A209" s="8" t="s">
        <v>74</v>
      </c>
      <c r="B209" s="34" t="s">
        <v>183</v>
      </c>
      <c r="C209" s="7">
        <f t="shared" si="25"/>
        <v>2018</v>
      </c>
      <c r="E209" s="9" t="s">
        <v>47</v>
      </c>
      <c r="F209" s="10">
        <v>2018</v>
      </c>
      <c r="G209" s="9" t="s">
        <v>10</v>
      </c>
      <c r="H209" s="10" t="s">
        <v>19</v>
      </c>
      <c r="I209" s="11" t="s">
        <v>44</v>
      </c>
      <c r="J209" s="11" t="s">
        <v>21</v>
      </c>
      <c r="K209" s="12" t="s">
        <v>33</v>
      </c>
      <c r="L209" s="13" t="s">
        <v>34</v>
      </c>
      <c r="M209" s="14">
        <v>58000</v>
      </c>
      <c r="N209" s="3">
        <v>3717.7995541447544</v>
      </c>
      <c r="O209" s="3">
        <v>5011.1995383505582</v>
      </c>
      <c r="P209" s="3">
        <v>1780.5995347691783</v>
      </c>
      <c r="Q209" s="3">
        <f t="shared" si="31"/>
        <v>10509.598627264491</v>
      </c>
      <c r="R209" s="3">
        <v>3717.7995541447544</v>
      </c>
      <c r="S209" s="3">
        <v>5011.1995383505582</v>
      </c>
      <c r="T209" s="3">
        <v>1780.5995347691783</v>
      </c>
      <c r="U209" s="3">
        <f t="shared" si="32"/>
        <v>10509.598627264491</v>
      </c>
      <c r="V209" s="16">
        <v>923</v>
      </c>
      <c r="W209" s="3">
        <v>0</v>
      </c>
      <c r="X209" s="3">
        <v>0</v>
      </c>
      <c r="Y209" s="3">
        <v>0</v>
      </c>
      <c r="Z209" s="3">
        <f t="shared" si="26"/>
        <v>0</v>
      </c>
      <c r="AA209" s="16" t="s">
        <v>155</v>
      </c>
      <c r="AB209" s="3">
        <f t="shared" si="27"/>
        <v>0</v>
      </c>
      <c r="AC209" s="3">
        <f t="shared" si="28"/>
        <v>0</v>
      </c>
      <c r="AD209" s="3">
        <f t="shared" si="29"/>
        <v>0</v>
      </c>
      <c r="AE209" s="3">
        <f t="shared" si="30"/>
        <v>0</v>
      </c>
    </row>
    <row r="210" spans="1:31" x14ac:dyDescent="0.2">
      <c r="A210" s="8" t="s">
        <v>74</v>
      </c>
      <c r="B210" s="34" t="s">
        <v>183</v>
      </c>
      <c r="C210" s="7">
        <f t="shared" si="25"/>
        <v>2018</v>
      </c>
      <c r="E210" s="9" t="s">
        <v>48</v>
      </c>
      <c r="F210" s="10">
        <v>2018</v>
      </c>
      <c r="G210" s="9" t="s">
        <v>10</v>
      </c>
      <c r="H210" s="10" t="s">
        <v>19</v>
      </c>
      <c r="I210" s="11" t="s">
        <v>44</v>
      </c>
      <c r="J210" s="11" t="s">
        <v>21</v>
      </c>
      <c r="K210" s="12" t="s">
        <v>33</v>
      </c>
      <c r="L210" s="13" t="s">
        <v>34</v>
      </c>
      <c r="M210" s="14">
        <v>58000</v>
      </c>
      <c r="N210" s="3">
        <v>3717.7996510880284</v>
      </c>
      <c r="O210" s="3">
        <v>5011.1999589234374</v>
      </c>
      <c r="P210" s="3">
        <v>1780.5996937818252</v>
      </c>
      <c r="Q210" s="3">
        <f t="shared" si="31"/>
        <v>10509.599303793291</v>
      </c>
      <c r="R210" s="3">
        <v>3717.7996510880284</v>
      </c>
      <c r="S210" s="3">
        <v>5011.1999589234374</v>
      </c>
      <c r="T210" s="3">
        <v>1780.5996937818252</v>
      </c>
      <c r="U210" s="3">
        <f t="shared" si="32"/>
        <v>10509.599303793291</v>
      </c>
      <c r="V210" s="16">
        <v>923</v>
      </c>
      <c r="W210" s="3">
        <v>0</v>
      </c>
      <c r="X210" s="3">
        <v>0</v>
      </c>
      <c r="Y210" s="3">
        <v>0</v>
      </c>
      <c r="Z210" s="3">
        <f t="shared" si="26"/>
        <v>0</v>
      </c>
      <c r="AA210" s="16" t="s">
        <v>155</v>
      </c>
      <c r="AB210" s="3">
        <f t="shared" si="27"/>
        <v>0</v>
      </c>
      <c r="AC210" s="3">
        <f t="shared" si="28"/>
        <v>0</v>
      </c>
      <c r="AD210" s="3">
        <f t="shared" si="29"/>
        <v>0</v>
      </c>
      <c r="AE210" s="3">
        <f t="shared" si="30"/>
        <v>0</v>
      </c>
    </row>
    <row r="211" spans="1:31" x14ac:dyDescent="0.2">
      <c r="A211" s="8" t="s">
        <v>74</v>
      </c>
      <c r="B211" s="34" t="s">
        <v>183</v>
      </c>
      <c r="C211" s="7">
        <f t="shared" si="25"/>
        <v>2018</v>
      </c>
      <c r="E211" s="9" t="s">
        <v>49</v>
      </c>
      <c r="F211" s="10">
        <v>2018</v>
      </c>
      <c r="G211" s="9" t="s">
        <v>10</v>
      </c>
      <c r="H211" s="10" t="s">
        <v>19</v>
      </c>
      <c r="I211" s="11" t="s">
        <v>44</v>
      </c>
      <c r="J211" s="11" t="s">
        <v>21</v>
      </c>
      <c r="K211" s="12" t="s">
        <v>33</v>
      </c>
      <c r="L211" s="13" t="s">
        <v>34</v>
      </c>
      <c r="M211" s="14">
        <v>58000</v>
      </c>
      <c r="N211" s="3">
        <v>3717.7996801977997</v>
      </c>
      <c r="O211" s="3">
        <v>5011.199976670443</v>
      </c>
      <c r="P211" s="3">
        <v>1780.5999823338375</v>
      </c>
      <c r="Q211" s="3">
        <f t="shared" si="31"/>
        <v>10509.599639202081</v>
      </c>
      <c r="R211" s="3">
        <v>3717.7996801977997</v>
      </c>
      <c r="S211" s="3">
        <v>5011.199976670443</v>
      </c>
      <c r="T211" s="3">
        <v>1780.5999823338375</v>
      </c>
      <c r="U211" s="3">
        <f t="shared" si="32"/>
        <v>10509.599639202081</v>
      </c>
      <c r="V211" s="16">
        <v>923</v>
      </c>
      <c r="W211" s="3">
        <v>0</v>
      </c>
      <c r="X211" s="3">
        <v>0</v>
      </c>
      <c r="Y211" s="3">
        <v>0</v>
      </c>
      <c r="Z211" s="3">
        <f t="shared" si="26"/>
        <v>0</v>
      </c>
      <c r="AA211" s="16" t="s">
        <v>155</v>
      </c>
      <c r="AB211" s="3">
        <f t="shared" si="27"/>
        <v>0</v>
      </c>
      <c r="AC211" s="3">
        <f t="shared" si="28"/>
        <v>0</v>
      </c>
      <c r="AD211" s="3">
        <f t="shared" si="29"/>
        <v>0</v>
      </c>
      <c r="AE211" s="3">
        <f t="shared" si="30"/>
        <v>0</v>
      </c>
    </row>
    <row r="212" spans="1:31" x14ac:dyDescent="0.2">
      <c r="A212" s="8" t="s">
        <v>74</v>
      </c>
      <c r="B212" s="34" t="s">
        <v>183</v>
      </c>
      <c r="C212" s="7">
        <f t="shared" si="25"/>
        <v>2018</v>
      </c>
      <c r="E212" s="9" t="s">
        <v>37</v>
      </c>
      <c r="F212" s="10">
        <v>2018</v>
      </c>
      <c r="G212" s="9" t="s">
        <v>10</v>
      </c>
      <c r="H212" s="10" t="s">
        <v>19</v>
      </c>
      <c r="I212" s="11" t="s">
        <v>44</v>
      </c>
      <c r="J212" s="11" t="s">
        <v>21</v>
      </c>
      <c r="K212" s="12" t="s">
        <v>33</v>
      </c>
      <c r="L212" s="13" t="s">
        <v>34</v>
      </c>
      <c r="M212" s="14">
        <v>58000</v>
      </c>
      <c r="N212" s="3">
        <v>3717.7997528916944</v>
      </c>
      <c r="O212" s="3">
        <v>5011.2000268002712</v>
      </c>
      <c r="P212" s="3">
        <v>1780.5999946783079</v>
      </c>
      <c r="Q212" s="3">
        <f t="shared" si="31"/>
        <v>10509.599774370274</v>
      </c>
      <c r="R212" s="3">
        <v>3717.7997528916944</v>
      </c>
      <c r="S212" s="3">
        <v>5011.2000268002712</v>
      </c>
      <c r="T212" s="3">
        <v>1780.5999946783079</v>
      </c>
      <c r="U212" s="3">
        <f t="shared" si="32"/>
        <v>10509.599774370274</v>
      </c>
      <c r="V212" s="16">
        <v>923</v>
      </c>
      <c r="W212" s="3">
        <v>0</v>
      </c>
      <c r="X212" s="3">
        <v>0</v>
      </c>
      <c r="Y212" s="3">
        <v>0</v>
      </c>
      <c r="Z212" s="3">
        <f t="shared" si="26"/>
        <v>0</v>
      </c>
      <c r="AA212" s="16" t="s">
        <v>155</v>
      </c>
      <c r="AB212" s="3">
        <f t="shared" si="27"/>
        <v>0</v>
      </c>
      <c r="AC212" s="3">
        <f t="shared" si="28"/>
        <v>0</v>
      </c>
      <c r="AD212" s="3">
        <f t="shared" si="29"/>
        <v>0</v>
      </c>
      <c r="AE212" s="3">
        <f t="shared" si="30"/>
        <v>0</v>
      </c>
    </row>
    <row r="213" spans="1:31" x14ac:dyDescent="0.2">
      <c r="A213" s="8" t="s">
        <v>74</v>
      </c>
      <c r="B213" s="34" t="s">
        <v>183</v>
      </c>
      <c r="C213" s="7">
        <f t="shared" si="25"/>
        <v>2018</v>
      </c>
      <c r="E213" s="9" t="s">
        <v>38</v>
      </c>
      <c r="F213" s="10">
        <v>2018</v>
      </c>
      <c r="G213" s="9" t="s">
        <v>10</v>
      </c>
      <c r="H213" s="10" t="s">
        <v>19</v>
      </c>
      <c r="I213" s="11" t="s">
        <v>44</v>
      </c>
      <c r="J213" s="11" t="s">
        <v>21</v>
      </c>
      <c r="K213" s="12" t="s">
        <v>33</v>
      </c>
      <c r="L213" s="13" t="s">
        <v>34</v>
      </c>
      <c r="M213" s="14">
        <v>58000</v>
      </c>
      <c r="N213" s="3">
        <v>3717.7999062529198</v>
      </c>
      <c r="O213" s="3">
        <v>5011.2000483848433</v>
      </c>
      <c r="P213" s="3">
        <v>1780.6000298526467</v>
      </c>
      <c r="Q213" s="3">
        <f t="shared" si="31"/>
        <v>10509.599984490409</v>
      </c>
      <c r="R213" s="3">
        <v>3717.7999062529198</v>
      </c>
      <c r="S213" s="3">
        <v>5011.2000483848433</v>
      </c>
      <c r="T213" s="3">
        <v>1780.6000298526467</v>
      </c>
      <c r="U213" s="3">
        <f t="shared" si="32"/>
        <v>10509.599984490409</v>
      </c>
      <c r="V213" s="16">
        <v>923</v>
      </c>
      <c r="W213" s="3">
        <v>0</v>
      </c>
      <c r="X213" s="3">
        <v>0</v>
      </c>
      <c r="Y213" s="3">
        <v>0</v>
      </c>
      <c r="Z213" s="3">
        <f t="shared" si="26"/>
        <v>0</v>
      </c>
      <c r="AA213" s="16" t="s">
        <v>155</v>
      </c>
      <c r="AB213" s="3">
        <f t="shared" si="27"/>
        <v>0</v>
      </c>
      <c r="AC213" s="3">
        <f t="shared" si="28"/>
        <v>0</v>
      </c>
      <c r="AD213" s="3">
        <f t="shared" si="29"/>
        <v>0</v>
      </c>
      <c r="AE213" s="3">
        <f t="shared" si="30"/>
        <v>0</v>
      </c>
    </row>
    <row r="214" spans="1:31" x14ac:dyDescent="0.2">
      <c r="A214" s="8" t="s">
        <v>74</v>
      </c>
      <c r="B214" s="34" t="s">
        <v>183</v>
      </c>
      <c r="C214" s="7">
        <f t="shared" si="25"/>
        <v>2018</v>
      </c>
      <c r="E214" s="9" t="s">
        <v>39</v>
      </c>
      <c r="F214" s="10">
        <v>2018</v>
      </c>
      <c r="G214" s="9" t="s">
        <v>10</v>
      </c>
      <c r="H214" s="10" t="s">
        <v>19</v>
      </c>
      <c r="I214" s="11" t="s">
        <v>44</v>
      </c>
      <c r="J214" s="11" t="s">
        <v>21</v>
      </c>
      <c r="K214" s="12" t="s">
        <v>33</v>
      </c>
      <c r="L214" s="13" t="s">
        <v>34</v>
      </c>
      <c r="M214" s="14">
        <v>58000</v>
      </c>
      <c r="N214" s="3">
        <v>3717.799998748183</v>
      </c>
      <c r="O214" s="3">
        <v>5011.2000916968491</v>
      </c>
      <c r="P214" s="3">
        <v>1780.6000788304896</v>
      </c>
      <c r="Q214" s="3">
        <f t="shared" si="31"/>
        <v>10509.600169275522</v>
      </c>
      <c r="R214" s="3">
        <v>3717.799998748183</v>
      </c>
      <c r="S214" s="3">
        <v>5011.2000916968491</v>
      </c>
      <c r="T214" s="3">
        <v>1780.6000788304896</v>
      </c>
      <c r="U214" s="3">
        <f t="shared" si="32"/>
        <v>10509.600169275522</v>
      </c>
      <c r="V214" s="16">
        <v>923</v>
      </c>
      <c r="W214" s="3">
        <v>0</v>
      </c>
      <c r="X214" s="3">
        <v>0</v>
      </c>
      <c r="Y214" s="3">
        <v>0</v>
      </c>
      <c r="Z214" s="3">
        <f t="shared" si="26"/>
        <v>0</v>
      </c>
      <c r="AA214" s="16" t="s">
        <v>155</v>
      </c>
      <c r="AB214" s="3">
        <f t="shared" si="27"/>
        <v>0</v>
      </c>
      <c r="AC214" s="3">
        <f t="shared" si="28"/>
        <v>0</v>
      </c>
      <c r="AD214" s="3">
        <f t="shared" si="29"/>
        <v>0</v>
      </c>
      <c r="AE214" s="3">
        <f t="shared" si="30"/>
        <v>0</v>
      </c>
    </row>
    <row r="215" spans="1:31" x14ac:dyDescent="0.2">
      <c r="A215" s="8" t="s">
        <v>74</v>
      </c>
      <c r="B215" s="34" t="s">
        <v>183</v>
      </c>
      <c r="C215" s="7">
        <f t="shared" si="25"/>
        <v>2018</v>
      </c>
      <c r="E215" s="9" t="s">
        <v>40</v>
      </c>
      <c r="F215" s="10">
        <v>2018</v>
      </c>
      <c r="G215" s="9" t="s">
        <v>10</v>
      </c>
      <c r="H215" s="10" t="s">
        <v>19</v>
      </c>
      <c r="I215" s="11" t="s">
        <v>44</v>
      </c>
      <c r="J215" s="11" t="s">
        <v>21</v>
      </c>
      <c r="K215" s="12" t="s">
        <v>33</v>
      </c>
      <c r="L215" s="13" t="s">
        <v>34</v>
      </c>
      <c r="M215" s="14">
        <v>58000</v>
      </c>
      <c r="N215" s="3">
        <v>3717.8000145517099</v>
      </c>
      <c r="O215" s="3">
        <v>5011.200164427757</v>
      </c>
      <c r="P215" s="3">
        <v>1780.6001277121698</v>
      </c>
      <c r="Q215" s="3">
        <f t="shared" si="31"/>
        <v>10509.600306691636</v>
      </c>
      <c r="R215" s="3">
        <v>3717.8000145517099</v>
      </c>
      <c r="S215" s="3">
        <v>5011.200164427757</v>
      </c>
      <c r="T215" s="3">
        <v>1780.6001277121698</v>
      </c>
      <c r="U215" s="3">
        <f t="shared" si="32"/>
        <v>10509.600306691636</v>
      </c>
      <c r="V215" s="16">
        <v>923</v>
      </c>
      <c r="W215" s="3">
        <v>0</v>
      </c>
      <c r="X215" s="3">
        <v>0</v>
      </c>
      <c r="Y215" s="3">
        <v>0</v>
      </c>
      <c r="Z215" s="3">
        <f t="shared" si="26"/>
        <v>0</v>
      </c>
      <c r="AA215" s="16" t="s">
        <v>155</v>
      </c>
      <c r="AB215" s="3">
        <f t="shared" si="27"/>
        <v>0</v>
      </c>
      <c r="AC215" s="3">
        <f t="shared" si="28"/>
        <v>0</v>
      </c>
      <c r="AD215" s="3">
        <f t="shared" si="29"/>
        <v>0</v>
      </c>
      <c r="AE215" s="3">
        <f t="shared" si="30"/>
        <v>0</v>
      </c>
    </row>
    <row r="216" spans="1:31" x14ac:dyDescent="0.2">
      <c r="A216" s="8" t="s">
        <v>74</v>
      </c>
      <c r="B216" s="34" t="s">
        <v>183</v>
      </c>
      <c r="C216" s="7">
        <f t="shared" si="25"/>
        <v>2018</v>
      </c>
      <c r="E216" s="9" t="s">
        <v>41</v>
      </c>
      <c r="F216" s="10">
        <v>2018</v>
      </c>
      <c r="G216" s="9" t="s">
        <v>10</v>
      </c>
      <c r="H216" s="10" t="s">
        <v>19</v>
      </c>
      <c r="I216" s="11" t="s">
        <v>44</v>
      </c>
      <c r="J216" s="11" t="s">
        <v>21</v>
      </c>
      <c r="K216" s="12" t="s">
        <v>33</v>
      </c>
      <c r="L216" s="13" t="s">
        <v>34</v>
      </c>
      <c r="M216" s="14">
        <v>58000</v>
      </c>
      <c r="N216" s="3">
        <v>3717.8000634544424</v>
      </c>
      <c r="O216" s="3">
        <v>5011.2002137513591</v>
      </c>
      <c r="P216" s="3">
        <v>1780.6002331536608</v>
      </c>
      <c r="Q216" s="3">
        <f t="shared" si="31"/>
        <v>10509.600510359462</v>
      </c>
      <c r="R216" s="3">
        <v>3717.8000634544424</v>
      </c>
      <c r="S216" s="3">
        <v>5011.2002137513591</v>
      </c>
      <c r="T216" s="3">
        <v>1780.6002331536608</v>
      </c>
      <c r="U216" s="3">
        <f t="shared" si="32"/>
        <v>10509.600510359462</v>
      </c>
      <c r="V216" s="16">
        <v>923</v>
      </c>
      <c r="W216" s="3">
        <v>0</v>
      </c>
      <c r="X216" s="3">
        <v>0</v>
      </c>
      <c r="Y216" s="3">
        <v>0</v>
      </c>
      <c r="Z216" s="3">
        <f t="shared" si="26"/>
        <v>0</v>
      </c>
      <c r="AA216" s="16" t="s">
        <v>155</v>
      </c>
      <c r="AB216" s="3">
        <f t="shared" si="27"/>
        <v>0</v>
      </c>
      <c r="AC216" s="3">
        <f t="shared" si="28"/>
        <v>0</v>
      </c>
      <c r="AD216" s="3">
        <f t="shared" si="29"/>
        <v>0</v>
      </c>
      <c r="AE216" s="3">
        <f t="shared" si="30"/>
        <v>0</v>
      </c>
    </row>
    <row r="217" spans="1:31" x14ac:dyDescent="0.2">
      <c r="A217" s="8" t="s">
        <v>74</v>
      </c>
      <c r="B217" s="34" t="s">
        <v>183</v>
      </c>
      <c r="C217" s="7">
        <f t="shared" si="25"/>
        <v>2018</v>
      </c>
      <c r="E217" s="9" t="s">
        <v>42</v>
      </c>
      <c r="F217" s="10">
        <v>2018</v>
      </c>
      <c r="G217" s="9" t="s">
        <v>10</v>
      </c>
      <c r="H217" s="10" t="s">
        <v>19</v>
      </c>
      <c r="I217" s="11" t="s">
        <v>44</v>
      </c>
      <c r="J217" s="11" t="s">
        <v>21</v>
      </c>
      <c r="K217" s="12" t="s">
        <v>33</v>
      </c>
      <c r="L217" s="13" t="s">
        <v>34</v>
      </c>
      <c r="M217" s="14">
        <v>58000</v>
      </c>
      <c r="N217" s="3">
        <v>3717.8003905168057</v>
      </c>
      <c r="O217" s="3">
        <v>5011.2002617865664</v>
      </c>
      <c r="P217" s="3">
        <v>1780.600240196185</v>
      </c>
      <c r="Q217" s="3">
        <f t="shared" si="31"/>
        <v>10509.600892499557</v>
      </c>
      <c r="R217" s="3">
        <v>3717.8003905168057</v>
      </c>
      <c r="S217" s="3">
        <v>5011.2002617865664</v>
      </c>
      <c r="T217" s="3">
        <v>1780.600240196185</v>
      </c>
      <c r="U217" s="3">
        <f t="shared" si="32"/>
        <v>10509.600892499557</v>
      </c>
      <c r="V217" s="16">
        <v>923</v>
      </c>
      <c r="W217" s="3">
        <v>0</v>
      </c>
      <c r="X217" s="3">
        <v>0</v>
      </c>
      <c r="Y217" s="3">
        <v>0</v>
      </c>
      <c r="Z217" s="3">
        <f t="shared" si="26"/>
        <v>0</v>
      </c>
      <c r="AA217" s="16" t="s">
        <v>155</v>
      </c>
      <c r="AB217" s="3">
        <f t="shared" si="27"/>
        <v>0</v>
      </c>
      <c r="AC217" s="3">
        <f t="shared" si="28"/>
        <v>0</v>
      </c>
      <c r="AD217" s="3">
        <f t="shared" si="29"/>
        <v>0</v>
      </c>
      <c r="AE217" s="3">
        <f t="shared" si="30"/>
        <v>0</v>
      </c>
    </row>
    <row r="218" spans="1:31" x14ac:dyDescent="0.2">
      <c r="A218" s="8" t="s">
        <v>74</v>
      </c>
      <c r="B218" s="34" t="s">
        <v>183</v>
      </c>
      <c r="C218" s="7">
        <f t="shared" si="25"/>
        <v>2018</v>
      </c>
      <c r="E218" s="9" t="s">
        <v>43</v>
      </c>
      <c r="F218" s="10">
        <v>2018</v>
      </c>
      <c r="G218" s="9" t="s">
        <v>10</v>
      </c>
      <c r="H218" s="10" t="s">
        <v>19</v>
      </c>
      <c r="I218" s="11" t="s">
        <v>44</v>
      </c>
      <c r="J218" s="11" t="s">
        <v>21</v>
      </c>
      <c r="K218" s="12" t="s">
        <v>33</v>
      </c>
      <c r="L218" s="13" t="s">
        <v>34</v>
      </c>
      <c r="M218" s="14">
        <v>58000</v>
      </c>
      <c r="N218" s="3">
        <v>3717.8004420771931</v>
      </c>
      <c r="O218" s="3">
        <v>5011.2003707355052</v>
      </c>
      <c r="P218" s="3">
        <v>1780.6005698711867</v>
      </c>
      <c r="Q218" s="3">
        <f t="shared" si="31"/>
        <v>10509.601382683884</v>
      </c>
      <c r="R218" s="3">
        <v>3717.8004420771931</v>
      </c>
      <c r="S218" s="3">
        <v>5011.2003707355052</v>
      </c>
      <c r="T218" s="3">
        <v>1780.6005698711867</v>
      </c>
      <c r="U218" s="3">
        <f t="shared" si="32"/>
        <v>10509.601382683884</v>
      </c>
      <c r="V218" s="16">
        <v>923</v>
      </c>
      <c r="W218" s="3">
        <v>0</v>
      </c>
      <c r="X218" s="3">
        <v>0</v>
      </c>
      <c r="Y218" s="3">
        <v>0</v>
      </c>
      <c r="Z218" s="3">
        <f t="shared" si="26"/>
        <v>0</v>
      </c>
      <c r="AA218" s="16" t="s">
        <v>155</v>
      </c>
      <c r="AB218" s="3">
        <f t="shared" si="27"/>
        <v>0</v>
      </c>
      <c r="AC218" s="3">
        <f t="shared" si="28"/>
        <v>0</v>
      </c>
      <c r="AD218" s="3">
        <f t="shared" si="29"/>
        <v>0</v>
      </c>
      <c r="AE218" s="3">
        <f t="shared" si="30"/>
        <v>0</v>
      </c>
    </row>
    <row r="219" spans="1:31" x14ac:dyDescent="0.2">
      <c r="A219" s="8" t="s">
        <v>74</v>
      </c>
      <c r="B219" s="34" t="s">
        <v>183</v>
      </c>
      <c r="C219" s="7">
        <f t="shared" si="25"/>
        <v>2018</v>
      </c>
      <c r="E219" s="9" t="s">
        <v>45</v>
      </c>
      <c r="F219" s="10">
        <v>2018</v>
      </c>
      <c r="G219" s="9" t="s">
        <v>10</v>
      </c>
      <c r="H219" s="10" t="s">
        <v>19</v>
      </c>
      <c r="I219" s="11" t="s">
        <v>44</v>
      </c>
      <c r="J219" s="11" t="s">
        <v>21</v>
      </c>
      <c r="K219" s="12" t="s">
        <v>33</v>
      </c>
      <c r="L219" s="13" t="s">
        <v>34</v>
      </c>
      <c r="M219" s="14">
        <v>58000</v>
      </c>
      <c r="N219" s="3">
        <v>3717.8005221894077</v>
      </c>
      <c r="O219" s="3">
        <v>5011.2004671483328</v>
      </c>
      <c r="P219" s="3">
        <v>1780.600908022928</v>
      </c>
      <c r="Q219" s="3">
        <f t="shared" si="31"/>
        <v>10509.60189736067</v>
      </c>
      <c r="R219" s="3">
        <v>3717.8005221894077</v>
      </c>
      <c r="S219" s="3">
        <v>5011.2004671483328</v>
      </c>
      <c r="T219" s="3">
        <v>1780.600908022928</v>
      </c>
      <c r="U219" s="3">
        <f t="shared" si="32"/>
        <v>10509.60189736067</v>
      </c>
      <c r="V219" s="16">
        <v>923</v>
      </c>
      <c r="W219" s="3">
        <v>0</v>
      </c>
      <c r="X219" s="3">
        <v>0</v>
      </c>
      <c r="Y219" s="3">
        <v>0</v>
      </c>
      <c r="Z219" s="3">
        <f t="shared" si="26"/>
        <v>0</v>
      </c>
      <c r="AA219" s="16" t="s">
        <v>155</v>
      </c>
      <c r="AB219" s="3">
        <f t="shared" si="27"/>
        <v>0</v>
      </c>
      <c r="AC219" s="3">
        <f t="shared" si="28"/>
        <v>0</v>
      </c>
      <c r="AD219" s="3">
        <f t="shared" si="29"/>
        <v>0</v>
      </c>
      <c r="AE219" s="3">
        <f t="shared" si="30"/>
        <v>0</v>
      </c>
    </row>
    <row r="220" spans="1:31" x14ac:dyDescent="0.2">
      <c r="A220" s="8" t="s">
        <v>74</v>
      </c>
      <c r="B220" s="34" t="s">
        <v>183</v>
      </c>
      <c r="C220" s="7">
        <f t="shared" si="25"/>
        <v>2019</v>
      </c>
      <c r="E220" s="9" t="s">
        <v>46</v>
      </c>
      <c r="F220" s="10">
        <v>2019</v>
      </c>
      <c r="G220" s="9" t="s">
        <v>10</v>
      </c>
      <c r="H220" s="10" t="s">
        <v>19</v>
      </c>
      <c r="I220" s="11" t="s">
        <v>44</v>
      </c>
      <c r="J220" s="11" t="s">
        <v>21</v>
      </c>
      <c r="K220" s="12" t="s">
        <v>33</v>
      </c>
      <c r="L220" s="13" t="s">
        <v>34</v>
      </c>
      <c r="M220" s="14">
        <v>58000</v>
      </c>
      <c r="N220" s="3">
        <v>3659.7997237284139</v>
      </c>
      <c r="O220" s="3">
        <v>4663.1998520750576</v>
      </c>
      <c r="P220" s="3">
        <v>1583.3996622410552</v>
      </c>
      <c r="Q220" s="3">
        <f t="shared" si="31"/>
        <v>9906.399238044527</v>
      </c>
      <c r="R220" s="3">
        <v>3659.7997237284139</v>
      </c>
      <c r="S220" s="3">
        <v>4663.1998520750576</v>
      </c>
      <c r="T220" s="3">
        <v>1583.3996622410552</v>
      </c>
      <c r="U220" s="3">
        <f t="shared" si="32"/>
        <v>9906.399238044527</v>
      </c>
      <c r="V220" s="16">
        <v>923</v>
      </c>
      <c r="W220" s="3">
        <v>0</v>
      </c>
      <c r="X220" s="3">
        <v>0</v>
      </c>
      <c r="Y220" s="3">
        <v>0</v>
      </c>
      <c r="Z220" s="3">
        <f t="shared" si="26"/>
        <v>0</v>
      </c>
      <c r="AA220" s="16" t="s">
        <v>155</v>
      </c>
      <c r="AB220" s="3">
        <f t="shared" si="27"/>
        <v>0</v>
      </c>
      <c r="AC220" s="3">
        <f t="shared" si="28"/>
        <v>0</v>
      </c>
      <c r="AD220" s="3">
        <f t="shared" si="29"/>
        <v>0</v>
      </c>
      <c r="AE220" s="3">
        <f t="shared" si="30"/>
        <v>0</v>
      </c>
    </row>
    <row r="221" spans="1:31" x14ac:dyDescent="0.2">
      <c r="A221" s="8" t="s">
        <v>74</v>
      </c>
      <c r="B221" s="34" t="s">
        <v>183</v>
      </c>
      <c r="C221" s="7">
        <f t="shared" si="25"/>
        <v>2019</v>
      </c>
      <c r="E221" s="9" t="s">
        <v>47</v>
      </c>
      <c r="F221" s="10">
        <v>2019</v>
      </c>
      <c r="G221" s="9" t="s">
        <v>10</v>
      </c>
      <c r="H221" s="10" t="s">
        <v>19</v>
      </c>
      <c r="I221" s="11" t="s">
        <v>44</v>
      </c>
      <c r="J221" s="11" t="s">
        <v>21</v>
      </c>
      <c r="K221" s="12" t="s">
        <v>33</v>
      </c>
      <c r="L221" s="13" t="s">
        <v>34</v>
      </c>
      <c r="M221" s="14">
        <v>58000</v>
      </c>
      <c r="N221" s="3">
        <v>3659.7999197925396</v>
      </c>
      <c r="O221" s="3">
        <v>4663.199878764759</v>
      </c>
      <c r="P221" s="3">
        <v>1583.3997002384751</v>
      </c>
      <c r="Q221" s="3">
        <f t="shared" si="31"/>
        <v>9906.399498795774</v>
      </c>
      <c r="R221" s="3">
        <v>3659.7999197925396</v>
      </c>
      <c r="S221" s="3">
        <v>4663.199878764759</v>
      </c>
      <c r="T221" s="3">
        <v>1583.3997002384751</v>
      </c>
      <c r="U221" s="3">
        <f t="shared" si="32"/>
        <v>9906.399498795774</v>
      </c>
      <c r="V221" s="16">
        <v>923</v>
      </c>
      <c r="W221" s="3">
        <v>0</v>
      </c>
      <c r="X221" s="3">
        <v>0</v>
      </c>
      <c r="Y221" s="3">
        <v>0</v>
      </c>
      <c r="Z221" s="3">
        <f t="shared" si="26"/>
        <v>0</v>
      </c>
      <c r="AA221" s="16" t="s">
        <v>155</v>
      </c>
      <c r="AB221" s="3">
        <f t="shared" si="27"/>
        <v>0</v>
      </c>
      <c r="AC221" s="3">
        <f t="shared" si="28"/>
        <v>0</v>
      </c>
      <c r="AD221" s="3">
        <f t="shared" si="29"/>
        <v>0</v>
      </c>
      <c r="AE221" s="3">
        <f t="shared" si="30"/>
        <v>0</v>
      </c>
    </row>
    <row r="222" spans="1:31" x14ac:dyDescent="0.2">
      <c r="A222" s="8" t="s">
        <v>74</v>
      </c>
      <c r="B222" s="34" t="s">
        <v>183</v>
      </c>
      <c r="C222" s="7">
        <f t="shared" si="25"/>
        <v>2019</v>
      </c>
      <c r="E222" s="9" t="s">
        <v>48</v>
      </c>
      <c r="F222" s="10">
        <v>2019</v>
      </c>
      <c r="G222" s="9" t="s">
        <v>10</v>
      </c>
      <c r="H222" s="10" t="s">
        <v>19</v>
      </c>
      <c r="I222" s="11" t="s">
        <v>44</v>
      </c>
      <c r="J222" s="11" t="s">
        <v>21</v>
      </c>
      <c r="K222" s="12" t="s">
        <v>33</v>
      </c>
      <c r="L222" s="13" t="s">
        <v>34</v>
      </c>
      <c r="M222" s="14">
        <v>58000</v>
      </c>
      <c r="N222" s="3">
        <v>3659.7999260750894</v>
      </c>
      <c r="O222" s="3">
        <v>4663.2001419534072</v>
      </c>
      <c r="P222" s="3">
        <v>1583.3998987510809</v>
      </c>
      <c r="Q222" s="3">
        <f t="shared" si="31"/>
        <v>9906.3999667795779</v>
      </c>
      <c r="R222" s="3">
        <v>3659.7999260750894</v>
      </c>
      <c r="S222" s="3">
        <v>4663.2001419534072</v>
      </c>
      <c r="T222" s="3">
        <v>1583.3998987510809</v>
      </c>
      <c r="U222" s="3">
        <f t="shared" si="32"/>
        <v>9906.3999667795779</v>
      </c>
      <c r="V222" s="16">
        <v>923</v>
      </c>
      <c r="W222" s="3">
        <v>0</v>
      </c>
      <c r="X222" s="3">
        <v>0</v>
      </c>
      <c r="Y222" s="3">
        <v>0</v>
      </c>
      <c r="Z222" s="3">
        <f t="shared" si="26"/>
        <v>0</v>
      </c>
      <c r="AA222" s="16" t="s">
        <v>155</v>
      </c>
      <c r="AB222" s="3">
        <f t="shared" si="27"/>
        <v>0</v>
      </c>
      <c r="AC222" s="3">
        <f t="shared" si="28"/>
        <v>0</v>
      </c>
      <c r="AD222" s="3">
        <f t="shared" si="29"/>
        <v>0</v>
      </c>
      <c r="AE222" s="3">
        <f t="shared" si="30"/>
        <v>0</v>
      </c>
    </row>
    <row r="223" spans="1:31" x14ac:dyDescent="0.2">
      <c r="A223" s="8" t="s">
        <v>74</v>
      </c>
      <c r="B223" s="34" t="s">
        <v>183</v>
      </c>
      <c r="C223" s="7">
        <f t="shared" si="25"/>
        <v>2019</v>
      </c>
      <c r="E223" s="9" t="s">
        <v>49</v>
      </c>
      <c r="F223" s="10">
        <v>2019</v>
      </c>
      <c r="G223" s="9" t="s">
        <v>10</v>
      </c>
      <c r="H223" s="10" t="s">
        <v>19</v>
      </c>
      <c r="I223" s="11" t="s">
        <v>44</v>
      </c>
      <c r="J223" s="11" t="s">
        <v>21</v>
      </c>
      <c r="K223" s="12" t="s">
        <v>33</v>
      </c>
      <c r="L223" s="13" t="s">
        <v>34</v>
      </c>
      <c r="M223" s="14">
        <v>58000</v>
      </c>
      <c r="N223" s="3">
        <v>3659.7999334131869</v>
      </c>
      <c r="O223" s="3">
        <v>4663.2003255355339</v>
      </c>
      <c r="P223" s="3">
        <v>1583.3998988866911</v>
      </c>
      <c r="Q223" s="3">
        <f t="shared" si="31"/>
        <v>9906.4001578354128</v>
      </c>
      <c r="R223" s="3">
        <v>3659.7999334131869</v>
      </c>
      <c r="S223" s="3">
        <v>4663.2003255355339</v>
      </c>
      <c r="T223" s="3">
        <v>1583.3998988866911</v>
      </c>
      <c r="U223" s="3">
        <f t="shared" si="32"/>
        <v>9906.4001578354128</v>
      </c>
      <c r="V223" s="16">
        <v>923</v>
      </c>
      <c r="W223" s="3">
        <v>0</v>
      </c>
      <c r="X223" s="3">
        <v>0</v>
      </c>
      <c r="Y223" s="3">
        <v>0</v>
      </c>
      <c r="Z223" s="3">
        <f t="shared" si="26"/>
        <v>0</v>
      </c>
      <c r="AA223" s="16" t="s">
        <v>155</v>
      </c>
      <c r="AB223" s="3">
        <f t="shared" si="27"/>
        <v>0</v>
      </c>
      <c r="AC223" s="3">
        <f t="shared" si="28"/>
        <v>0</v>
      </c>
      <c r="AD223" s="3">
        <f t="shared" si="29"/>
        <v>0</v>
      </c>
      <c r="AE223" s="3">
        <f t="shared" si="30"/>
        <v>0</v>
      </c>
    </row>
    <row r="224" spans="1:31" x14ac:dyDescent="0.2">
      <c r="A224" s="8" t="s">
        <v>74</v>
      </c>
      <c r="B224" s="34" t="s">
        <v>183</v>
      </c>
      <c r="C224" s="7">
        <f t="shared" si="25"/>
        <v>2019</v>
      </c>
      <c r="E224" s="9" t="s">
        <v>37</v>
      </c>
      <c r="F224" s="10">
        <v>2019</v>
      </c>
      <c r="G224" s="9" t="s">
        <v>10</v>
      </c>
      <c r="H224" s="10" t="s">
        <v>19</v>
      </c>
      <c r="I224" s="11" t="s">
        <v>44</v>
      </c>
      <c r="J224" s="11" t="s">
        <v>21</v>
      </c>
      <c r="K224" s="12" t="s">
        <v>33</v>
      </c>
      <c r="L224" s="13" t="s">
        <v>34</v>
      </c>
      <c r="M224" s="14">
        <v>58000</v>
      </c>
      <c r="N224" s="3">
        <v>3659.7999599038676</v>
      </c>
      <c r="O224" s="3">
        <v>4663.2003614106716</v>
      </c>
      <c r="P224" s="3">
        <v>1583.3999108099606</v>
      </c>
      <c r="Q224" s="3">
        <f t="shared" si="31"/>
        <v>9906.4002321244989</v>
      </c>
      <c r="R224" s="3">
        <v>3659.7999599038676</v>
      </c>
      <c r="S224" s="3">
        <v>4663.2003614106716</v>
      </c>
      <c r="T224" s="3">
        <v>1583.3999108099606</v>
      </c>
      <c r="U224" s="3">
        <f t="shared" si="32"/>
        <v>9906.4002321244989</v>
      </c>
      <c r="V224" s="16">
        <v>923</v>
      </c>
      <c r="W224" s="3">
        <v>0</v>
      </c>
      <c r="X224" s="3">
        <v>0</v>
      </c>
      <c r="Y224" s="3">
        <v>0</v>
      </c>
      <c r="Z224" s="3">
        <f t="shared" si="26"/>
        <v>0</v>
      </c>
      <c r="AA224" s="16" t="s">
        <v>155</v>
      </c>
      <c r="AB224" s="3">
        <f t="shared" si="27"/>
        <v>0</v>
      </c>
      <c r="AC224" s="3">
        <f t="shared" si="28"/>
        <v>0</v>
      </c>
      <c r="AD224" s="3">
        <f t="shared" si="29"/>
        <v>0</v>
      </c>
      <c r="AE224" s="3">
        <f t="shared" si="30"/>
        <v>0</v>
      </c>
    </row>
    <row r="225" spans="1:31" x14ac:dyDescent="0.2">
      <c r="A225" s="8" t="s">
        <v>74</v>
      </c>
      <c r="B225" s="34" t="s">
        <v>183</v>
      </c>
      <c r="C225" s="7">
        <f t="shared" si="25"/>
        <v>2019</v>
      </c>
      <c r="E225" s="9" t="s">
        <v>38</v>
      </c>
      <c r="F225" s="10">
        <v>2019</v>
      </c>
      <c r="G225" s="9" t="s">
        <v>10</v>
      </c>
      <c r="H225" s="10" t="s">
        <v>19</v>
      </c>
      <c r="I225" s="11" t="s">
        <v>44</v>
      </c>
      <c r="J225" s="11" t="s">
        <v>21</v>
      </c>
      <c r="K225" s="12" t="s">
        <v>33</v>
      </c>
      <c r="L225" s="13" t="s">
        <v>34</v>
      </c>
      <c r="M225" s="14">
        <v>58000</v>
      </c>
      <c r="N225" s="3">
        <v>3659.8000662262943</v>
      </c>
      <c r="O225" s="3">
        <v>4663.2005735785706</v>
      </c>
      <c r="P225" s="3">
        <v>1583.4004553694328</v>
      </c>
      <c r="Q225" s="3">
        <f t="shared" si="31"/>
        <v>9906.4010951742966</v>
      </c>
      <c r="R225" s="3">
        <v>3659.8000662262943</v>
      </c>
      <c r="S225" s="3">
        <v>4663.2005735785706</v>
      </c>
      <c r="T225" s="3">
        <v>1583.4004553694328</v>
      </c>
      <c r="U225" s="3">
        <f t="shared" si="32"/>
        <v>9906.4010951742966</v>
      </c>
      <c r="V225" s="16">
        <v>923</v>
      </c>
      <c r="W225" s="3">
        <v>0</v>
      </c>
      <c r="X225" s="3">
        <v>0</v>
      </c>
      <c r="Y225" s="3">
        <v>0</v>
      </c>
      <c r="Z225" s="3">
        <f t="shared" si="26"/>
        <v>0</v>
      </c>
      <c r="AA225" s="16" t="s">
        <v>155</v>
      </c>
      <c r="AB225" s="3">
        <f t="shared" si="27"/>
        <v>0</v>
      </c>
      <c r="AC225" s="3">
        <f t="shared" si="28"/>
        <v>0</v>
      </c>
      <c r="AD225" s="3">
        <f t="shared" si="29"/>
        <v>0</v>
      </c>
      <c r="AE225" s="3">
        <f t="shared" si="30"/>
        <v>0</v>
      </c>
    </row>
    <row r="226" spans="1:31" x14ac:dyDescent="0.2">
      <c r="A226" s="8" t="s">
        <v>74</v>
      </c>
      <c r="B226" s="34" t="s">
        <v>183</v>
      </c>
      <c r="C226" s="7">
        <f t="shared" si="25"/>
        <v>2019</v>
      </c>
      <c r="E226" s="9" t="s">
        <v>39</v>
      </c>
      <c r="F226" s="10">
        <v>2019</v>
      </c>
      <c r="G226" s="9" t="s">
        <v>10</v>
      </c>
      <c r="H226" s="10" t="s">
        <v>19</v>
      </c>
      <c r="I226" s="11" t="s">
        <v>44</v>
      </c>
      <c r="J226" s="11" t="s">
        <v>21</v>
      </c>
      <c r="K226" s="12" t="s">
        <v>33</v>
      </c>
      <c r="L226" s="13" t="s">
        <v>34</v>
      </c>
      <c r="M226" s="14">
        <v>58000</v>
      </c>
      <c r="N226" s="25"/>
      <c r="O226" s="25"/>
      <c r="P226" s="25"/>
      <c r="Q226" s="3">
        <f t="shared" si="31"/>
        <v>0</v>
      </c>
      <c r="R226" s="3">
        <v>0</v>
      </c>
      <c r="S226" s="3">
        <v>0</v>
      </c>
      <c r="T226" s="3">
        <v>0</v>
      </c>
      <c r="U226" s="3">
        <f t="shared" si="32"/>
        <v>0</v>
      </c>
      <c r="V226" s="16" t="s">
        <v>155</v>
      </c>
      <c r="W226" s="3">
        <v>0</v>
      </c>
      <c r="X226" s="3">
        <v>0</v>
      </c>
      <c r="Y226" s="3">
        <v>0</v>
      </c>
      <c r="Z226" s="3">
        <f t="shared" si="26"/>
        <v>0</v>
      </c>
      <c r="AA226" s="16" t="s">
        <v>155</v>
      </c>
      <c r="AB226" s="3">
        <f t="shared" si="27"/>
        <v>0</v>
      </c>
      <c r="AC226" s="3">
        <f t="shared" si="28"/>
        <v>0</v>
      </c>
      <c r="AD226" s="3">
        <f t="shared" si="29"/>
        <v>0</v>
      </c>
      <c r="AE226" s="3">
        <f t="shared" si="30"/>
        <v>0</v>
      </c>
    </row>
    <row r="227" spans="1:31" x14ac:dyDescent="0.2">
      <c r="A227" s="8" t="s">
        <v>74</v>
      </c>
      <c r="B227" s="34" t="s">
        <v>183</v>
      </c>
      <c r="C227" s="7">
        <f t="shared" si="25"/>
        <v>2019</v>
      </c>
      <c r="E227" s="9" t="s">
        <v>40</v>
      </c>
      <c r="F227" s="10">
        <v>2019</v>
      </c>
      <c r="G227" s="9" t="s">
        <v>10</v>
      </c>
      <c r="H227" s="10" t="s">
        <v>19</v>
      </c>
      <c r="I227" s="11" t="s">
        <v>44</v>
      </c>
      <c r="J227" s="11" t="s">
        <v>21</v>
      </c>
      <c r="K227" s="12" t="s">
        <v>33</v>
      </c>
      <c r="L227" s="13" t="s">
        <v>34</v>
      </c>
      <c r="M227" s="14">
        <v>58000</v>
      </c>
      <c r="N227" s="3">
        <v>5492.5996299673343</v>
      </c>
      <c r="O227" s="3">
        <v>7006.3999573745823</v>
      </c>
      <c r="P227" s="3">
        <v>2377.9999226227878</v>
      </c>
      <c r="Q227" s="3">
        <f t="shared" si="31"/>
        <v>14876.999509964706</v>
      </c>
      <c r="R227" s="3">
        <v>5492.5996299673343</v>
      </c>
      <c r="S227" s="3">
        <v>7006.3999573745823</v>
      </c>
      <c r="T227" s="3">
        <v>2377.9999226227878</v>
      </c>
      <c r="U227" s="3">
        <f t="shared" si="32"/>
        <v>14876.999509964706</v>
      </c>
      <c r="V227" s="16">
        <v>923</v>
      </c>
      <c r="W227" s="3">
        <v>0</v>
      </c>
      <c r="X227" s="3">
        <v>0</v>
      </c>
      <c r="Y227" s="3">
        <v>0</v>
      </c>
      <c r="Z227" s="3">
        <f t="shared" si="26"/>
        <v>0</v>
      </c>
      <c r="AA227" s="16" t="s">
        <v>155</v>
      </c>
      <c r="AB227" s="3">
        <f t="shared" si="27"/>
        <v>0</v>
      </c>
      <c r="AC227" s="3">
        <f t="shared" si="28"/>
        <v>0</v>
      </c>
      <c r="AD227" s="3">
        <f t="shared" si="29"/>
        <v>0</v>
      </c>
      <c r="AE227" s="3">
        <f t="shared" si="30"/>
        <v>0</v>
      </c>
    </row>
    <row r="228" spans="1:31" x14ac:dyDescent="0.2">
      <c r="A228" s="8" t="s">
        <v>74</v>
      </c>
      <c r="B228" s="34" t="s">
        <v>183</v>
      </c>
      <c r="C228" s="7">
        <f t="shared" si="25"/>
        <v>2019</v>
      </c>
      <c r="E228" s="9" t="s">
        <v>41</v>
      </c>
      <c r="F228" s="10">
        <v>2019</v>
      </c>
      <c r="G228" s="9" t="s">
        <v>10</v>
      </c>
      <c r="H228" s="10" t="s">
        <v>19</v>
      </c>
      <c r="I228" s="11" t="s">
        <v>44</v>
      </c>
      <c r="J228" s="11" t="s">
        <v>21</v>
      </c>
      <c r="K228" s="12" t="s">
        <v>33</v>
      </c>
      <c r="L228" s="13" t="s">
        <v>34</v>
      </c>
      <c r="M228" s="14">
        <v>58000</v>
      </c>
      <c r="N228" s="3">
        <v>5492.6000594137167</v>
      </c>
      <c r="O228" s="3">
        <v>7006.3999762568565</v>
      </c>
      <c r="P228" s="3">
        <v>2377.999941532652</v>
      </c>
      <c r="Q228" s="3">
        <f t="shared" si="31"/>
        <v>14876.999977203224</v>
      </c>
      <c r="R228" s="3">
        <v>5492.6000594137167</v>
      </c>
      <c r="S228" s="3">
        <v>7006.3999762568565</v>
      </c>
      <c r="T228" s="3">
        <v>2377.999941532652</v>
      </c>
      <c r="U228" s="3">
        <f t="shared" si="32"/>
        <v>14876.999977203224</v>
      </c>
      <c r="V228" s="16">
        <v>923</v>
      </c>
      <c r="W228" s="3">
        <v>0</v>
      </c>
      <c r="X228" s="3">
        <v>0</v>
      </c>
      <c r="Y228" s="3">
        <v>0</v>
      </c>
      <c r="Z228" s="3">
        <f t="shared" si="26"/>
        <v>0</v>
      </c>
      <c r="AA228" s="16" t="s">
        <v>155</v>
      </c>
      <c r="AB228" s="3">
        <f t="shared" si="27"/>
        <v>0</v>
      </c>
      <c r="AC228" s="3">
        <f t="shared" si="28"/>
        <v>0</v>
      </c>
      <c r="AD228" s="3">
        <f t="shared" si="29"/>
        <v>0</v>
      </c>
      <c r="AE228" s="3">
        <f t="shared" si="30"/>
        <v>0</v>
      </c>
    </row>
    <row r="229" spans="1:31" x14ac:dyDescent="0.2">
      <c r="A229" s="8" t="s">
        <v>74</v>
      </c>
      <c r="B229" s="34" t="s">
        <v>183</v>
      </c>
      <c r="C229" s="7">
        <f t="shared" si="25"/>
        <v>2019</v>
      </c>
      <c r="E229" s="9" t="s">
        <v>42</v>
      </c>
      <c r="F229" s="10">
        <v>2019</v>
      </c>
      <c r="G229" s="9" t="s">
        <v>10</v>
      </c>
      <c r="H229" s="10" t="s">
        <v>19</v>
      </c>
      <c r="I229" s="11" t="s">
        <v>44</v>
      </c>
      <c r="J229" s="11" t="s">
        <v>21</v>
      </c>
      <c r="K229" s="12" t="s">
        <v>33</v>
      </c>
      <c r="L229" s="13" t="s">
        <v>34</v>
      </c>
      <c r="M229" s="14">
        <v>58000</v>
      </c>
      <c r="N229" s="3">
        <v>5492.6002255538424</v>
      </c>
      <c r="O229" s="3">
        <v>7006.4000045451658</v>
      </c>
      <c r="P229" s="3">
        <v>2377.9999488668873</v>
      </c>
      <c r="Q229" s="3">
        <f t="shared" si="31"/>
        <v>14877.000178965896</v>
      </c>
      <c r="R229" s="3">
        <v>5492.6002255538424</v>
      </c>
      <c r="S229" s="3">
        <v>7006.4000045451658</v>
      </c>
      <c r="T229" s="3">
        <v>2377.9999488668873</v>
      </c>
      <c r="U229" s="3">
        <f t="shared" si="32"/>
        <v>14877.000178965896</v>
      </c>
      <c r="V229" s="16">
        <v>923</v>
      </c>
      <c r="W229" s="3">
        <v>0</v>
      </c>
      <c r="X229" s="3">
        <v>0</v>
      </c>
      <c r="Y229" s="3">
        <v>0</v>
      </c>
      <c r="Z229" s="3">
        <f t="shared" si="26"/>
        <v>0</v>
      </c>
      <c r="AA229" s="16" t="s">
        <v>155</v>
      </c>
      <c r="AB229" s="3">
        <f t="shared" si="27"/>
        <v>0</v>
      </c>
      <c r="AC229" s="3">
        <f t="shared" si="28"/>
        <v>0</v>
      </c>
      <c r="AD229" s="3">
        <f t="shared" si="29"/>
        <v>0</v>
      </c>
      <c r="AE229" s="3">
        <f t="shared" si="30"/>
        <v>0</v>
      </c>
    </row>
    <row r="230" spans="1:31" x14ac:dyDescent="0.2">
      <c r="A230" s="8" t="s">
        <v>74</v>
      </c>
      <c r="B230" s="34" t="s">
        <v>183</v>
      </c>
      <c r="C230" s="7">
        <f t="shared" si="25"/>
        <v>2019</v>
      </c>
      <c r="E230" s="9" t="s">
        <v>45</v>
      </c>
      <c r="F230" s="10">
        <v>2019</v>
      </c>
      <c r="G230" s="9" t="s">
        <v>10</v>
      </c>
      <c r="H230" s="10" t="s">
        <v>19</v>
      </c>
      <c r="I230" s="11" t="s">
        <v>44</v>
      </c>
      <c r="J230" s="11" t="s">
        <v>21</v>
      </c>
      <c r="K230" s="12" t="s">
        <v>33</v>
      </c>
      <c r="L230" s="13" t="s">
        <v>34</v>
      </c>
      <c r="M230" s="14">
        <v>116000</v>
      </c>
      <c r="N230" s="3">
        <v>10985.199925305313</v>
      </c>
      <c r="O230" s="3">
        <v>14012.799926328527</v>
      </c>
      <c r="P230" s="3">
        <v>4756.0000748562479</v>
      </c>
      <c r="Q230" s="3">
        <f t="shared" si="31"/>
        <v>29753.999926490087</v>
      </c>
      <c r="R230" s="3">
        <v>10985.199925305313</v>
      </c>
      <c r="S230" s="3">
        <v>14012.799926328527</v>
      </c>
      <c r="T230" s="3">
        <v>4756.0000748562479</v>
      </c>
      <c r="U230" s="3">
        <f t="shared" si="32"/>
        <v>29753.999926490087</v>
      </c>
      <c r="V230" s="16">
        <v>923</v>
      </c>
      <c r="W230" s="3">
        <v>0</v>
      </c>
      <c r="X230" s="3">
        <v>0</v>
      </c>
      <c r="Y230" s="3">
        <v>0</v>
      </c>
      <c r="Z230" s="3">
        <f t="shared" si="26"/>
        <v>0</v>
      </c>
      <c r="AA230" s="16" t="s">
        <v>155</v>
      </c>
      <c r="AB230" s="3">
        <f t="shared" si="27"/>
        <v>0</v>
      </c>
      <c r="AC230" s="3">
        <f t="shared" si="28"/>
        <v>0</v>
      </c>
      <c r="AD230" s="3">
        <f t="shared" si="29"/>
        <v>0</v>
      </c>
      <c r="AE230" s="3">
        <f t="shared" si="30"/>
        <v>0</v>
      </c>
    </row>
    <row r="231" spans="1:31" x14ac:dyDescent="0.2">
      <c r="A231" s="8" t="s">
        <v>74</v>
      </c>
      <c r="B231" s="34" t="s">
        <v>182</v>
      </c>
      <c r="C231" s="7">
        <f t="shared" si="25"/>
        <v>2020</v>
      </c>
      <c r="E231" s="9" t="s">
        <v>46</v>
      </c>
      <c r="F231" s="10">
        <v>2020</v>
      </c>
      <c r="G231" s="9" t="s">
        <v>10</v>
      </c>
      <c r="H231" s="10" t="s">
        <v>19</v>
      </c>
      <c r="I231" s="11" t="s">
        <v>44</v>
      </c>
      <c r="J231" s="11" t="s">
        <v>21</v>
      </c>
      <c r="K231" s="12" t="s">
        <v>33</v>
      </c>
      <c r="L231" s="13" t="s">
        <v>34</v>
      </c>
      <c r="M231" s="14">
        <v>58000</v>
      </c>
      <c r="N231" s="3">
        <v>5747.7990255326504</v>
      </c>
      <c r="O231" s="3">
        <v>7087.5994277929522</v>
      </c>
      <c r="P231" s="3">
        <v>2435.9996021412185</v>
      </c>
      <c r="Q231" s="3">
        <f t="shared" si="31"/>
        <v>15271.398055466821</v>
      </c>
      <c r="R231" s="3">
        <v>5747.7990255326504</v>
      </c>
      <c r="S231" s="3">
        <v>7087.5994277929522</v>
      </c>
      <c r="T231" s="3">
        <v>2435.9996021412185</v>
      </c>
      <c r="U231" s="3">
        <f t="shared" si="32"/>
        <v>15271.398055466821</v>
      </c>
      <c r="V231" s="16">
        <v>923</v>
      </c>
      <c r="W231" s="3">
        <v>0</v>
      </c>
      <c r="X231" s="3">
        <v>0</v>
      </c>
      <c r="Y231" s="3">
        <v>0</v>
      </c>
      <c r="Z231" s="3">
        <f t="shared" si="26"/>
        <v>0</v>
      </c>
      <c r="AA231" s="16" t="s">
        <v>155</v>
      </c>
      <c r="AB231" s="3">
        <f t="shared" si="27"/>
        <v>0</v>
      </c>
      <c r="AC231" s="3">
        <f t="shared" si="28"/>
        <v>0</v>
      </c>
      <c r="AD231" s="3">
        <f t="shared" si="29"/>
        <v>0</v>
      </c>
      <c r="AE231" s="3">
        <f t="shared" si="30"/>
        <v>0</v>
      </c>
    </row>
    <row r="232" spans="1:31" x14ac:dyDescent="0.2">
      <c r="A232" s="8" t="s">
        <v>74</v>
      </c>
      <c r="B232" s="34" t="s">
        <v>182</v>
      </c>
      <c r="C232" s="7">
        <f t="shared" si="25"/>
        <v>2020</v>
      </c>
      <c r="E232" s="9" t="s">
        <v>47</v>
      </c>
      <c r="F232" s="10">
        <v>2020</v>
      </c>
      <c r="G232" s="9" t="s">
        <v>10</v>
      </c>
      <c r="H232" s="10" t="s">
        <v>19</v>
      </c>
      <c r="I232" s="11" t="s">
        <v>44</v>
      </c>
      <c r="J232" s="11" t="s">
        <v>21</v>
      </c>
      <c r="K232" s="12" t="s">
        <v>33</v>
      </c>
      <c r="L232" s="13" t="s">
        <v>34</v>
      </c>
      <c r="M232" s="14">
        <v>58000</v>
      </c>
      <c r="N232" s="3">
        <v>5747.7993000375882</v>
      </c>
      <c r="O232" s="3">
        <v>7087.5995877490168</v>
      </c>
      <c r="P232" s="3">
        <v>2435.9999501794123</v>
      </c>
      <c r="Q232" s="3">
        <f t="shared" si="31"/>
        <v>15271.398837966017</v>
      </c>
      <c r="R232" s="3">
        <v>5747.7993000375882</v>
      </c>
      <c r="S232" s="3">
        <v>7087.5995877490168</v>
      </c>
      <c r="T232" s="3">
        <v>2435.9999501794123</v>
      </c>
      <c r="U232" s="3">
        <f t="shared" si="32"/>
        <v>15271.398837966017</v>
      </c>
      <c r="V232" s="16">
        <v>923</v>
      </c>
      <c r="W232" s="3">
        <v>0</v>
      </c>
      <c r="X232" s="3">
        <v>0</v>
      </c>
      <c r="Y232" s="3">
        <v>0</v>
      </c>
      <c r="Z232" s="3">
        <f t="shared" si="26"/>
        <v>0</v>
      </c>
      <c r="AA232" s="16" t="s">
        <v>155</v>
      </c>
      <c r="AB232" s="3">
        <f t="shared" si="27"/>
        <v>0</v>
      </c>
      <c r="AC232" s="3">
        <f t="shared" si="28"/>
        <v>0</v>
      </c>
      <c r="AD232" s="3">
        <f t="shared" si="29"/>
        <v>0</v>
      </c>
      <c r="AE232" s="3">
        <f t="shared" si="30"/>
        <v>0</v>
      </c>
    </row>
    <row r="233" spans="1:31" x14ac:dyDescent="0.2">
      <c r="A233" s="8" t="s">
        <v>74</v>
      </c>
      <c r="B233" s="34" t="s">
        <v>182</v>
      </c>
      <c r="C233" s="7">
        <f t="shared" si="25"/>
        <v>2020</v>
      </c>
      <c r="E233" s="9" t="s">
        <v>48</v>
      </c>
      <c r="F233" s="10">
        <v>2020</v>
      </c>
      <c r="G233" s="9" t="s">
        <v>10</v>
      </c>
      <c r="H233" s="10" t="s">
        <v>19</v>
      </c>
      <c r="I233" s="11" t="s">
        <v>44</v>
      </c>
      <c r="J233" s="11" t="s">
        <v>21</v>
      </c>
      <c r="K233" s="12" t="s">
        <v>33</v>
      </c>
      <c r="L233" s="13" t="s">
        <v>34</v>
      </c>
      <c r="M233" s="14">
        <v>58000</v>
      </c>
      <c r="N233" s="3">
        <v>5747.799497735793</v>
      </c>
      <c r="O233" s="3">
        <v>7087.6001235026179</v>
      </c>
      <c r="P233" s="3">
        <v>2436.0000080706209</v>
      </c>
      <c r="Q233" s="3">
        <f t="shared" si="31"/>
        <v>15271.399629309033</v>
      </c>
      <c r="R233" s="3">
        <v>5747.799497735793</v>
      </c>
      <c r="S233" s="3">
        <v>7087.6001235026179</v>
      </c>
      <c r="T233" s="3">
        <v>2436.0000080706209</v>
      </c>
      <c r="U233" s="3">
        <f t="shared" si="32"/>
        <v>15271.399629309033</v>
      </c>
      <c r="V233" s="16">
        <v>923</v>
      </c>
      <c r="W233" s="3">
        <v>0</v>
      </c>
      <c r="X233" s="3">
        <v>0</v>
      </c>
      <c r="Y233" s="3">
        <v>0</v>
      </c>
      <c r="Z233" s="3">
        <f t="shared" si="26"/>
        <v>0</v>
      </c>
      <c r="AA233" s="16" t="s">
        <v>155</v>
      </c>
      <c r="AB233" s="3">
        <f t="shared" si="27"/>
        <v>0</v>
      </c>
      <c r="AC233" s="3">
        <f t="shared" si="28"/>
        <v>0</v>
      </c>
      <c r="AD233" s="3">
        <f t="shared" si="29"/>
        <v>0</v>
      </c>
      <c r="AE233" s="3">
        <f t="shared" si="30"/>
        <v>0</v>
      </c>
    </row>
    <row r="234" spans="1:31" x14ac:dyDescent="0.2">
      <c r="A234" s="8" t="s">
        <v>74</v>
      </c>
      <c r="B234" s="34" t="s">
        <v>182</v>
      </c>
      <c r="C234" s="7">
        <f t="shared" si="25"/>
        <v>2020</v>
      </c>
      <c r="E234" s="9" t="s">
        <v>49</v>
      </c>
      <c r="F234" s="10">
        <v>2020</v>
      </c>
      <c r="G234" s="9" t="s">
        <v>10</v>
      </c>
      <c r="H234" s="10" t="s">
        <v>19</v>
      </c>
      <c r="I234" s="11" t="s">
        <v>44</v>
      </c>
      <c r="J234" s="11" t="s">
        <v>21</v>
      </c>
      <c r="K234" s="12" t="s">
        <v>33</v>
      </c>
      <c r="L234" s="13" t="s">
        <v>34</v>
      </c>
      <c r="M234" s="14">
        <v>58000</v>
      </c>
      <c r="N234" s="3">
        <v>5747.7995511436347</v>
      </c>
      <c r="O234" s="3">
        <v>7087.6003915763231</v>
      </c>
      <c r="P234" s="3">
        <v>2436.0000665552393</v>
      </c>
      <c r="Q234" s="3">
        <f t="shared" si="31"/>
        <v>15271.400009275198</v>
      </c>
      <c r="R234" s="3">
        <v>5747.7995511436347</v>
      </c>
      <c r="S234" s="3">
        <v>7087.6003915763231</v>
      </c>
      <c r="T234" s="3">
        <v>2436.0000665552393</v>
      </c>
      <c r="U234" s="3">
        <f t="shared" si="32"/>
        <v>15271.400009275198</v>
      </c>
      <c r="V234" s="16">
        <v>923</v>
      </c>
      <c r="W234" s="3">
        <v>0</v>
      </c>
      <c r="X234" s="3">
        <v>0</v>
      </c>
      <c r="Y234" s="3">
        <v>0</v>
      </c>
      <c r="Z234" s="3">
        <f t="shared" si="26"/>
        <v>0</v>
      </c>
      <c r="AA234" s="16" t="s">
        <v>155</v>
      </c>
      <c r="AB234" s="3">
        <f t="shared" si="27"/>
        <v>0</v>
      </c>
      <c r="AC234" s="3">
        <f t="shared" si="28"/>
        <v>0</v>
      </c>
      <c r="AD234" s="3">
        <f t="shared" si="29"/>
        <v>0</v>
      </c>
      <c r="AE234" s="3">
        <f t="shared" si="30"/>
        <v>0</v>
      </c>
    </row>
    <row r="235" spans="1:31" x14ac:dyDescent="0.2">
      <c r="A235" s="8" t="s">
        <v>74</v>
      </c>
      <c r="B235" s="34" t="s">
        <v>182</v>
      </c>
      <c r="C235" s="7">
        <f t="shared" si="25"/>
        <v>2020</v>
      </c>
      <c r="E235" s="9" t="s">
        <v>37</v>
      </c>
      <c r="F235" s="10">
        <v>2020</v>
      </c>
      <c r="G235" s="9" t="s">
        <v>10</v>
      </c>
      <c r="H235" s="10" t="s">
        <v>19</v>
      </c>
      <c r="I235" s="11" t="s">
        <v>44</v>
      </c>
      <c r="J235" s="11" t="s">
        <v>21</v>
      </c>
      <c r="K235" s="12" t="s">
        <v>33</v>
      </c>
      <c r="L235" s="13" t="s">
        <v>34</v>
      </c>
      <c r="M235" s="14">
        <v>58000</v>
      </c>
      <c r="N235" s="3">
        <v>5747.799625119641</v>
      </c>
      <c r="O235" s="3">
        <v>7087.600644115163</v>
      </c>
      <c r="P235" s="3">
        <v>2436.000247804131</v>
      </c>
      <c r="Q235" s="3">
        <f t="shared" si="31"/>
        <v>15271.400517038936</v>
      </c>
      <c r="R235" s="3">
        <v>5747.799625119641</v>
      </c>
      <c r="S235" s="3">
        <v>7087.600644115163</v>
      </c>
      <c r="T235" s="3">
        <v>2436.000247804131</v>
      </c>
      <c r="U235" s="3">
        <f t="shared" si="32"/>
        <v>15271.400517038936</v>
      </c>
      <c r="V235" s="16">
        <v>923</v>
      </c>
      <c r="W235" s="3">
        <v>0</v>
      </c>
      <c r="X235" s="3">
        <v>0</v>
      </c>
      <c r="Y235" s="3">
        <v>0</v>
      </c>
      <c r="Z235" s="3">
        <f t="shared" si="26"/>
        <v>0</v>
      </c>
      <c r="AA235" s="16" t="s">
        <v>155</v>
      </c>
      <c r="AB235" s="3">
        <f t="shared" si="27"/>
        <v>0</v>
      </c>
      <c r="AC235" s="3">
        <f t="shared" si="28"/>
        <v>0</v>
      </c>
      <c r="AD235" s="3">
        <f t="shared" si="29"/>
        <v>0</v>
      </c>
      <c r="AE235" s="3">
        <f t="shared" si="30"/>
        <v>0</v>
      </c>
    </row>
    <row r="236" spans="1:31" x14ac:dyDescent="0.2">
      <c r="A236" s="8" t="s">
        <v>74</v>
      </c>
      <c r="B236" s="34" t="s">
        <v>182</v>
      </c>
      <c r="C236" s="7">
        <f t="shared" si="25"/>
        <v>2020</v>
      </c>
      <c r="E236" s="9" t="s">
        <v>38</v>
      </c>
      <c r="F236" s="10">
        <v>2020</v>
      </c>
      <c r="G236" s="9" t="s">
        <v>10</v>
      </c>
      <c r="H236" s="10" t="s">
        <v>19</v>
      </c>
      <c r="I236" s="11" t="s">
        <v>44</v>
      </c>
      <c r="J236" s="11" t="s">
        <v>21</v>
      </c>
      <c r="K236" s="12" t="s">
        <v>33</v>
      </c>
      <c r="L236" s="13" t="s">
        <v>34</v>
      </c>
      <c r="M236" s="14">
        <v>58000</v>
      </c>
      <c r="N236" s="3">
        <v>5747.7999542437237</v>
      </c>
      <c r="O236" s="3">
        <v>7087.6008337880166</v>
      </c>
      <c r="P236" s="3">
        <v>2436.0004977156927</v>
      </c>
      <c r="Q236" s="3">
        <f t="shared" si="31"/>
        <v>15271.401285747434</v>
      </c>
      <c r="R236" s="3">
        <v>5747.7999542437237</v>
      </c>
      <c r="S236" s="3">
        <v>7087.6008337880166</v>
      </c>
      <c r="T236" s="3">
        <v>2436.0004977156927</v>
      </c>
      <c r="U236" s="3">
        <f t="shared" si="32"/>
        <v>15271.401285747434</v>
      </c>
      <c r="V236" s="16">
        <v>923</v>
      </c>
      <c r="W236" s="3">
        <v>0</v>
      </c>
      <c r="X236" s="3">
        <v>0</v>
      </c>
      <c r="Y236" s="3">
        <v>0</v>
      </c>
      <c r="Z236" s="3">
        <f t="shared" si="26"/>
        <v>0</v>
      </c>
      <c r="AA236" s="16" t="s">
        <v>155</v>
      </c>
      <c r="AB236" s="3">
        <f t="shared" si="27"/>
        <v>0</v>
      </c>
      <c r="AC236" s="3">
        <f t="shared" si="28"/>
        <v>0</v>
      </c>
      <c r="AD236" s="3">
        <f t="shared" si="29"/>
        <v>0</v>
      </c>
      <c r="AE236" s="3">
        <f t="shared" si="30"/>
        <v>0</v>
      </c>
    </row>
    <row r="237" spans="1:31" x14ac:dyDescent="0.2">
      <c r="A237" s="8" t="s">
        <v>74</v>
      </c>
      <c r="B237" s="34" t="s">
        <v>182</v>
      </c>
      <c r="C237" s="7">
        <f t="shared" si="25"/>
        <v>2020</v>
      </c>
      <c r="E237" s="9" t="s">
        <v>39</v>
      </c>
      <c r="F237" s="10">
        <v>2020</v>
      </c>
      <c r="G237" s="9" t="s">
        <v>10</v>
      </c>
      <c r="H237" s="10" t="s">
        <v>19</v>
      </c>
      <c r="I237" s="11" t="s">
        <v>44</v>
      </c>
      <c r="J237" s="11" t="s">
        <v>21</v>
      </c>
      <c r="K237" s="12" t="s">
        <v>33</v>
      </c>
      <c r="L237" s="13" t="s">
        <v>34</v>
      </c>
      <c r="M237" s="14">
        <v>58000</v>
      </c>
      <c r="N237" s="3">
        <v>5747.8004241823655</v>
      </c>
      <c r="O237" s="3">
        <v>7087.6008969823606</v>
      </c>
      <c r="P237" s="3">
        <v>2436.0007133374893</v>
      </c>
      <c r="Q237" s="3">
        <f t="shared" si="31"/>
        <v>15271.402034502215</v>
      </c>
      <c r="R237" s="3">
        <v>5747.8004241823655</v>
      </c>
      <c r="S237" s="3">
        <v>7087.6008969823606</v>
      </c>
      <c r="T237" s="3">
        <v>2436.0007133374893</v>
      </c>
      <c r="U237" s="3">
        <f t="shared" si="32"/>
        <v>15271.402034502215</v>
      </c>
      <c r="V237" s="16">
        <v>923</v>
      </c>
      <c r="W237" s="3">
        <v>0</v>
      </c>
      <c r="X237" s="3">
        <v>0</v>
      </c>
      <c r="Y237" s="3">
        <v>0</v>
      </c>
      <c r="Z237" s="3">
        <f t="shared" si="26"/>
        <v>0</v>
      </c>
      <c r="AA237" s="16" t="s">
        <v>155</v>
      </c>
      <c r="AB237" s="3">
        <f t="shared" si="27"/>
        <v>0</v>
      </c>
      <c r="AC237" s="3">
        <f t="shared" si="28"/>
        <v>0</v>
      </c>
      <c r="AD237" s="3">
        <f t="shared" si="29"/>
        <v>0</v>
      </c>
      <c r="AE237" s="3">
        <f t="shared" si="30"/>
        <v>0</v>
      </c>
    </row>
    <row r="238" spans="1:31" x14ac:dyDescent="0.2">
      <c r="A238" s="8" t="s">
        <v>74</v>
      </c>
      <c r="B238" s="34" t="s">
        <v>182</v>
      </c>
      <c r="C238" s="7">
        <f t="shared" si="25"/>
        <v>2020</v>
      </c>
      <c r="E238" s="9" t="s">
        <v>40</v>
      </c>
      <c r="F238" s="10">
        <v>2020</v>
      </c>
      <c r="G238" s="9" t="s">
        <v>10</v>
      </c>
      <c r="H238" s="10" t="s">
        <v>19</v>
      </c>
      <c r="I238" s="11" t="s">
        <v>44</v>
      </c>
      <c r="J238" s="11" t="s">
        <v>21</v>
      </c>
      <c r="K238" s="12" t="s">
        <v>33</v>
      </c>
      <c r="L238" s="13" t="s">
        <v>34</v>
      </c>
      <c r="M238" s="14">
        <v>58000</v>
      </c>
      <c r="N238" s="3">
        <v>5747.8007174901522</v>
      </c>
      <c r="O238" s="3">
        <v>7087.6009184220165</v>
      </c>
      <c r="P238" s="3">
        <v>2436.0013077392164</v>
      </c>
      <c r="Q238" s="3">
        <f t="shared" si="31"/>
        <v>15271.402943651385</v>
      </c>
      <c r="R238" s="3">
        <v>5747.8007174901522</v>
      </c>
      <c r="S238" s="3">
        <v>7087.6009184220165</v>
      </c>
      <c r="T238" s="3">
        <v>2436.0013077392164</v>
      </c>
      <c r="U238" s="3">
        <f t="shared" si="32"/>
        <v>15271.402943651385</v>
      </c>
      <c r="V238" s="16">
        <v>923</v>
      </c>
      <c r="W238" s="3">
        <v>0</v>
      </c>
      <c r="X238" s="3">
        <v>0</v>
      </c>
      <c r="Y238" s="3">
        <v>0</v>
      </c>
      <c r="Z238" s="3">
        <f t="shared" si="26"/>
        <v>0</v>
      </c>
      <c r="AA238" s="16" t="s">
        <v>155</v>
      </c>
      <c r="AB238" s="3">
        <f t="shared" si="27"/>
        <v>0</v>
      </c>
      <c r="AC238" s="3">
        <f t="shared" si="28"/>
        <v>0</v>
      </c>
      <c r="AD238" s="3">
        <f t="shared" si="29"/>
        <v>0</v>
      </c>
      <c r="AE238" s="3">
        <f t="shared" si="30"/>
        <v>0</v>
      </c>
    </row>
    <row r="239" spans="1:31" x14ac:dyDescent="0.2">
      <c r="A239" s="8" t="s">
        <v>74</v>
      </c>
      <c r="B239" s="34" t="s">
        <v>182</v>
      </c>
      <c r="C239" s="7">
        <f t="shared" si="25"/>
        <v>2020</v>
      </c>
      <c r="E239" s="9" t="s">
        <v>41</v>
      </c>
      <c r="F239" s="10">
        <v>2020</v>
      </c>
      <c r="G239" s="9" t="s">
        <v>10</v>
      </c>
      <c r="H239" s="10" t="s">
        <v>19</v>
      </c>
      <c r="I239" s="11" t="s">
        <v>44</v>
      </c>
      <c r="J239" s="11" t="s">
        <v>21</v>
      </c>
      <c r="K239" s="12" t="s">
        <v>33</v>
      </c>
      <c r="L239" s="13" t="s">
        <v>34</v>
      </c>
      <c r="M239" s="14">
        <v>58000</v>
      </c>
      <c r="N239" s="25"/>
      <c r="O239" s="25"/>
      <c r="P239" s="25"/>
      <c r="Q239" s="3">
        <f t="shared" si="31"/>
        <v>0</v>
      </c>
      <c r="R239" s="3">
        <v>0</v>
      </c>
      <c r="S239" s="3">
        <v>0</v>
      </c>
      <c r="T239" s="3">
        <v>0</v>
      </c>
      <c r="U239" s="3">
        <f t="shared" si="32"/>
        <v>0</v>
      </c>
      <c r="V239" s="16" t="s">
        <v>155</v>
      </c>
      <c r="W239" s="3">
        <v>0</v>
      </c>
      <c r="X239" s="3">
        <v>0</v>
      </c>
      <c r="Y239" s="3">
        <v>0</v>
      </c>
      <c r="Z239" s="3">
        <f t="shared" si="26"/>
        <v>0</v>
      </c>
      <c r="AA239" s="16" t="s">
        <v>155</v>
      </c>
      <c r="AB239" s="3">
        <f t="shared" si="27"/>
        <v>0</v>
      </c>
      <c r="AC239" s="3">
        <f t="shared" si="28"/>
        <v>0</v>
      </c>
      <c r="AD239" s="3">
        <f t="shared" si="29"/>
        <v>0</v>
      </c>
      <c r="AE239" s="3">
        <f t="shared" si="30"/>
        <v>0</v>
      </c>
    </row>
    <row r="240" spans="1:31" x14ac:dyDescent="0.2">
      <c r="A240" s="8" t="s">
        <v>74</v>
      </c>
      <c r="B240" s="34" t="s">
        <v>183</v>
      </c>
      <c r="C240" s="7">
        <f>IF(D240&lt;&gt;"",YEAR(D240),F240)</f>
        <v>2017</v>
      </c>
      <c r="E240" s="9" t="s">
        <v>46</v>
      </c>
      <c r="F240" s="10">
        <v>2017</v>
      </c>
      <c r="G240" s="9" t="s">
        <v>10</v>
      </c>
      <c r="H240" s="10" t="s">
        <v>19</v>
      </c>
      <c r="I240" s="11" t="s">
        <v>11</v>
      </c>
      <c r="J240" s="11" t="s">
        <v>21</v>
      </c>
      <c r="K240" s="12" t="s">
        <v>33</v>
      </c>
      <c r="L240" s="13" t="s">
        <v>34</v>
      </c>
      <c r="M240" s="14">
        <v>325000</v>
      </c>
      <c r="N240" s="3">
        <v>24550.298474864037</v>
      </c>
      <c r="O240" s="3">
        <v>35925.401117592744</v>
      </c>
      <c r="P240" s="3">
        <v>11949.599932776377</v>
      </c>
      <c r="Q240" s="3">
        <f t="shared" si="31"/>
        <v>72425.29952523316</v>
      </c>
      <c r="R240" s="3">
        <v>24550.298474864037</v>
      </c>
      <c r="S240" s="3">
        <v>35925.401117592744</v>
      </c>
      <c r="T240" s="3">
        <v>11949.599932776377</v>
      </c>
      <c r="U240" s="3">
        <f t="shared" si="32"/>
        <v>72425.29952523316</v>
      </c>
      <c r="V240" s="16">
        <v>923</v>
      </c>
      <c r="W240" s="3">
        <v>0</v>
      </c>
      <c r="X240" s="3">
        <v>0</v>
      </c>
      <c r="Y240" s="3">
        <v>0</v>
      </c>
      <c r="Z240" s="3">
        <f t="shared" si="26"/>
        <v>0</v>
      </c>
      <c r="AA240" s="16" t="s">
        <v>155</v>
      </c>
      <c r="AB240" s="3">
        <f t="shared" si="27"/>
        <v>0</v>
      </c>
      <c r="AC240" s="3">
        <f t="shared" si="28"/>
        <v>0</v>
      </c>
      <c r="AD240" s="3">
        <f t="shared" si="29"/>
        <v>0</v>
      </c>
      <c r="AE240" s="3">
        <f t="shared" si="30"/>
        <v>0</v>
      </c>
    </row>
    <row r="241" spans="1:31" x14ac:dyDescent="0.2">
      <c r="A241" s="8" t="s">
        <v>74</v>
      </c>
      <c r="B241" s="34" t="s">
        <v>183</v>
      </c>
      <c r="C241" s="7">
        <f>IF(D241&lt;&gt;"",YEAR(D241),F241)</f>
        <v>2017</v>
      </c>
      <c r="E241" s="9" t="s">
        <v>45</v>
      </c>
      <c r="F241" s="10">
        <v>2017</v>
      </c>
      <c r="G241" s="9" t="s">
        <v>10</v>
      </c>
      <c r="H241" s="10" t="s">
        <v>19</v>
      </c>
      <c r="I241" s="11" t="s">
        <v>11</v>
      </c>
      <c r="J241" s="11" t="s">
        <v>21</v>
      </c>
      <c r="K241" s="12" t="s">
        <v>33</v>
      </c>
      <c r="L241" s="13" t="s">
        <v>34</v>
      </c>
      <c r="M241" s="14">
        <v>325000</v>
      </c>
      <c r="N241" s="3">
        <v>24856.699828262615</v>
      </c>
      <c r="O241" s="3">
        <v>36538.200032345165</v>
      </c>
      <c r="P241" s="3">
        <v>12141.100091473478</v>
      </c>
      <c r="Q241" s="3">
        <f t="shared" si="31"/>
        <v>73535.999952081256</v>
      </c>
      <c r="R241" s="3">
        <v>24856.699828262615</v>
      </c>
      <c r="S241" s="3">
        <v>36538.200032345165</v>
      </c>
      <c r="T241" s="3">
        <v>12141.100091473478</v>
      </c>
      <c r="U241" s="3">
        <f t="shared" si="32"/>
        <v>73535.999952081256</v>
      </c>
      <c r="V241" s="16">
        <v>923</v>
      </c>
      <c r="W241" s="3">
        <v>0</v>
      </c>
      <c r="X241" s="3">
        <v>0</v>
      </c>
      <c r="Y241" s="3">
        <v>0</v>
      </c>
      <c r="Z241" s="3">
        <f t="shared" si="26"/>
        <v>0</v>
      </c>
      <c r="AA241" s="16" t="s">
        <v>155</v>
      </c>
      <c r="AB241" s="3">
        <f t="shared" si="27"/>
        <v>0</v>
      </c>
      <c r="AC241" s="3">
        <f t="shared" si="28"/>
        <v>0</v>
      </c>
      <c r="AD241" s="3">
        <f t="shared" si="29"/>
        <v>0</v>
      </c>
      <c r="AE241" s="3">
        <f t="shared" si="30"/>
        <v>0</v>
      </c>
    </row>
    <row r="242" spans="1:31" x14ac:dyDescent="0.2">
      <c r="A242" s="8" t="s">
        <v>74</v>
      </c>
      <c r="B242" s="34" t="s">
        <v>183</v>
      </c>
      <c r="C242" s="7">
        <f>IF(D242&lt;&gt;"",YEAR(D242),F242)</f>
        <v>2019</v>
      </c>
      <c r="E242" s="9" t="s">
        <v>46</v>
      </c>
      <c r="F242" s="10">
        <v>2019</v>
      </c>
      <c r="G242" s="9" t="s">
        <v>10</v>
      </c>
      <c r="H242" s="10" t="s">
        <v>19</v>
      </c>
      <c r="I242" s="11" t="s">
        <v>11</v>
      </c>
      <c r="J242" s="11" t="s">
        <v>21</v>
      </c>
      <c r="K242" s="12" t="s">
        <v>33</v>
      </c>
      <c r="L242" s="13" t="s">
        <v>34</v>
      </c>
      <c r="M242" s="14">
        <v>325000</v>
      </c>
      <c r="N242" s="3">
        <v>24167.284854904385</v>
      </c>
      <c r="O242" s="3">
        <v>30793.214928343026</v>
      </c>
      <c r="P242" s="3">
        <v>10455.909186369478</v>
      </c>
      <c r="Q242" s="3">
        <f t="shared" si="31"/>
        <v>65416.408969616888</v>
      </c>
      <c r="R242" s="3">
        <v>24167.284854904385</v>
      </c>
      <c r="S242" s="3">
        <v>30793.214928343026</v>
      </c>
      <c r="T242" s="3">
        <v>10455.909186369478</v>
      </c>
      <c r="U242" s="3">
        <f t="shared" si="32"/>
        <v>65416.408969616888</v>
      </c>
      <c r="V242" s="16">
        <v>923</v>
      </c>
      <c r="W242" s="3">
        <v>0</v>
      </c>
      <c r="Z242" s="3">
        <f t="shared" si="26"/>
        <v>0</v>
      </c>
      <c r="AA242" s="16" t="s">
        <v>155</v>
      </c>
      <c r="AB242" s="3">
        <f t="shared" si="27"/>
        <v>0</v>
      </c>
      <c r="AC242" s="3">
        <f t="shared" si="28"/>
        <v>0</v>
      </c>
      <c r="AD242" s="3">
        <f t="shared" si="29"/>
        <v>0</v>
      </c>
      <c r="AE242" s="3">
        <f t="shared" si="30"/>
        <v>0</v>
      </c>
    </row>
    <row r="243" spans="1:31" x14ac:dyDescent="0.2">
      <c r="A243" s="8" t="s">
        <v>74</v>
      </c>
      <c r="B243" s="34" t="s">
        <v>182</v>
      </c>
      <c r="C243" s="7">
        <f>IF(D243&lt;&gt;"",YEAR(D243),F243)</f>
        <v>2020</v>
      </c>
      <c r="E243" s="9" t="s">
        <v>46</v>
      </c>
      <c r="F243" s="10">
        <v>2020</v>
      </c>
      <c r="G243" s="9" t="s">
        <v>10</v>
      </c>
      <c r="H243" s="10" t="s">
        <v>19</v>
      </c>
      <c r="I243" s="11" t="s">
        <v>11</v>
      </c>
      <c r="J243" s="11" t="s">
        <v>21</v>
      </c>
      <c r="K243" s="12" t="s">
        <v>33</v>
      </c>
      <c r="L243" s="13" t="s">
        <v>34</v>
      </c>
      <c r="M243" s="14">
        <v>325000</v>
      </c>
      <c r="N243" s="3">
        <v>37955.300959171276</v>
      </c>
      <c r="O243" s="3">
        <v>46802.6017246595</v>
      </c>
      <c r="P243" s="3">
        <v>16086.002192139948</v>
      </c>
      <c r="Q243" s="3">
        <f t="shared" si="31"/>
        <v>100843.90487597072</v>
      </c>
      <c r="R243" s="3">
        <v>37955.300959171276</v>
      </c>
      <c r="S243" s="3">
        <v>46802.6017246595</v>
      </c>
      <c r="T243" s="3">
        <v>16086.002192139948</v>
      </c>
      <c r="U243" s="3">
        <f t="shared" si="32"/>
        <v>100843.90487597072</v>
      </c>
      <c r="V243" s="16">
        <v>923</v>
      </c>
      <c r="W243" s="3">
        <v>0</v>
      </c>
      <c r="X243" s="3">
        <v>0</v>
      </c>
      <c r="Y243" s="3">
        <v>0</v>
      </c>
      <c r="Z243" s="3">
        <f t="shared" si="26"/>
        <v>0</v>
      </c>
      <c r="AA243" s="16" t="s">
        <v>155</v>
      </c>
      <c r="AB243" s="3">
        <f t="shared" si="27"/>
        <v>0</v>
      </c>
      <c r="AC243" s="3">
        <f t="shared" si="28"/>
        <v>0</v>
      </c>
      <c r="AD243" s="3">
        <f t="shared" si="29"/>
        <v>0</v>
      </c>
      <c r="AE243" s="3">
        <f t="shared" si="30"/>
        <v>0</v>
      </c>
    </row>
    <row r="244" spans="1:31" x14ac:dyDescent="0.2">
      <c r="A244" s="8" t="s">
        <v>74</v>
      </c>
      <c r="B244" s="34" t="s">
        <v>182</v>
      </c>
      <c r="C244" s="7">
        <f t="shared" ref="C244:C256" si="33">IF(D244&lt;&gt;"",YEAR(D244),F244)</f>
        <v>2010</v>
      </c>
      <c r="D244" s="9">
        <v>40190</v>
      </c>
      <c r="F244" s="9"/>
      <c r="G244" s="4" t="s">
        <v>52</v>
      </c>
      <c r="H244" s="6" t="s">
        <v>53</v>
      </c>
      <c r="I244" s="5" t="s">
        <v>18</v>
      </c>
      <c r="J244" s="5" t="s">
        <v>54</v>
      </c>
      <c r="K244" s="2" t="s">
        <v>55</v>
      </c>
      <c r="L244" s="1" t="s">
        <v>56</v>
      </c>
      <c r="M244" s="14">
        <v>260742.72</v>
      </c>
      <c r="N244" s="3">
        <v>0</v>
      </c>
      <c r="O244" s="3">
        <v>0</v>
      </c>
      <c r="P244" s="3">
        <v>0</v>
      </c>
      <c r="Q244" s="3">
        <f t="shared" si="31"/>
        <v>0</v>
      </c>
      <c r="R244" s="3">
        <v>0</v>
      </c>
      <c r="S244" s="3">
        <v>0</v>
      </c>
      <c r="T244" s="3">
        <v>0</v>
      </c>
      <c r="U244" s="3">
        <f t="shared" si="32"/>
        <v>0</v>
      </c>
      <c r="V244" s="16" t="s">
        <v>155</v>
      </c>
      <c r="W244" s="3">
        <v>0</v>
      </c>
      <c r="X244" s="3">
        <v>0</v>
      </c>
      <c r="Y244" s="3">
        <v>0</v>
      </c>
      <c r="Z244" s="3">
        <f t="shared" si="26"/>
        <v>0</v>
      </c>
      <c r="AA244" s="16" t="s">
        <v>155</v>
      </c>
      <c r="AB244" s="3">
        <f t="shared" si="27"/>
        <v>0</v>
      </c>
      <c r="AC244" s="3">
        <f t="shared" si="28"/>
        <v>0</v>
      </c>
      <c r="AD244" s="3">
        <f t="shared" si="29"/>
        <v>0</v>
      </c>
      <c r="AE244" s="3">
        <f t="shared" si="30"/>
        <v>0</v>
      </c>
    </row>
    <row r="245" spans="1:31" x14ac:dyDescent="0.2">
      <c r="A245" s="8" t="s">
        <v>74</v>
      </c>
      <c r="B245" s="34" t="s">
        <v>182</v>
      </c>
      <c r="C245" s="7">
        <f t="shared" si="33"/>
        <v>2009</v>
      </c>
      <c r="D245" s="9">
        <v>39916</v>
      </c>
      <c r="F245" s="9"/>
      <c r="G245" s="4" t="s">
        <v>5</v>
      </c>
      <c r="H245" s="6" t="s">
        <v>12</v>
      </c>
      <c r="I245" s="5" t="s">
        <v>17</v>
      </c>
      <c r="J245" s="5" t="s">
        <v>14</v>
      </c>
      <c r="K245" s="2" t="s">
        <v>55</v>
      </c>
      <c r="L245" s="1" t="s">
        <v>56</v>
      </c>
      <c r="M245" s="14">
        <v>7000</v>
      </c>
      <c r="N245" s="3">
        <v>7000</v>
      </c>
      <c r="O245" s="3">
        <v>0</v>
      </c>
      <c r="P245" s="3">
        <v>0</v>
      </c>
      <c r="Q245" s="3">
        <f t="shared" si="31"/>
        <v>7000</v>
      </c>
      <c r="R245" s="3">
        <v>7000</v>
      </c>
      <c r="S245" s="3">
        <v>0</v>
      </c>
      <c r="T245" s="3">
        <v>0</v>
      </c>
      <c r="U245" s="3">
        <f t="shared" si="32"/>
        <v>7000</v>
      </c>
      <c r="V245" s="16">
        <v>931</v>
      </c>
      <c r="W245" s="3">
        <v>0</v>
      </c>
      <c r="X245" s="3">
        <v>0</v>
      </c>
      <c r="Y245" s="3">
        <v>0</v>
      </c>
      <c r="Z245" s="3">
        <f t="shared" si="26"/>
        <v>0</v>
      </c>
      <c r="AA245" s="16" t="s">
        <v>155</v>
      </c>
      <c r="AB245" s="3">
        <f t="shared" si="27"/>
        <v>0</v>
      </c>
      <c r="AC245" s="3">
        <f t="shared" si="28"/>
        <v>0</v>
      </c>
      <c r="AD245" s="3">
        <f t="shared" si="29"/>
        <v>0</v>
      </c>
      <c r="AE245" s="3">
        <f t="shared" si="30"/>
        <v>0</v>
      </c>
    </row>
    <row r="246" spans="1:31" x14ac:dyDescent="0.2">
      <c r="A246" s="8" t="s">
        <v>74</v>
      </c>
      <c r="B246" s="34" t="s">
        <v>182</v>
      </c>
      <c r="C246" s="7">
        <f t="shared" si="33"/>
        <v>2009</v>
      </c>
      <c r="D246" s="9">
        <v>39923</v>
      </c>
      <c r="F246" s="9"/>
      <c r="G246" s="4" t="s">
        <v>5</v>
      </c>
      <c r="H246" s="6" t="s">
        <v>12</v>
      </c>
      <c r="I246" s="5" t="s">
        <v>17</v>
      </c>
      <c r="J246" s="5" t="s">
        <v>14</v>
      </c>
      <c r="K246" s="2" t="s">
        <v>55</v>
      </c>
      <c r="L246" s="1" t="s">
        <v>56</v>
      </c>
      <c r="M246" s="14">
        <v>7000</v>
      </c>
      <c r="N246" s="3">
        <v>7000</v>
      </c>
      <c r="O246" s="3">
        <v>0</v>
      </c>
      <c r="P246" s="3">
        <v>0</v>
      </c>
      <c r="Q246" s="3">
        <f t="shared" si="31"/>
        <v>7000</v>
      </c>
      <c r="R246" s="3">
        <v>7000</v>
      </c>
      <c r="S246" s="3">
        <v>0</v>
      </c>
      <c r="T246" s="3">
        <v>0</v>
      </c>
      <c r="U246" s="3">
        <f t="shared" si="32"/>
        <v>7000</v>
      </c>
      <c r="V246" s="16">
        <v>931</v>
      </c>
      <c r="W246" s="3">
        <v>0</v>
      </c>
      <c r="X246" s="3">
        <v>0</v>
      </c>
      <c r="Y246" s="3">
        <v>0</v>
      </c>
      <c r="Z246" s="3">
        <f t="shared" si="26"/>
        <v>0</v>
      </c>
      <c r="AA246" s="16" t="s">
        <v>155</v>
      </c>
      <c r="AB246" s="3">
        <f t="shared" si="27"/>
        <v>0</v>
      </c>
      <c r="AC246" s="3">
        <f t="shared" si="28"/>
        <v>0</v>
      </c>
      <c r="AD246" s="3">
        <f t="shared" si="29"/>
        <v>0</v>
      </c>
      <c r="AE246" s="3">
        <f t="shared" si="30"/>
        <v>0</v>
      </c>
    </row>
    <row r="247" spans="1:31" x14ac:dyDescent="0.2">
      <c r="A247" s="8" t="s">
        <v>74</v>
      </c>
      <c r="B247" s="34" t="s">
        <v>182</v>
      </c>
      <c r="C247" s="7">
        <f t="shared" si="33"/>
        <v>2009</v>
      </c>
      <c r="D247" s="9">
        <v>39953</v>
      </c>
      <c r="F247" s="9"/>
      <c r="G247" s="4" t="s">
        <v>5</v>
      </c>
      <c r="H247" s="6" t="s">
        <v>12</v>
      </c>
      <c r="I247" s="5" t="s">
        <v>17</v>
      </c>
      <c r="J247" s="5" t="s">
        <v>14</v>
      </c>
      <c r="K247" s="2" t="s">
        <v>55</v>
      </c>
      <c r="L247" s="1" t="s">
        <v>56</v>
      </c>
      <c r="M247" s="14">
        <v>7000</v>
      </c>
      <c r="N247" s="3">
        <v>7000</v>
      </c>
      <c r="O247" s="3">
        <v>0</v>
      </c>
      <c r="P247" s="3">
        <v>0</v>
      </c>
      <c r="Q247" s="3">
        <f t="shared" si="31"/>
        <v>7000</v>
      </c>
      <c r="R247" s="3">
        <v>7000</v>
      </c>
      <c r="S247" s="3">
        <v>0</v>
      </c>
      <c r="T247" s="3">
        <v>0</v>
      </c>
      <c r="U247" s="3">
        <f t="shared" si="32"/>
        <v>7000</v>
      </c>
      <c r="V247" s="16">
        <v>931</v>
      </c>
      <c r="W247" s="3">
        <v>0</v>
      </c>
      <c r="X247" s="3">
        <v>0</v>
      </c>
      <c r="Y247" s="3">
        <v>0</v>
      </c>
      <c r="Z247" s="3">
        <f t="shared" si="26"/>
        <v>0</v>
      </c>
      <c r="AA247" s="16" t="s">
        <v>155</v>
      </c>
      <c r="AB247" s="3">
        <f t="shared" si="27"/>
        <v>0</v>
      </c>
      <c r="AC247" s="3">
        <f t="shared" si="28"/>
        <v>0</v>
      </c>
      <c r="AD247" s="3">
        <f t="shared" si="29"/>
        <v>0</v>
      </c>
      <c r="AE247" s="3">
        <f t="shared" si="30"/>
        <v>0</v>
      </c>
    </row>
    <row r="248" spans="1:31" x14ac:dyDescent="0.2">
      <c r="A248" s="8" t="s">
        <v>74</v>
      </c>
      <c r="B248" s="34" t="s">
        <v>182</v>
      </c>
      <c r="C248" s="7">
        <f t="shared" si="33"/>
        <v>2009</v>
      </c>
      <c r="D248" s="9">
        <v>39980</v>
      </c>
      <c r="F248" s="9"/>
      <c r="G248" s="4" t="s">
        <v>5</v>
      </c>
      <c r="H248" s="6" t="s">
        <v>12</v>
      </c>
      <c r="I248" s="5" t="s">
        <v>17</v>
      </c>
      <c r="J248" s="5" t="s">
        <v>14</v>
      </c>
      <c r="K248" s="2" t="s">
        <v>55</v>
      </c>
      <c r="L248" s="1" t="s">
        <v>56</v>
      </c>
      <c r="M248" s="14">
        <v>7000</v>
      </c>
      <c r="N248" s="3">
        <v>7000</v>
      </c>
      <c r="O248" s="3">
        <v>0</v>
      </c>
      <c r="P248" s="3">
        <v>0</v>
      </c>
      <c r="Q248" s="3">
        <f t="shared" si="31"/>
        <v>7000</v>
      </c>
      <c r="R248" s="3">
        <v>7000</v>
      </c>
      <c r="S248" s="3">
        <v>0</v>
      </c>
      <c r="T248" s="3">
        <v>0</v>
      </c>
      <c r="U248" s="3">
        <f t="shared" si="32"/>
        <v>7000</v>
      </c>
      <c r="V248" s="16">
        <v>931</v>
      </c>
      <c r="W248" s="3">
        <v>0</v>
      </c>
      <c r="X248" s="3">
        <v>0</v>
      </c>
      <c r="Y248" s="3">
        <v>0</v>
      </c>
      <c r="Z248" s="3">
        <f t="shared" si="26"/>
        <v>0</v>
      </c>
      <c r="AA248" s="16" t="s">
        <v>155</v>
      </c>
      <c r="AB248" s="3">
        <f t="shared" si="27"/>
        <v>0</v>
      </c>
      <c r="AC248" s="3">
        <f t="shared" si="28"/>
        <v>0</v>
      </c>
      <c r="AD248" s="3">
        <f t="shared" si="29"/>
        <v>0</v>
      </c>
      <c r="AE248" s="3">
        <f t="shared" si="30"/>
        <v>0</v>
      </c>
    </row>
    <row r="249" spans="1:31" x14ac:dyDescent="0.2">
      <c r="A249" s="8" t="s">
        <v>74</v>
      </c>
      <c r="B249" s="34" t="s">
        <v>182</v>
      </c>
      <c r="C249" s="7">
        <f t="shared" si="33"/>
        <v>2009</v>
      </c>
      <c r="D249" s="9">
        <v>40018</v>
      </c>
      <c r="F249" s="9"/>
      <c r="G249" s="4" t="s">
        <v>5</v>
      </c>
      <c r="H249" s="6" t="s">
        <v>12</v>
      </c>
      <c r="I249" s="5" t="s">
        <v>17</v>
      </c>
      <c r="J249" s="5" t="s">
        <v>14</v>
      </c>
      <c r="K249" s="2" t="s">
        <v>55</v>
      </c>
      <c r="L249" s="1" t="s">
        <v>56</v>
      </c>
      <c r="M249" s="14">
        <v>7000</v>
      </c>
      <c r="N249" s="3">
        <v>7000</v>
      </c>
      <c r="O249" s="3">
        <v>0</v>
      </c>
      <c r="P249" s="3">
        <v>0</v>
      </c>
      <c r="Q249" s="3">
        <f t="shared" si="31"/>
        <v>7000</v>
      </c>
      <c r="R249" s="3">
        <v>7000</v>
      </c>
      <c r="S249" s="3">
        <v>0</v>
      </c>
      <c r="T249" s="3">
        <v>0</v>
      </c>
      <c r="U249" s="3">
        <f t="shared" si="32"/>
        <v>7000</v>
      </c>
      <c r="V249" s="16">
        <v>931</v>
      </c>
      <c r="W249" s="3">
        <v>0</v>
      </c>
      <c r="X249" s="3">
        <v>0</v>
      </c>
      <c r="Y249" s="3">
        <v>0</v>
      </c>
      <c r="Z249" s="3">
        <f t="shared" si="26"/>
        <v>0</v>
      </c>
      <c r="AA249" s="16" t="s">
        <v>155</v>
      </c>
      <c r="AB249" s="3">
        <f t="shared" si="27"/>
        <v>0</v>
      </c>
      <c r="AC249" s="3">
        <f t="shared" si="28"/>
        <v>0</v>
      </c>
      <c r="AD249" s="3">
        <f t="shared" si="29"/>
        <v>0</v>
      </c>
      <c r="AE249" s="3">
        <f t="shared" si="30"/>
        <v>0</v>
      </c>
    </row>
    <row r="250" spans="1:31" x14ac:dyDescent="0.2">
      <c r="A250" s="8" t="s">
        <v>74</v>
      </c>
      <c r="B250" s="34" t="s">
        <v>182</v>
      </c>
      <c r="C250" s="7">
        <f t="shared" si="33"/>
        <v>2009</v>
      </c>
      <c r="D250" s="9">
        <v>40042</v>
      </c>
      <c r="F250" s="9"/>
      <c r="G250" s="4" t="s">
        <v>5</v>
      </c>
      <c r="H250" s="6" t="s">
        <v>12</v>
      </c>
      <c r="I250" s="5" t="s">
        <v>17</v>
      </c>
      <c r="J250" s="5" t="s">
        <v>14</v>
      </c>
      <c r="K250" s="2" t="s">
        <v>55</v>
      </c>
      <c r="L250" s="1" t="s">
        <v>56</v>
      </c>
      <c r="M250" s="14">
        <v>7000</v>
      </c>
      <c r="N250" s="3">
        <v>7000</v>
      </c>
      <c r="O250" s="3">
        <v>0</v>
      </c>
      <c r="P250" s="3">
        <v>0</v>
      </c>
      <c r="Q250" s="3">
        <f t="shared" si="31"/>
        <v>7000</v>
      </c>
      <c r="R250" s="3">
        <v>7000</v>
      </c>
      <c r="S250" s="3">
        <v>0</v>
      </c>
      <c r="T250" s="3">
        <v>0</v>
      </c>
      <c r="U250" s="3">
        <f t="shared" si="32"/>
        <v>7000</v>
      </c>
      <c r="V250" s="16">
        <v>931</v>
      </c>
      <c r="W250" s="3">
        <v>0</v>
      </c>
      <c r="X250" s="3">
        <v>0</v>
      </c>
      <c r="Y250" s="3">
        <v>0</v>
      </c>
      <c r="Z250" s="3">
        <f t="shared" si="26"/>
        <v>0</v>
      </c>
      <c r="AA250" s="16" t="s">
        <v>155</v>
      </c>
      <c r="AB250" s="3">
        <f t="shared" si="27"/>
        <v>0</v>
      </c>
      <c r="AC250" s="3">
        <f t="shared" si="28"/>
        <v>0</v>
      </c>
      <c r="AD250" s="3">
        <f t="shared" si="29"/>
        <v>0</v>
      </c>
      <c r="AE250" s="3">
        <f t="shared" si="30"/>
        <v>0</v>
      </c>
    </row>
    <row r="251" spans="1:31" x14ac:dyDescent="0.2">
      <c r="A251" s="8" t="s">
        <v>74</v>
      </c>
      <c r="B251" s="34" t="s">
        <v>182</v>
      </c>
      <c r="C251" s="7">
        <f t="shared" si="33"/>
        <v>2009</v>
      </c>
      <c r="D251" s="9">
        <v>40072</v>
      </c>
      <c r="F251" s="9"/>
      <c r="G251" s="4" t="s">
        <v>5</v>
      </c>
      <c r="H251" s="6" t="s">
        <v>12</v>
      </c>
      <c r="I251" s="5" t="s">
        <v>17</v>
      </c>
      <c r="J251" s="5" t="s">
        <v>14</v>
      </c>
      <c r="K251" s="2" t="s">
        <v>55</v>
      </c>
      <c r="L251" s="1" t="s">
        <v>56</v>
      </c>
      <c r="M251" s="14">
        <v>7000</v>
      </c>
      <c r="N251" s="3">
        <v>7000</v>
      </c>
      <c r="O251" s="3">
        <v>0</v>
      </c>
      <c r="P251" s="3">
        <v>0</v>
      </c>
      <c r="Q251" s="3">
        <f t="shared" si="31"/>
        <v>7000</v>
      </c>
      <c r="R251" s="3">
        <v>7000</v>
      </c>
      <c r="S251" s="3">
        <v>0</v>
      </c>
      <c r="T251" s="3">
        <v>0</v>
      </c>
      <c r="U251" s="3">
        <f t="shared" si="32"/>
        <v>7000</v>
      </c>
      <c r="V251" s="16">
        <v>931</v>
      </c>
      <c r="W251" s="3">
        <v>0</v>
      </c>
      <c r="X251" s="3">
        <v>0</v>
      </c>
      <c r="Y251" s="3">
        <v>0</v>
      </c>
      <c r="Z251" s="3">
        <f t="shared" si="26"/>
        <v>0</v>
      </c>
      <c r="AA251" s="16" t="s">
        <v>155</v>
      </c>
      <c r="AB251" s="3">
        <f t="shared" si="27"/>
        <v>0</v>
      </c>
      <c r="AC251" s="3">
        <f t="shared" si="28"/>
        <v>0</v>
      </c>
      <c r="AD251" s="3">
        <f t="shared" si="29"/>
        <v>0</v>
      </c>
      <c r="AE251" s="3">
        <f t="shared" si="30"/>
        <v>0</v>
      </c>
    </row>
    <row r="252" spans="1:31" x14ac:dyDescent="0.2">
      <c r="A252" s="8" t="s">
        <v>74</v>
      </c>
      <c r="B252" s="34" t="s">
        <v>182</v>
      </c>
      <c r="C252" s="7">
        <f t="shared" si="33"/>
        <v>2009</v>
      </c>
      <c r="D252" s="9">
        <v>40107</v>
      </c>
      <c r="F252" s="9"/>
      <c r="G252" s="4" t="s">
        <v>5</v>
      </c>
      <c r="H252" s="6" t="s">
        <v>12</v>
      </c>
      <c r="I252" s="5" t="s">
        <v>17</v>
      </c>
      <c r="J252" s="5" t="s">
        <v>14</v>
      </c>
      <c r="K252" s="2" t="s">
        <v>55</v>
      </c>
      <c r="L252" s="1" t="s">
        <v>56</v>
      </c>
      <c r="M252" s="14">
        <v>7000</v>
      </c>
      <c r="N252" s="3">
        <v>7000</v>
      </c>
      <c r="O252" s="3">
        <v>0</v>
      </c>
      <c r="P252" s="3">
        <v>0</v>
      </c>
      <c r="Q252" s="3">
        <f t="shared" si="31"/>
        <v>7000</v>
      </c>
      <c r="R252" s="3">
        <v>7000</v>
      </c>
      <c r="S252" s="3">
        <v>0</v>
      </c>
      <c r="T252" s="3">
        <v>0</v>
      </c>
      <c r="U252" s="3">
        <f t="shared" si="32"/>
        <v>7000</v>
      </c>
      <c r="V252" s="16">
        <v>931</v>
      </c>
      <c r="W252" s="3">
        <v>0</v>
      </c>
      <c r="X252" s="3">
        <v>0</v>
      </c>
      <c r="Y252" s="3">
        <v>0</v>
      </c>
      <c r="Z252" s="3">
        <f t="shared" si="26"/>
        <v>0</v>
      </c>
      <c r="AA252" s="16" t="s">
        <v>155</v>
      </c>
      <c r="AB252" s="3">
        <f t="shared" si="27"/>
        <v>0</v>
      </c>
      <c r="AC252" s="3">
        <f t="shared" si="28"/>
        <v>0</v>
      </c>
      <c r="AD252" s="3">
        <f t="shared" si="29"/>
        <v>0</v>
      </c>
      <c r="AE252" s="3">
        <f t="shared" si="30"/>
        <v>0</v>
      </c>
    </row>
    <row r="253" spans="1:31" x14ac:dyDescent="0.2">
      <c r="A253" s="8" t="s">
        <v>74</v>
      </c>
      <c r="B253" s="34" t="s">
        <v>182</v>
      </c>
      <c r="C253" s="7">
        <f t="shared" si="33"/>
        <v>2009</v>
      </c>
      <c r="D253" s="9">
        <v>40133</v>
      </c>
      <c r="F253" s="9"/>
      <c r="G253" s="4" t="s">
        <v>5</v>
      </c>
      <c r="H253" s="6" t="s">
        <v>12</v>
      </c>
      <c r="I253" s="5" t="s">
        <v>17</v>
      </c>
      <c r="J253" s="5" t="s">
        <v>14</v>
      </c>
      <c r="K253" s="2" t="s">
        <v>55</v>
      </c>
      <c r="L253" s="1" t="s">
        <v>56</v>
      </c>
      <c r="M253" s="14">
        <v>7000</v>
      </c>
      <c r="N253" s="3">
        <v>7000</v>
      </c>
      <c r="O253" s="3">
        <v>0</v>
      </c>
      <c r="P253" s="3">
        <v>0</v>
      </c>
      <c r="Q253" s="3">
        <f t="shared" si="31"/>
        <v>7000</v>
      </c>
      <c r="R253" s="3">
        <v>7000</v>
      </c>
      <c r="S253" s="3">
        <v>0</v>
      </c>
      <c r="T253" s="3">
        <v>0</v>
      </c>
      <c r="U253" s="3">
        <f t="shared" si="32"/>
        <v>7000</v>
      </c>
      <c r="V253" s="16">
        <v>931</v>
      </c>
      <c r="W253" s="3">
        <v>0</v>
      </c>
      <c r="X253" s="3">
        <v>0</v>
      </c>
      <c r="Y253" s="3">
        <v>0</v>
      </c>
      <c r="Z253" s="3">
        <f t="shared" si="26"/>
        <v>0</v>
      </c>
      <c r="AA253" s="16" t="s">
        <v>155</v>
      </c>
      <c r="AB253" s="3">
        <f t="shared" si="27"/>
        <v>0</v>
      </c>
      <c r="AC253" s="3">
        <f t="shared" si="28"/>
        <v>0</v>
      </c>
      <c r="AD253" s="3">
        <f t="shared" si="29"/>
        <v>0</v>
      </c>
      <c r="AE253" s="3">
        <f t="shared" si="30"/>
        <v>0</v>
      </c>
    </row>
    <row r="254" spans="1:31" x14ac:dyDescent="0.2">
      <c r="A254" s="8" t="s">
        <v>74</v>
      </c>
      <c r="B254" s="34" t="s">
        <v>182</v>
      </c>
      <c r="C254" s="7">
        <f t="shared" si="33"/>
        <v>2009</v>
      </c>
      <c r="D254" s="9">
        <v>40161</v>
      </c>
      <c r="F254" s="9"/>
      <c r="G254" s="4" t="s">
        <v>5</v>
      </c>
      <c r="H254" s="6" t="s">
        <v>12</v>
      </c>
      <c r="I254" s="5" t="s">
        <v>17</v>
      </c>
      <c r="J254" s="5" t="s">
        <v>14</v>
      </c>
      <c r="K254" s="2" t="s">
        <v>55</v>
      </c>
      <c r="L254" s="1" t="s">
        <v>56</v>
      </c>
      <c r="M254" s="14">
        <v>7000</v>
      </c>
      <c r="N254" s="3">
        <v>7000</v>
      </c>
      <c r="O254" s="3">
        <v>0</v>
      </c>
      <c r="P254" s="3">
        <v>0</v>
      </c>
      <c r="Q254" s="3">
        <f t="shared" si="31"/>
        <v>7000</v>
      </c>
      <c r="R254" s="3">
        <v>7000</v>
      </c>
      <c r="S254" s="3">
        <v>0</v>
      </c>
      <c r="T254" s="3">
        <v>0</v>
      </c>
      <c r="U254" s="3">
        <f t="shared" si="32"/>
        <v>7000</v>
      </c>
      <c r="V254" s="16">
        <v>931</v>
      </c>
      <c r="W254" s="3">
        <v>0</v>
      </c>
      <c r="X254" s="3">
        <v>0</v>
      </c>
      <c r="Y254" s="3">
        <v>0</v>
      </c>
      <c r="Z254" s="3">
        <f t="shared" si="26"/>
        <v>0</v>
      </c>
      <c r="AA254" s="16" t="s">
        <v>155</v>
      </c>
      <c r="AB254" s="3">
        <f t="shared" si="27"/>
        <v>0</v>
      </c>
      <c r="AC254" s="3">
        <f t="shared" si="28"/>
        <v>0</v>
      </c>
      <c r="AD254" s="3">
        <f t="shared" si="29"/>
        <v>0</v>
      </c>
      <c r="AE254" s="3">
        <f t="shared" si="30"/>
        <v>0</v>
      </c>
    </row>
    <row r="255" spans="1:31" x14ac:dyDescent="0.2">
      <c r="A255" s="8" t="s">
        <v>74</v>
      </c>
      <c r="B255" s="34" t="s">
        <v>182</v>
      </c>
      <c r="C255" s="7">
        <f t="shared" si="33"/>
        <v>2010</v>
      </c>
      <c r="D255" s="9">
        <v>40192</v>
      </c>
      <c r="F255" s="9"/>
      <c r="G255" s="4" t="s">
        <v>5</v>
      </c>
      <c r="H255" s="6" t="s">
        <v>12</v>
      </c>
      <c r="I255" s="5" t="s">
        <v>17</v>
      </c>
      <c r="J255" s="5" t="s">
        <v>14</v>
      </c>
      <c r="K255" s="2" t="s">
        <v>55</v>
      </c>
      <c r="L255" s="1" t="s">
        <v>56</v>
      </c>
      <c r="M255" s="14">
        <v>7000</v>
      </c>
      <c r="N255" s="3">
        <v>7000</v>
      </c>
      <c r="O255" s="3">
        <v>0</v>
      </c>
      <c r="P255" s="3">
        <v>0</v>
      </c>
      <c r="Q255" s="3">
        <f t="shared" si="31"/>
        <v>7000</v>
      </c>
      <c r="R255" s="3">
        <v>7000</v>
      </c>
      <c r="S255" s="3">
        <v>0</v>
      </c>
      <c r="T255" s="3">
        <v>0</v>
      </c>
      <c r="U255" s="3">
        <f t="shared" si="32"/>
        <v>7000</v>
      </c>
      <c r="V255" s="16">
        <v>931</v>
      </c>
      <c r="W255" s="3">
        <v>0</v>
      </c>
      <c r="X255" s="3">
        <v>0</v>
      </c>
      <c r="Y255" s="3">
        <v>0</v>
      </c>
      <c r="Z255" s="3">
        <f t="shared" si="26"/>
        <v>0</v>
      </c>
      <c r="AA255" s="16" t="s">
        <v>155</v>
      </c>
      <c r="AB255" s="3">
        <f t="shared" si="27"/>
        <v>0</v>
      </c>
      <c r="AC255" s="3">
        <f t="shared" si="28"/>
        <v>0</v>
      </c>
      <c r="AD255" s="3">
        <f t="shared" si="29"/>
        <v>0</v>
      </c>
      <c r="AE255" s="3">
        <f t="shared" si="30"/>
        <v>0</v>
      </c>
    </row>
    <row r="256" spans="1:31" x14ac:dyDescent="0.2">
      <c r="A256" s="8" t="s">
        <v>74</v>
      </c>
      <c r="B256" s="34" t="s">
        <v>182</v>
      </c>
      <c r="C256" s="7">
        <f t="shared" si="33"/>
        <v>2010</v>
      </c>
      <c r="D256" s="9">
        <v>40227</v>
      </c>
      <c r="F256" s="9"/>
      <c r="G256" s="4" t="s">
        <v>5</v>
      </c>
      <c r="H256" s="6" t="s">
        <v>12</v>
      </c>
      <c r="I256" s="5" t="s">
        <v>17</v>
      </c>
      <c r="J256" s="5" t="s">
        <v>14</v>
      </c>
      <c r="K256" s="2" t="s">
        <v>55</v>
      </c>
      <c r="L256" s="1" t="s">
        <v>56</v>
      </c>
      <c r="M256" s="14">
        <v>7000</v>
      </c>
      <c r="N256" s="3">
        <v>7000</v>
      </c>
      <c r="O256" s="3">
        <v>0</v>
      </c>
      <c r="P256" s="3">
        <v>0</v>
      </c>
      <c r="Q256" s="3">
        <f t="shared" si="31"/>
        <v>7000</v>
      </c>
      <c r="R256" s="3">
        <v>7000</v>
      </c>
      <c r="S256" s="3">
        <v>0</v>
      </c>
      <c r="T256" s="3">
        <v>0</v>
      </c>
      <c r="U256" s="3">
        <f t="shared" si="32"/>
        <v>7000</v>
      </c>
      <c r="V256" s="16">
        <v>931</v>
      </c>
      <c r="W256" s="3">
        <v>0</v>
      </c>
      <c r="X256" s="3">
        <v>0</v>
      </c>
      <c r="Y256" s="3">
        <v>0</v>
      </c>
      <c r="Z256" s="3">
        <f t="shared" si="26"/>
        <v>0</v>
      </c>
      <c r="AA256" s="16" t="s">
        <v>155</v>
      </c>
      <c r="AB256" s="3">
        <f t="shared" si="27"/>
        <v>0</v>
      </c>
      <c r="AC256" s="3">
        <f t="shared" si="28"/>
        <v>0</v>
      </c>
      <c r="AD256" s="3">
        <f t="shared" si="29"/>
        <v>0</v>
      </c>
      <c r="AE256" s="3">
        <f t="shared" si="30"/>
        <v>0</v>
      </c>
    </row>
    <row r="257" spans="1:31" x14ac:dyDescent="0.2">
      <c r="A257" s="8" t="s">
        <v>74</v>
      </c>
      <c r="B257" s="34" t="s">
        <v>182</v>
      </c>
      <c r="C257" s="7">
        <f t="shared" ref="C257:C320" si="34">IF(D257&lt;&gt;"",YEAR(D257),F257)</f>
        <v>2010</v>
      </c>
      <c r="D257" s="9">
        <v>40253</v>
      </c>
      <c r="F257" s="9"/>
      <c r="G257" s="4" t="s">
        <v>5</v>
      </c>
      <c r="H257" s="6" t="s">
        <v>12</v>
      </c>
      <c r="I257" s="5" t="s">
        <v>18</v>
      </c>
      <c r="J257" s="5" t="s">
        <v>14</v>
      </c>
      <c r="K257" s="2" t="s">
        <v>55</v>
      </c>
      <c r="L257" s="1" t="s">
        <v>56</v>
      </c>
      <c r="M257" s="14">
        <v>7000</v>
      </c>
      <c r="N257" s="3">
        <v>7000</v>
      </c>
      <c r="O257" s="3">
        <v>0</v>
      </c>
      <c r="P257" s="3">
        <v>0</v>
      </c>
      <c r="Q257" s="3">
        <f t="shared" si="31"/>
        <v>7000</v>
      </c>
      <c r="R257" s="3">
        <v>7000</v>
      </c>
      <c r="S257" s="3">
        <v>0</v>
      </c>
      <c r="T257" s="3">
        <v>0</v>
      </c>
      <c r="U257" s="3">
        <f t="shared" si="32"/>
        <v>7000</v>
      </c>
      <c r="V257" s="16">
        <v>930.1</v>
      </c>
      <c r="W257" s="3">
        <v>0</v>
      </c>
      <c r="X257" s="3">
        <v>0</v>
      </c>
      <c r="Y257" s="3">
        <v>0</v>
      </c>
      <c r="Z257" s="3">
        <f t="shared" si="26"/>
        <v>0</v>
      </c>
      <c r="AA257" s="16" t="s">
        <v>155</v>
      </c>
      <c r="AB257" s="3">
        <f t="shared" si="27"/>
        <v>0</v>
      </c>
      <c r="AC257" s="3">
        <f t="shared" si="28"/>
        <v>0</v>
      </c>
      <c r="AD257" s="3">
        <f t="shared" si="29"/>
        <v>0</v>
      </c>
      <c r="AE257" s="3">
        <f t="shared" si="30"/>
        <v>0</v>
      </c>
    </row>
    <row r="258" spans="1:31" x14ac:dyDescent="0.2">
      <c r="A258" s="8" t="s">
        <v>74</v>
      </c>
      <c r="B258" s="34" t="s">
        <v>182</v>
      </c>
      <c r="C258" s="7">
        <f t="shared" si="34"/>
        <v>2010</v>
      </c>
      <c r="D258" s="9">
        <v>40281</v>
      </c>
      <c r="F258" s="9"/>
      <c r="G258" s="4" t="s">
        <v>5</v>
      </c>
      <c r="H258" s="6" t="s">
        <v>12</v>
      </c>
      <c r="I258" s="5" t="s">
        <v>18</v>
      </c>
      <c r="J258" s="5" t="s">
        <v>14</v>
      </c>
      <c r="K258" s="2" t="s">
        <v>55</v>
      </c>
      <c r="L258" s="1" t="s">
        <v>56</v>
      </c>
      <c r="M258" s="14">
        <v>9800</v>
      </c>
      <c r="N258" s="3">
        <v>9800</v>
      </c>
      <c r="O258" s="3">
        <v>0</v>
      </c>
      <c r="P258" s="3">
        <v>0</v>
      </c>
      <c r="Q258" s="3">
        <f t="shared" si="31"/>
        <v>9800</v>
      </c>
      <c r="R258" s="3">
        <v>9800</v>
      </c>
      <c r="S258" s="3">
        <v>0</v>
      </c>
      <c r="T258" s="3">
        <v>0</v>
      </c>
      <c r="U258" s="3">
        <f t="shared" si="32"/>
        <v>9800</v>
      </c>
      <c r="V258" s="16">
        <v>930.1</v>
      </c>
      <c r="W258" s="3">
        <v>0</v>
      </c>
      <c r="X258" s="3">
        <v>0</v>
      </c>
      <c r="Y258" s="3">
        <v>0</v>
      </c>
      <c r="Z258" s="3">
        <f t="shared" si="26"/>
        <v>0</v>
      </c>
      <c r="AA258" s="16" t="s">
        <v>155</v>
      </c>
      <c r="AB258" s="3">
        <f t="shared" si="27"/>
        <v>0</v>
      </c>
      <c r="AC258" s="3">
        <f t="shared" si="28"/>
        <v>0</v>
      </c>
      <c r="AD258" s="3">
        <f t="shared" si="29"/>
        <v>0</v>
      </c>
      <c r="AE258" s="3">
        <f t="shared" si="30"/>
        <v>0</v>
      </c>
    </row>
    <row r="259" spans="1:31" x14ac:dyDescent="0.2">
      <c r="A259" s="8" t="s">
        <v>74</v>
      </c>
      <c r="B259" s="34" t="s">
        <v>182</v>
      </c>
      <c r="C259" s="7">
        <f t="shared" si="34"/>
        <v>2010</v>
      </c>
      <c r="D259" s="9">
        <v>40311</v>
      </c>
      <c r="F259" s="9"/>
      <c r="G259" s="4" t="s">
        <v>5</v>
      </c>
      <c r="H259" s="6" t="s">
        <v>12</v>
      </c>
      <c r="I259" s="5" t="s">
        <v>18</v>
      </c>
      <c r="J259" s="5" t="s">
        <v>14</v>
      </c>
      <c r="K259" s="2" t="s">
        <v>55</v>
      </c>
      <c r="L259" s="1" t="s">
        <v>56</v>
      </c>
      <c r="M259" s="14">
        <v>9800</v>
      </c>
      <c r="N259" s="3">
        <v>9800</v>
      </c>
      <c r="O259" s="3">
        <v>0</v>
      </c>
      <c r="P259" s="3">
        <v>0</v>
      </c>
      <c r="Q259" s="3">
        <f t="shared" si="31"/>
        <v>9800</v>
      </c>
      <c r="R259" s="3">
        <v>9800</v>
      </c>
      <c r="S259" s="3">
        <v>0</v>
      </c>
      <c r="T259" s="3">
        <v>0</v>
      </c>
      <c r="U259" s="3">
        <f t="shared" si="32"/>
        <v>9800</v>
      </c>
      <c r="V259" s="16">
        <v>930.1</v>
      </c>
      <c r="W259" s="3">
        <v>0</v>
      </c>
      <c r="X259" s="3">
        <v>0</v>
      </c>
      <c r="Y259" s="3">
        <v>0</v>
      </c>
      <c r="Z259" s="3">
        <f t="shared" si="26"/>
        <v>0</v>
      </c>
      <c r="AA259" s="16" t="s">
        <v>155</v>
      </c>
      <c r="AB259" s="3">
        <f t="shared" si="27"/>
        <v>0</v>
      </c>
      <c r="AC259" s="3">
        <f t="shared" si="28"/>
        <v>0</v>
      </c>
      <c r="AD259" s="3">
        <f t="shared" si="29"/>
        <v>0</v>
      </c>
      <c r="AE259" s="3">
        <f t="shared" si="30"/>
        <v>0</v>
      </c>
    </row>
    <row r="260" spans="1:31" x14ac:dyDescent="0.2">
      <c r="A260" s="8" t="s">
        <v>74</v>
      </c>
      <c r="B260" s="34" t="s">
        <v>182</v>
      </c>
      <c r="C260" s="7">
        <f t="shared" si="34"/>
        <v>2010</v>
      </c>
      <c r="D260" s="9">
        <v>40337</v>
      </c>
      <c r="F260" s="9"/>
      <c r="G260" s="4" t="s">
        <v>5</v>
      </c>
      <c r="H260" s="6" t="s">
        <v>12</v>
      </c>
      <c r="I260" s="5" t="s">
        <v>18</v>
      </c>
      <c r="J260" s="5" t="s">
        <v>14</v>
      </c>
      <c r="K260" s="2" t="s">
        <v>55</v>
      </c>
      <c r="L260" s="1" t="s">
        <v>56</v>
      </c>
      <c r="M260" s="14">
        <v>9800</v>
      </c>
      <c r="N260" s="3">
        <v>9800</v>
      </c>
      <c r="O260" s="3">
        <v>0</v>
      </c>
      <c r="P260" s="3">
        <v>0</v>
      </c>
      <c r="Q260" s="3">
        <f t="shared" si="31"/>
        <v>9800</v>
      </c>
      <c r="R260" s="3">
        <v>9800</v>
      </c>
      <c r="S260" s="3">
        <v>0</v>
      </c>
      <c r="T260" s="3">
        <v>0</v>
      </c>
      <c r="U260" s="3">
        <f t="shared" si="32"/>
        <v>9800</v>
      </c>
      <c r="V260" s="16">
        <v>930.1</v>
      </c>
      <c r="W260" s="3">
        <v>0</v>
      </c>
      <c r="X260" s="3">
        <v>0</v>
      </c>
      <c r="Y260" s="3">
        <v>0</v>
      </c>
      <c r="Z260" s="3">
        <f t="shared" si="26"/>
        <v>0</v>
      </c>
      <c r="AA260" s="16" t="s">
        <v>155</v>
      </c>
      <c r="AB260" s="3">
        <f t="shared" si="27"/>
        <v>0</v>
      </c>
      <c r="AC260" s="3">
        <f t="shared" si="28"/>
        <v>0</v>
      </c>
      <c r="AD260" s="3">
        <f t="shared" si="29"/>
        <v>0</v>
      </c>
      <c r="AE260" s="3">
        <f t="shared" si="30"/>
        <v>0</v>
      </c>
    </row>
    <row r="261" spans="1:31" x14ac:dyDescent="0.2">
      <c r="A261" s="8" t="s">
        <v>74</v>
      </c>
      <c r="B261" s="34" t="s">
        <v>182</v>
      </c>
      <c r="C261" s="7">
        <f t="shared" si="34"/>
        <v>2010</v>
      </c>
      <c r="D261" s="9">
        <v>40368</v>
      </c>
      <c r="F261" s="9"/>
      <c r="G261" s="4" t="s">
        <v>5</v>
      </c>
      <c r="H261" s="6" t="s">
        <v>12</v>
      </c>
      <c r="I261" s="5" t="s">
        <v>18</v>
      </c>
      <c r="J261" s="5" t="s">
        <v>14</v>
      </c>
      <c r="K261" s="2" t="s">
        <v>55</v>
      </c>
      <c r="L261" s="1" t="s">
        <v>56</v>
      </c>
      <c r="M261" s="14">
        <v>9800</v>
      </c>
      <c r="N261" s="3">
        <v>9800</v>
      </c>
      <c r="O261" s="3">
        <v>0</v>
      </c>
      <c r="P261" s="3">
        <v>0</v>
      </c>
      <c r="Q261" s="3">
        <f t="shared" si="31"/>
        <v>9800</v>
      </c>
      <c r="R261" s="3">
        <v>9800</v>
      </c>
      <c r="S261" s="3">
        <v>0</v>
      </c>
      <c r="T261" s="3">
        <v>0</v>
      </c>
      <c r="U261" s="3">
        <f t="shared" si="32"/>
        <v>9800</v>
      </c>
      <c r="V261" s="16">
        <v>930.1</v>
      </c>
      <c r="W261" s="3">
        <v>0</v>
      </c>
      <c r="X261" s="3">
        <v>0</v>
      </c>
      <c r="Y261" s="3">
        <v>0</v>
      </c>
      <c r="Z261" s="3">
        <f t="shared" si="26"/>
        <v>0</v>
      </c>
      <c r="AA261" s="16" t="s">
        <v>155</v>
      </c>
      <c r="AB261" s="3">
        <f t="shared" si="27"/>
        <v>0</v>
      </c>
      <c r="AC261" s="3">
        <f t="shared" si="28"/>
        <v>0</v>
      </c>
      <c r="AD261" s="3">
        <f t="shared" si="29"/>
        <v>0</v>
      </c>
      <c r="AE261" s="3">
        <f t="shared" si="30"/>
        <v>0</v>
      </c>
    </row>
    <row r="262" spans="1:31" x14ac:dyDescent="0.2">
      <c r="A262" s="8" t="s">
        <v>74</v>
      </c>
      <c r="B262" s="34" t="s">
        <v>182</v>
      </c>
      <c r="C262" s="7">
        <f t="shared" si="34"/>
        <v>2010</v>
      </c>
      <c r="D262" s="9">
        <v>40396</v>
      </c>
      <c r="F262" s="9"/>
      <c r="G262" s="4" t="s">
        <v>5</v>
      </c>
      <c r="H262" s="6" t="s">
        <v>12</v>
      </c>
      <c r="I262" s="5" t="s">
        <v>18</v>
      </c>
      <c r="J262" s="5" t="s">
        <v>14</v>
      </c>
      <c r="K262" s="2" t="s">
        <v>55</v>
      </c>
      <c r="L262" s="1" t="s">
        <v>56</v>
      </c>
      <c r="M262" s="14">
        <v>9800</v>
      </c>
      <c r="N262" s="3">
        <v>9800</v>
      </c>
      <c r="O262" s="3">
        <v>0</v>
      </c>
      <c r="P262" s="3">
        <v>0</v>
      </c>
      <c r="Q262" s="3">
        <f t="shared" si="31"/>
        <v>9800</v>
      </c>
      <c r="R262" s="3">
        <v>9800</v>
      </c>
      <c r="S262" s="3">
        <v>0</v>
      </c>
      <c r="T262" s="3">
        <v>0</v>
      </c>
      <c r="U262" s="3">
        <f t="shared" si="32"/>
        <v>9800</v>
      </c>
      <c r="V262" s="16">
        <v>930.1</v>
      </c>
      <c r="W262" s="3">
        <v>0</v>
      </c>
      <c r="X262" s="3">
        <v>0</v>
      </c>
      <c r="Y262" s="3">
        <v>0</v>
      </c>
      <c r="Z262" s="3">
        <f t="shared" si="26"/>
        <v>0</v>
      </c>
      <c r="AA262" s="16" t="s">
        <v>155</v>
      </c>
      <c r="AB262" s="3">
        <f t="shared" si="27"/>
        <v>0</v>
      </c>
      <c r="AC262" s="3">
        <f t="shared" si="28"/>
        <v>0</v>
      </c>
      <c r="AD262" s="3">
        <f t="shared" si="29"/>
        <v>0</v>
      </c>
      <c r="AE262" s="3">
        <f t="shared" si="30"/>
        <v>0</v>
      </c>
    </row>
    <row r="263" spans="1:31" x14ac:dyDescent="0.2">
      <c r="A263" s="8" t="s">
        <v>74</v>
      </c>
      <c r="B263" s="34" t="s">
        <v>182</v>
      </c>
      <c r="C263" s="7">
        <f t="shared" si="34"/>
        <v>2010</v>
      </c>
      <c r="D263" s="9">
        <v>40439</v>
      </c>
      <c r="F263" s="9"/>
      <c r="G263" s="4" t="s">
        <v>5</v>
      </c>
      <c r="H263" s="6" t="s">
        <v>12</v>
      </c>
      <c r="I263" s="5" t="s">
        <v>18</v>
      </c>
      <c r="J263" s="5" t="s">
        <v>14</v>
      </c>
      <c r="K263" s="2" t="s">
        <v>55</v>
      </c>
      <c r="L263" s="1" t="s">
        <v>56</v>
      </c>
      <c r="M263" s="14">
        <v>9800</v>
      </c>
      <c r="N263" s="3">
        <v>9800</v>
      </c>
      <c r="O263" s="3">
        <v>0</v>
      </c>
      <c r="P263" s="3">
        <v>0</v>
      </c>
      <c r="Q263" s="3">
        <f t="shared" si="31"/>
        <v>9800</v>
      </c>
      <c r="R263" s="3">
        <v>9800</v>
      </c>
      <c r="S263" s="3">
        <v>0</v>
      </c>
      <c r="T263" s="3">
        <v>0</v>
      </c>
      <c r="U263" s="3">
        <f t="shared" si="32"/>
        <v>9800</v>
      </c>
      <c r="V263" s="16">
        <v>930.1</v>
      </c>
      <c r="W263" s="3">
        <v>0</v>
      </c>
      <c r="X263" s="3">
        <v>0</v>
      </c>
      <c r="Y263" s="3">
        <v>0</v>
      </c>
      <c r="Z263" s="3">
        <f t="shared" si="26"/>
        <v>0</v>
      </c>
      <c r="AA263" s="16" t="s">
        <v>155</v>
      </c>
      <c r="AB263" s="3">
        <f t="shared" si="27"/>
        <v>0</v>
      </c>
      <c r="AC263" s="3">
        <f t="shared" si="28"/>
        <v>0</v>
      </c>
      <c r="AD263" s="3">
        <f t="shared" si="29"/>
        <v>0</v>
      </c>
      <c r="AE263" s="3">
        <f t="shared" si="30"/>
        <v>0</v>
      </c>
    </row>
    <row r="264" spans="1:31" x14ac:dyDescent="0.2">
      <c r="A264" s="8" t="s">
        <v>74</v>
      </c>
      <c r="B264" s="34" t="s">
        <v>182</v>
      </c>
      <c r="C264" s="7">
        <f t="shared" si="34"/>
        <v>2010</v>
      </c>
      <c r="D264" s="9">
        <v>40471</v>
      </c>
      <c r="F264" s="9"/>
      <c r="G264" s="4" t="s">
        <v>5</v>
      </c>
      <c r="H264" s="6" t="s">
        <v>12</v>
      </c>
      <c r="I264" s="5" t="s">
        <v>18</v>
      </c>
      <c r="J264" s="5" t="s">
        <v>14</v>
      </c>
      <c r="K264" s="2" t="s">
        <v>55</v>
      </c>
      <c r="L264" s="1" t="s">
        <v>56</v>
      </c>
      <c r="M264" s="14">
        <v>9800</v>
      </c>
      <c r="N264" s="3">
        <v>9800</v>
      </c>
      <c r="O264" s="3">
        <v>0</v>
      </c>
      <c r="P264" s="3">
        <v>0</v>
      </c>
      <c r="Q264" s="3">
        <f t="shared" si="31"/>
        <v>9800</v>
      </c>
      <c r="R264" s="3">
        <v>9800</v>
      </c>
      <c r="S264" s="3">
        <v>0</v>
      </c>
      <c r="T264" s="3">
        <v>0</v>
      </c>
      <c r="U264" s="3">
        <f t="shared" si="32"/>
        <v>9800</v>
      </c>
      <c r="V264" s="16">
        <v>930.1</v>
      </c>
      <c r="W264" s="3">
        <v>0</v>
      </c>
      <c r="X264" s="3">
        <v>0</v>
      </c>
      <c r="Y264" s="3">
        <v>0</v>
      </c>
      <c r="Z264" s="3">
        <f t="shared" si="26"/>
        <v>0</v>
      </c>
      <c r="AA264" s="16" t="s">
        <v>155</v>
      </c>
      <c r="AB264" s="3">
        <f t="shared" si="27"/>
        <v>0</v>
      </c>
      <c r="AC264" s="3">
        <f t="shared" si="28"/>
        <v>0</v>
      </c>
      <c r="AD264" s="3">
        <f t="shared" si="29"/>
        <v>0</v>
      </c>
      <c r="AE264" s="3">
        <f t="shared" si="30"/>
        <v>0</v>
      </c>
    </row>
    <row r="265" spans="1:31" x14ac:dyDescent="0.2">
      <c r="A265" s="8" t="s">
        <v>74</v>
      </c>
      <c r="B265" s="34" t="s">
        <v>182</v>
      </c>
      <c r="C265" s="7">
        <f t="shared" si="34"/>
        <v>2010</v>
      </c>
      <c r="D265" s="9">
        <v>40494</v>
      </c>
      <c r="F265" s="9"/>
      <c r="G265" s="4" t="s">
        <v>5</v>
      </c>
      <c r="H265" s="6" t="s">
        <v>12</v>
      </c>
      <c r="I265" s="5" t="s">
        <v>18</v>
      </c>
      <c r="J265" s="5" t="s">
        <v>14</v>
      </c>
      <c r="K265" s="2" t="s">
        <v>55</v>
      </c>
      <c r="L265" s="1" t="s">
        <v>56</v>
      </c>
      <c r="M265" s="14">
        <v>9800</v>
      </c>
      <c r="N265" s="3">
        <v>9800</v>
      </c>
      <c r="O265" s="3">
        <v>0</v>
      </c>
      <c r="P265" s="3">
        <v>0</v>
      </c>
      <c r="Q265" s="3">
        <f t="shared" si="31"/>
        <v>9800</v>
      </c>
      <c r="R265" s="3">
        <v>9800</v>
      </c>
      <c r="S265" s="3">
        <v>0</v>
      </c>
      <c r="T265" s="3">
        <v>0</v>
      </c>
      <c r="U265" s="3">
        <f t="shared" si="32"/>
        <v>9800</v>
      </c>
      <c r="V265" s="16">
        <v>930.1</v>
      </c>
      <c r="W265" s="3">
        <v>0</v>
      </c>
      <c r="X265" s="3">
        <v>0</v>
      </c>
      <c r="Y265" s="3">
        <v>0</v>
      </c>
      <c r="Z265" s="3">
        <f t="shared" si="26"/>
        <v>0</v>
      </c>
      <c r="AA265" s="16" t="s">
        <v>155</v>
      </c>
      <c r="AB265" s="3">
        <f t="shared" si="27"/>
        <v>0</v>
      </c>
      <c r="AC265" s="3">
        <f t="shared" si="28"/>
        <v>0</v>
      </c>
      <c r="AD265" s="3">
        <f t="shared" si="29"/>
        <v>0</v>
      </c>
      <c r="AE265" s="3">
        <f t="shared" si="30"/>
        <v>0</v>
      </c>
    </row>
    <row r="266" spans="1:31" x14ac:dyDescent="0.2">
      <c r="A266" s="8" t="s">
        <v>74</v>
      </c>
      <c r="B266" s="34" t="s">
        <v>182</v>
      </c>
      <c r="C266" s="7">
        <f t="shared" si="34"/>
        <v>2010</v>
      </c>
      <c r="D266" s="9">
        <v>40521</v>
      </c>
      <c r="F266" s="9"/>
      <c r="G266" s="4" t="s">
        <v>5</v>
      </c>
      <c r="H266" s="6" t="s">
        <v>12</v>
      </c>
      <c r="I266" s="5" t="s">
        <v>18</v>
      </c>
      <c r="J266" s="5" t="s">
        <v>14</v>
      </c>
      <c r="K266" s="2" t="s">
        <v>55</v>
      </c>
      <c r="L266" s="1" t="s">
        <v>56</v>
      </c>
      <c r="M266" s="14">
        <v>9800</v>
      </c>
      <c r="N266" s="3">
        <v>9800</v>
      </c>
      <c r="O266" s="3">
        <v>0</v>
      </c>
      <c r="P266" s="3">
        <v>0</v>
      </c>
      <c r="Q266" s="3">
        <f t="shared" si="31"/>
        <v>9800</v>
      </c>
      <c r="R266" s="3">
        <v>9800</v>
      </c>
      <c r="S266" s="3">
        <v>0</v>
      </c>
      <c r="T266" s="3">
        <v>0</v>
      </c>
      <c r="U266" s="3">
        <f t="shared" si="32"/>
        <v>9800</v>
      </c>
      <c r="V266" s="16">
        <v>930.1</v>
      </c>
      <c r="W266" s="3">
        <v>0</v>
      </c>
      <c r="X266" s="3">
        <v>0</v>
      </c>
      <c r="Y266" s="3">
        <v>0</v>
      </c>
      <c r="Z266" s="3">
        <f t="shared" si="26"/>
        <v>0</v>
      </c>
      <c r="AA266" s="16" t="s">
        <v>155</v>
      </c>
      <c r="AB266" s="3">
        <f t="shared" si="27"/>
        <v>0</v>
      </c>
      <c r="AC266" s="3">
        <f t="shared" si="28"/>
        <v>0</v>
      </c>
      <c r="AD266" s="3">
        <f t="shared" si="29"/>
        <v>0</v>
      </c>
      <c r="AE266" s="3">
        <f t="shared" si="30"/>
        <v>0</v>
      </c>
    </row>
    <row r="267" spans="1:31" x14ac:dyDescent="0.2">
      <c r="A267" s="8" t="s">
        <v>74</v>
      </c>
      <c r="B267" s="34" t="s">
        <v>182</v>
      </c>
      <c r="C267" s="7">
        <f t="shared" si="34"/>
        <v>2011</v>
      </c>
      <c r="D267" s="9">
        <v>40564</v>
      </c>
      <c r="F267" s="9"/>
      <c r="G267" s="4" t="s">
        <v>5</v>
      </c>
      <c r="H267" s="6" t="s">
        <v>12</v>
      </c>
      <c r="I267" s="5" t="s">
        <v>18</v>
      </c>
      <c r="J267" s="5" t="s">
        <v>14</v>
      </c>
      <c r="K267" s="2" t="s">
        <v>55</v>
      </c>
      <c r="L267" s="1" t="s">
        <v>56</v>
      </c>
      <c r="M267" s="14">
        <v>9800</v>
      </c>
      <c r="N267" s="3">
        <v>9800</v>
      </c>
      <c r="O267" s="3">
        <v>0</v>
      </c>
      <c r="P267" s="3">
        <v>0</v>
      </c>
      <c r="Q267" s="3">
        <f t="shared" si="31"/>
        <v>9800</v>
      </c>
      <c r="R267" s="3">
        <v>9800</v>
      </c>
      <c r="S267" s="3">
        <v>0</v>
      </c>
      <c r="T267" s="3">
        <v>0</v>
      </c>
      <c r="U267" s="3">
        <f t="shared" si="32"/>
        <v>9800</v>
      </c>
      <c r="V267" s="16">
        <v>930.1</v>
      </c>
      <c r="W267" s="3">
        <v>0</v>
      </c>
      <c r="X267" s="3">
        <v>0</v>
      </c>
      <c r="Y267" s="3">
        <v>0</v>
      </c>
      <c r="Z267" s="3">
        <f t="shared" ref="Z267:Z330" si="35">SUM(W267:Y267)</f>
        <v>0</v>
      </c>
      <c r="AA267" s="16" t="s">
        <v>155</v>
      </c>
      <c r="AB267" s="3">
        <f t="shared" ref="AB267:AB330" si="36">N267-SUM(R267,W267)</f>
        <v>0</v>
      </c>
      <c r="AC267" s="3">
        <f t="shared" ref="AC267:AC330" si="37">O267-SUM(S267,X267)</f>
        <v>0</v>
      </c>
      <c r="AD267" s="3">
        <f t="shared" ref="AD267:AD330" si="38">P267-SUM(T267,Y267)</f>
        <v>0</v>
      </c>
      <c r="AE267" s="3">
        <f t="shared" ref="AE267:AE330" si="39">Q267-SUM(U267,Z267)</f>
        <v>0</v>
      </c>
    </row>
    <row r="268" spans="1:31" x14ac:dyDescent="0.2">
      <c r="A268" s="8" t="s">
        <v>74</v>
      </c>
      <c r="B268" s="34" t="s">
        <v>182</v>
      </c>
      <c r="C268" s="7">
        <f t="shared" si="34"/>
        <v>2011</v>
      </c>
      <c r="D268" s="9">
        <v>40583</v>
      </c>
      <c r="F268" s="9"/>
      <c r="G268" s="4" t="s">
        <v>5</v>
      </c>
      <c r="H268" s="6" t="s">
        <v>12</v>
      </c>
      <c r="I268" s="5" t="s">
        <v>18</v>
      </c>
      <c r="J268" s="5" t="s">
        <v>14</v>
      </c>
      <c r="K268" s="2" t="s">
        <v>55</v>
      </c>
      <c r="L268" s="1" t="s">
        <v>56</v>
      </c>
      <c r="M268" s="14">
        <v>9800</v>
      </c>
      <c r="N268" s="3">
        <v>9800</v>
      </c>
      <c r="O268" s="3">
        <v>0</v>
      </c>
      <c r="P268" s="3">
        <v>0</v>
      </c>
      <c r="Q268" s="3">
        <f t="shared" ref="Q268:Q331" si="40">SUM(N268:P268)</f>
        <v>9800</v>
      </c>
      <c r="R268" s="3">
        <v>9800</v>
      </c>
      <c r="S268" s="3">
        <v>0</v>
      </c>
      <c r="T268" s="3">
        <v>0</v>
      </c>
      <c r="U268" s="3">
        <f t="shared" ref="U268:U331" si="41">SUM(R268:T268)</f>
        <v>9800</v>
      </c>
      <c r="V268" s="16">
        <v>930.1</v>
      </c>
      <c r="W268" s="3">
        <v>0</v>
      </c>
      <c r="X268" s="3">
        <v>0</v>
      </c>
      <c r="Y268" s="3">
        <v>0</v>
      </c>
      <c r="Z268" s="3">
        <f t="shared" si="35"/>
        <v>0</v>
      </c>
      <c r="AA268" s="16" t="s">
        <v>155</v>
      </c>
      <c r="AB268" s="3">
        <f t="shared" si="36"/>
        <v>0</v>
      </c>
      <c r="AC268" s="3">
        <f t="shared" si="37"/>
        <v>0</v>
      </c>
      <c r="AD268" s="3">
        <f t="shared" si="38"/>
        <v>0</v>
      </c>
      <c r="AE268" s="3">
        <f t="shared" si="39"/>
        <v>0</v>
      </c>
    </row>
    <row r="269" spans="1:31" x14ac:dyDescent="0.2">
      <c r="A269" s="8" t="s">
        <v>74</v>
      </c>
      <c r="B269" s="34" t="s">
        <v>182</v>
      </c>
      <c r="C269" s="7">
        <f t="shared" si="34"/>
        <v>2011</v>
      </c>
      <c r="D269" s="9">
        <v>40624</v>
      </c>
      <c r="F269" s="9"/>
      <c r="G269" s="4" t="s">
        <v>5</v>
      </c>
      <c r="H269" s="6" t="s">
        <v>12</v>
      </c>
      <c r="I269" s="5" t="s">
        <v>18</v>
      </c>
      <c r="J269" s="5" t="s">
        <v>14</v>
      </c>
      <c r="K269" s="2" t="s">
        <v>55</v>
      </c>
      <c r="L269" s="1" t="s">
        <v>56</v>
      </c>
      <c r="M269" s="14">
        <v>9800</v>
      </c>
      <c r="N269" s="3">
        <v>9800</v>
      </c>
      <c r="O269" s="3">
        <v>0</v>
      </c>
      <c r="P269" s="3">
        <v>0</v>
      </c>
      <c r="Q269" s="3">
        <f t="shared" si="40"/>
        <v>9800</v>
      </c>
      <c r="R269" s="3">
        <v>9800</v>
      </c>
      <c r="S269" s="3">
        <v>0</v>
      </c>
      <c r="T269" s="3">
        <v>0</v>
      </c>
      <c r="U269" s="3">
        <f t="shared" si="41"/>
        <v>9800</v>
      </c>
      <c r="V269" s="16">
        <v>930.1</v>
      </c>
      <c r="W269" s="3">
        <v>0</v>
      </c>
      <c r="X269" s="3">
        <v>0</v>
      </c>
      <c r="Y269" s="3">
        <v>0</v>
      </c>
      <c r="Z269" s="3">
        <f t="shared" si="35"/>
        <v>0</v>
      </c>
      <c r="AA269" s="16" t="s">
        <v>155</v>
      </c>
      <c r="AB269" s="3">
        <f t="shared" si="36"/>
        <v>0</v>
      </c>
      <c r="AC269" s="3">
        <f t="shared" si="37"/>
        <v>0</v>
      </c>
      <c r="AD269" s="3">
        <f t="shared" si="38"/>
        <v>0</v>
      </c>
      <c r="AE269" s="3">
        <f t="shared" si="39"/>
        <v>0</v>
      </c>
    </row>
    <row r="270" spans="1:31" x14ac:dyDescent="0.2">
      <c r="A270" s="8" t="s">
        <v>74</v>
      </c>
      <c r="B270" s="34" t="s">
        <v>182</v>
      </c>
      <c r="C270" s="7">
        <f t="shared" si="34"/>
        <v>2011</v>
      </c>
      <c r="D270" s="9">
        <v>40645</v>
      </c>
      <c r="F270" s="9"/>
      <c r="G270" s="4" t="s">
        <v>5</v>
      </c>
      <c r="H270" s="6" t="s">
        <v>12</v>
      </c>
      <c r="I270" s="5" t="s">
        <v>18</v>
      </c>
      <c r="J270" s="5" t="s">
        <v>14</v>
      </c>
      <c r="K270" s="2" t="s">
        <v>55</v>
      </c>
      <c r="L270" s="1" t="s">
        <v>56</v>
      </c>
      <c r="M270" s="14">
        <v>9800</v>
      </c>
      <c r="N270" s="3">
        <v>9800</v>
      </c>
      <c r="O270" s="3">
        <v>0</v>
      </c>
      <c r="P270" s="3">
        <v>0</v>
      </c>
      <c r="Q270" s="3">
        <f t="shared" si="40"/>
        <v>9800</v>
      </c>
      <c r="R270" s="3">
        <v>9800</v>
      </c>
      <c r="S270" s="3">
        <v>0</v>
      </c>
      <c r="T270" s="3">
        <v>0</v>
      </c>
      <c r="U270" s="3">
        <f t="shared" si="41"/>
        <v>9800</v>
      </c>
      <c r="V270" s="16">
        <v>930.1</v>
      </c>
      <c r="W270" s="3">
        <v>0</v>
      </c>
      <c r="X270" s="3">
        <v>0</v>
      </c>
      <c r="Y270" s="3">
        <v>0</v>
      </c>
      <c r="Z270" s="3">
        <f t="shared" si="35"/>
        <v>0</v>
      </c>
      <c r="AA270" s="16" t="s">
        <v>155</v>
      </c>
      <c r="AB270" s="3">
        <f t="shared" si="36"/>
        <v>0</v>
      </c>
      <c r="AC270" s="3">
        <f t="shared" si="37"/>
        <v>0</v>
      </c>
      <c r="AD270" s="3">
        <f t="shared" si="38"/>
        <v>0</v>
      </c>
      <c r="AE270" s="3">
        <f t="shared" si="39"/>
        <v>0</v>
      </c>
    </row>
    <row r="271" spans="1:31" x14ac:dyDescent="0.2">
      <c r="A271" s="8" t="s">
        <v>74</v>
      </c>
      <c r="B271" s="34" t="s">
        <v>182</v>
      </c>
      <c r="C271" s="7">
        <f t="shared" si="34"/>
        <v>2011</v>
      </c>
      <c r="D271" s="9">
        <v>40669</v>
      </c>
      <c r="F271" s="9"/>
      <c r="G271" s="4" t="s">
        <v>5</v>
      </c>
      <c r="H271" s="6" t="s">
        <v>12</v>
      </c>
      <c r="I271" s="5" t="s">
        <v>18</v>
      </c>
      <c r="J271" s="5" t="s">
        <v>14</v>
      </c>
      <c r="K271" s="2" t="s">
        <v>55</v>
      </c>
      <c r="L271" s="1" t="s">
        <v>56</v>
      </c>
      <c r="M271" s="14">
        <v>9800</v>
      </c>
      <c r="N271" s="3">
        <v>9800</v>
      </c>
      <c r="O271" s="3">
        <v>0</v>
      </c>
      <c r="P271" s="3">
        <v>0</v>
      </c>
      <c r="Q271" s="3">
        <f t="shared" si="40"/>
        <v>9800</v>
      </c>
      <c r="R271" s="3">
        <v>9800</v>
      </c>
      <c r="S271" s="3">
        <v>0</v>
      </c>
      <c r="T271" s="3">
        <v>0</v>
      </c>
      <c r="U271" s="3">
        <f t="shared" si="41"/>
        <v>9800</v>
      </c>
      <c r="V271" s="16">
        <v>930.1</v>
      </c>
      <c r="W271" s="3">
        <v>0</v>
      </c>
      <c r="X271" s="3">
        <v>0</v>
      </c>
      <c r="Y271" s="3">
        <v>0</v>
      </c>
      <c r="Z271" s="3">
        <f t="shared" si="35"/>
        <v>0</v>
      </c>
      <c r="AA271" s="16" t="s">
        <v>155</v>
      </c>
      <c r="AB271" s="3">
        <f t="shared" si="36"/>
        <v>0</v>
      </c>
      <c r="AC271" s="3">
        <f t="shared" si="37"/>
        <v>0</v>
      </c>
      <c r="AD271" s="3">
        <f t="shared" si="38"/>
        <v>0</v>
      </c>
      <c r="AE271" s="3">
        <f t="shared" si="39"/>
        <v>0</v>
      </c>
    </row>
    <row r="272" spans="1:31" x14ac:dyDescent="0.2">
      <c r="A272" s="8" t="s">
        <v>74</v>
      </c>
      <c r="B272" s="34" t="s">
        <v>182</v>
      </c>
      <c r="C272" s="7">
        <f t="shared" si="34"/>
        <v>2011</v>
      </c>
      <c r="D272" s="9">
        <v>40703</v>
      </c>
      <c r="F272" s="9"/>
      <c r="G272" s="4" t="s">
        <v>5</v>
      </c>
      <c r="H272" s="6" t="s">
        <v>12</v>
      </c>
      <c r="I272" s="5" t="s">
        <v>18</v>
      </c>
      <c r="J272" s="5" t="s">
        <v>14</v>
      </c>
      <c r="K272" s="2" t="s">
        <v>55</v>
      </c>
      <c r="L272" s="1" t="s">
        <v>56</v>
      </c>
      <c r="M272" s="14">
        <v>9800</v>
      </c>
      <c r="N272" s="3">
        <v>9800</v>
      </c>
      <c r="O272" s="3">
        <v>0</v>
      </c>
      <c r="P272" s="3">
        <v>0</v>
      </c>
      <c r="Q272" s="3">
        <f t="shared" si="40"/>
        <v>9800</v>
      </c>
      <c r="R272" s="3">
        <v>9800</v>
      </c>
      <c r="S272" s="3">
        <v>0</v>
      </c>
      <c r="T272" s="3">
        <v>0</v>
      </c>
      <c r="U272" s="3">
        <f t="shared" si="41"/>
        <v>9800</v>
      </c>
      <c r="V272" s="16">
        <v>930.1</v>
      </c>
      <c r="W272" s="3">
        <v>0</v>
      </c>
      <c r="X272" s="3">
        <v>0</v>
      </c>
      <c r="Y272" s="3">
        <v>0</v>
      </c>
      <c r="Z272" s="3">
        <f t="shared" si="35"/>
        <v>0</v>
      </c>
      <c r="AA272" s="16" t="s">
        <v>155</v>
      </c>
      <c r="AB272" s="3">
        <f t="shared" si="36"/>
        <v>0</v>
      </c>
      <c r="AC272" s="3">
        <f t="shared" si="37"/>
        <v>0</v>
      </c>
      <c r="AD272" s="3">
        <f t="shared" si="38"/>
        <v>0</v>
      </c>
      <c r="AE272" s="3">
        <f t="shared" si="39"/>
        <v>0</v>
      </c>
    </row>
    <row r="273" spans="1:31" x14ac:dyDescent="0.2">
      <c r="A273" s="8" t="s">
        <v>74</v>
      </c>
      <c r="B273" s="34" t="s">
        <v>182</v>
      </c>
      <c r="C273" s="7">
        <f t="shared" si="34"/>
        <v>2011</v>
      </c>
      <c r="D273" s="9">
        <v>40737</v>
      </c>
      <c r="F273" s="9"/>
      <c r="G273" s="4" t="s">
        <v>5</v>
      </c>
      <c r="H273" s="6" t="s">
        <v>12</v>
      </c>
      <c r="I273" s="5" t="s">
        <v>18</v>
      </c>
      <c r="J273" s="5" t="s">
        <v>14</v>
      </c>
      <c r="K273" s="2" t="s">
        <v>55</v>
      </c>
      <c r="L273" s="1" t="s">
        <v>56</v>
      </c>
      <c r="M273" s="14">
        <v>9800</v>
      </c>
      <c r="N273" s="3">
        <v>9800</v>
      </c>
      <c r="O273" s="3">
        <v>0</v>
      </c>
      <c r="P273" s="3">
        <v>0</v>
      </c>
      <c r="Q273" s="3">
        <f t="shared" si="40"/>
        <v>9800</v>
      </c>
      <c r="R273" s="3">
        <v>9800</v>
      </c>
      <c r="S273" s="3">
        <v>0</v>
      </c>
      <c r="T273" s="3">
        <v>0</v>
      </c>
      <c r="U273" s="3">
        <f t="shared" si="41"/>
        <v>9800</v>
      </c>
      <c r="V273" s="16">
        <v>930.1</v>
      </c>
      <c r="W273" s="3">
        <v>0</v>
      </c>
      <c r="X273" s="3">
        <v>0</v>
      </c>
      <c r="Y273" s="3">
        <v>0</v>
      </c>
      <c r="Z273" s="3">
        <f t="shared" si="35"/>
        <v>0</v>
      </c>
      <c r="AA273" s="16" t="s">
        <v>155</v>
      </c>
      <c r="AB273" s="3">
        <f t="shared" si="36"/>
        <v>0</v>
      </c>
      <c r="AC273" s="3">
        <f t="shared" si="37"/>
        <v>0</v>
      </c>
      <c r="AD273" s="3">
        <f t="shared" si="38"/>
        <v>0</v>
      </c>
      <c r="AE273" s="3">
        <f t="shared" si="39"/>
        <v>0</v>
      </c>
    </row>
    <row r="274" spans="1:31" x14ac:dyDescent="0.2">
      <c r="A274" s="8" t="s">
        <v>74</v>
      </c>
      <c r="B274" s="34" t="s">
        <v>182</v>
      </c>
      <c r="C274" s="7">
        <f t="shared" si="34"/>
        <v>2011</v>
      </c>
      <c r="D274" s="9">
        <v>40770</v>
      </c>
      <c r="F274" s="9"/>
      <c r="G274" s="4" t="s">
        <v>5</v>
      </c>
      <c r="H274" s="6" t="s">
        <v>12</v>
      </c>
      <c r="I274" s="5" t="s">
        <v>18</v>
      </c>
      <c r="J274" s="5" t="s">
        <v>14</v>
      </c>
      <c r="K274" s="2" t="s">
        <v>55</v>
      </c>
      <c r="L274" s="1" t="s">
        <v>56</v>
      </c>
      <c r="M274" s="14">
        <v>9800</v>
      </c>
      <c r="N274" s="3">
        <v>9800</v>
      </c>
      <c r="O274" s="3">
        <v>0</v>
      </c>
      <c r="P274" s="3">
        <v>0</v>
      </c>
      <c r="Q274" s="3">
        <f t="shared" si="40"/>
        <v>9800</v>
      </c>
      <c r="R274" s="3">
        <v>9800</v>
      </c>
      <c r="S274" s="3">
        <v>0</v>
      </c>
      <c r="T274" s="3">
        <v>0</v>
      </c>
      <c r="U274" s="3">
        <f t="shared" si="41"/>
        <v>9800</v>
      </c>
      <c r="V274" s="16">
        <v>930.1</v>
      </c>
      <c r="W274" s="3">
        <v>0</v>
      </c>
      <c r="X274" s="3">
        <v>0</v>
      </c>
      <c r="Y274" s="3">
        <v>0</v>
      </c>
      <c r="Z274" s="3">
        <f t="shared" si="35"/>
        <v>0</v>
      </c>
      <c r="AA274" s="16" t="s">
        <v>155</v>
      </c>
      <c r="AB274" s="3">
        <f t="shared" si="36"/>
        <v>0</v>
      </c>
      <c r="AC274" s="3">
        <f t="shared" si="37"/>
        <v>0</v>
      </c>
      <c r="AD274" s="3">
        <f t="shared" si="38"/>
        <v>0</v>
      </c>
      <c r="AE274" s="3">
        <f t="shared" si="39"/>
        <v>0</v>
      </c>
    </row>
    <row r="275" spans="1:31" x14ac:dyDescent="0.2">
      <c r="A275" s="8" t="s">
        <v>74</v>
      </c>
      <c r="B275" s="34" t="s">
        <v>182</v>
      </c>
      <c r="C275" s="7">
        <f t="shared" si="34"/>
        <v>2011</v>
      </c>
      <c r="D275" s="9">
        <v>40793</v>
      </c>
      <c r="F275" s="9"/>
      <c r="G275" s="4" t="s">
        <v>5</v>
      </c>
      <c r="H275" s="6" t="s">
        <v>12</v>
      </c>
      <c r="I275" s="5" t="s">
        <v>18</v>
      </c>
      <c r="J275" s="5" t="s">
        <v>14</v>
      </c>
      <c r="K275" s="2" t="s">
        <v>55</v>
      </c>
      <c r="L275" s="1" t="s">
        <v>56</v>
      </c>
      <c r="M275" s="14">
        <v>9800</v>
      </c>
      <c r="N275" s="3">
        <v>9800</v>
      </c>
      <c r="O275" s="3">
        <v>0</v>
      </c>
      <c r="P275" s="3">
        <v>0</v>
      </c>
      <c r="Q275" s="3">
        <f t="shared" si="40"/>
        <v>9800</v>
      </c>
      <c r="R275" s="3">
        <v>9800</v>
      </c>
      <c r="S275" s="3">
        <v>0</v>
      </c>
      <c r="T275" s="3">
        <v>0</v>
      </c>
      <c r="U275" s="3">
        <f t="shared" si="41"/>
        <v>9800</v>
      </c>
      <c r="V275" s="16">
        <v>930.1</v>
      </c>
      <c r="W275" s="3">
        <v>0</v>
      </c>
      <c r="X275" s="3">
        <v>0</v>
      </c>
      <c r="Y275" s="3">
        <v>0</v>
      </c>
      <c r="Z275" s="3">
        <f t="shared" si="35"/>
        <v>0</v>
      </c>
      <c r="AA275" s="16" t="s">
        <v>155</v>
      </c>
      <c r="AB275" s="3">
        <f t="shared" si="36"/>
        <v>0</v>
      </c>
      <c r="AC275" s="3">
        <f t="shared" si="37"/>
        <v>0</v>
      </c>
      <c r="AD275" s="3">
        <f t="shared" si="38"/>
        <v>0</v>
      </c>
      <c r="AE275" s="3">
        <f t="shared" si="39"/>
        <v>0</v>
      </c>
    </row>
    <row r="276" spans="1:31" x14ac:dyDescent="0.2">
      <c r="A276" s="8" t="s">
        <v>74</v>
      </c>
      <c r="B276" s="34" t="s">
        <v>182</v>
      </c>
      <c r="C276" s="7">
        <f t="shared" si="34"/>
        <v>2011</v>
      </c>
      <c r="D276" s="9">
        <v>40821</v>
      </c>
      <c r="F276" s="9"/>
      <c r="G276" s="4" t="s">
        <v>5</v>
      </c>
      <c r="H276" s="6" t="s">
        <v>12</v>
      </c>
      <c r="I276" s="5" t="s">
        <v>18</v>
      </c>
      <c r="J276" s="5" t="s">
        <v>14</v>
      </c>
      <c r="K276" s="2" t="s">
        <v>55</v>
      </c>
      <c r="L276" s="1" t="s">
        <v>56</v>
      </c>
      <c r="M276" s="14">
        <v>9800</v>
      </c>
      <c r="N276" s="3">
        <v>9800</v>
      </c>
      <c r="O276" s="3">
        <v>0</v>
      </c>
      <c r="P276" s="3">
        <v>0</v>
      </c>
      <c r="Q276" s="3">
        <f t="shared" si="40"/>
        <v>9800</v>
      </c>
      <c r="R276" s="3">
        <v>9800</v>
      </c>
      <c r="S276" s="3">
        <v>0</v>
      </c>
      <c r="T276" s="3">
        <v>0</v>
      </c>
      <c r="U276" s="3">
        <f t="shared" si="41"/>
        <v>9800</v>
      </c>
      <c r="V276" s="16">
        <v>930.1</v>
      </c>
      <c r="W276" s="3">
        <v>0</v>
      </c>
      <c r="X276" s="3">
        <v>0</v>
      </c>
      <c r="Y276" s="3">
        <v>0</v>
      </c>
      <c r="Z276" s="3">
        <f t="shared" si="35"/>
        <v>0</v>
      </c>
      <c r="AA276" s="16" t="s">
        <v>155</v>
      </c>
      <c r="AB276" s="3">
        <f t="shared" si="36"/>
        <v>0</v>
      </c>
      <c r="AC276" s="3">
        <f t="shared" si="37"/>
        <v>0</v>
      </c>
      <c r="AD276" s="3">
        <f t="shared" si="38"/>
        <v>0</v>
      </c>
      <c r="AE276" s="3">
        <f t="shared" si="39"/>
        <v>0</v>
      </c>
    </row>
    <row r="277" spans="1:31" x14ac:dyDescent="0.2">
      <c r="A277" s="8" t="s">
        <v>74</v>
      </c>
      <c r="B277" s="34" t="s">
        <v>182</v>
      </c>
      <c r="C277" s="7">
        <f t="shared" si="34"/>
        <v>2011</v>
      </c>
      <c r="D277" s="9">
        <v>40848</v>
      </c>
      <c r="F277" s="9"/>
      <c r="G277" s="4" t="s">
        <v>5</v>
      </c>
      <c r="H277" s="6" t="s">
        <v>12</v>
      </c>
      <c r="I277" s="5" t="s">
        <v>18</v>
      </c>
      <c r="J277" s="5" t="s">
        <v>14</v>
      </c>
      <c r="K277" s="2" t="s">
        <v>55</v>
      </c>
      <c r="L277" s="1" t="s">
        <v>56</v>
      </c>
      <c r="M277" s="14">
        <v>9800</v>
      </c>
      <c r="N277" s="3">
        <v>9800</v>
      </c>
      <c r="O277" s="3">
        <v>0</v>
      </c>
      <c r="P277" s="3">
        <v>0</v>
      </c>
      <c r="Q277" s="3">
        <f t="shared" si="40"/>
        <v>9800</v>
      </c>
      <c r="R277" s="3">
        <v>9800</v>
      </c>
      <c r="S277" s="3">
        <v>0</v>
      </c>
      <c r="T277" s="3">
        <v>0</v>
      </c>
      <c r="U277" s="3">
        <f t="shared" si="41"/>
        <v>9800</v>
      </c>
      <c r="V277" s="16">
        <v>930.1</v>
      </c>
      <c r="W277" s="3">
        <v>0</v>
      </c>
      <c r="X277" s="3">
        <v>0</v>
      </c>
      <c r="Y277" s="3">
        <v>0</v>
      </c>
      <c r="Z277" s="3">
        <f t="shared" si="35"/>
        <v>0</v>
      </c>
      <c r="AA277" s="16" t="s">
        <v>155</v>
      </c>
      <c r="AB277" s="3">
        <f t="shared" si="36"/>
        <v>0</v>
      </c>
      <c r="AC277" s="3">
        <f t="shared" si="37"/>
        <v>0</v>
      </c>
      <c r="AD277" s="3">
        <f t="shared" si="38"/>
        <v>0</v>
      </c>
      <c r="AE277" s="3">
        <f t="shared" si="39"/>
        <v>0</v>
      </c>
    </row>
    <row r="278" spans="1:31" x14ac:dyDescent="0.2">
      <c r="A278" s="8" t="s">
        <v>74</v>
      </c>
      <c r="B278" s="34" t="s">
        <v>182</v>
      </c>
      <c r="C278" s="7">
        <f t="shared" si="34"/>
        <v>2011</v>
      </c>
      <c r="D278" s="9">
        <v>40886</v>
      </c>
      <c r="F278" s="9"/>
      <c r="G278" s="4" t="s">
        <v>5</v>
      </c>
      <c r="H278" s="6" t="s">
        <v>12</v>
      </c>
      <c r="I278" s="5" t="s">
        <v>18</v>
      </c>
      <c r="J278" s="5" t="s">
        <v>14</v>
      </c>
      <c r="K278" s="2" t="s">
        <v>55</v>
      </c>
      <c r="L278" s="1" t="s">
        <v>56</v>
      </c>
      <c r="M278" s="14">
        <v>9800</v>
      </c>
      <c r="N278" s="3">
        <v>9800</v>
      </c>
      <c r="O278" s="3">
        <v>0</v>
      </c>
      <c r="P278" s="3">
        <v>0</v>
      </c>
      <c r="Q278" s="3">
        <f t="shared" si="40"/>
        <v>9800</v>
      </c>
      <c r="R278" s="3">
        <v>9800</v>
      </c>
      <c r="S278" s="3">
        <v>0</v>
      </c>
      <c r="T278" s="3">
        <v>0</v>
      </c>
      <c r="U278" s="3">
        <f t="shared" si="41"/>
        <v>9800</v>
      </c>
      <c r="V278" s="16">
        <v>930.1</v>
      </c>
      <c r="W278" s="3">
        <v>0</v>
      </c>
      <c r="X278" s="3">
        <v>0</v>
      </c>
      <c r="Y278" s="3">
        <v>0</v>
      </c>
      <c r="Z278" s="3">
        <f t="shared" si="35"/>
        <v>0</v>
      </c>
      <c r="AA278" s="16" t="s">
        <v>155</v>
      </c>
      <c r="AB278" s="3">
        <f t="shared" si="36"/>
        <v>0</v>
      </c>
      <c r="AC278" s="3">
        <f t="shared" si="37"/>
        <v>0</v>
      </c>
      <c r="AD278" s="3">
        <f t="shared" si="38"/>
        <v>0</v>
      </c>
      <c r="AE278" s="3">
        <f t="shared" si="39"/>
        <v>0</v>
      </c>
    </row>
    <row r="279" spans="1:31" x14ac:dyDescent="0.2">
      <c r="A279" s="8" t="s">
        <v>74</v>
      </c>
      <c r="B279" s="34" t="s">
        <v>182</v>
      </c>
      <c r="C279" s="7">
        <f t="shared" si="34"/>
        <v>2012</v>
      </c>
      <c r="D279" s="9">
        <v>40913</v>
      </c>
      <c r="F279" s="9"/>
      <c r="G279" s="4" t="s">
        <v>5</v>
      </c>
      <c r="H279" s="6" t="s">
        <v>12</v>
      </c>
      <c r="I279" s="5" t="s">
        <v>18</v>
      </c>
      <c r="J279" s="5" t="s">
        <v>14</v>
      </c>
      <c r="K279" s="2" t="s">
        <v>55</v>
      </c>
      <c r="L279" s="1" t="s">
        <v>56</v>
      </c>
      <c r="M279" s="14">
        <v>9800</v>
      </c>
      <c r="N279" s="3">
        <v>9800</v>
      </c>
      <c r="O279" s="3">
        <v>0</v>
      </c>
      <c r="P279" s="3">
        <v>0</v>
      </c>
      <c r="Q279" s="3">
        <f t="shared" si="40"/>
        <v>9800</v>
      </c>
      <c r="R279" s="3">
        <v>9800</v>
      </c>
      <c r="S279" s="3">
        <v>0</v>
      </c>
      <c r="T279" s="3">
        <v>0</v>
      </c>
      <c r="U279" s="3">
        <f t="shared" si="41"/>
        <v>9800</v>
      </c>
      <c r="V279" s="16">
        <v>930.1</v>
      </c>
      <c r="W279" s="3">
        <v>0</v>
      </c>
      <c r="X279" s="3">
        <v>0</v>
      </c>
      <c r="Y279" s="3">
        <v>0</v>
      </c>
      <c r="Z279" s="3">
        <f t="shared" si="35"/>
        <v>0</v>
      </c>
      <c r="AA279" s="16" t="s">
        <v>155</v>
      </c>
      <c r="AB279" s="3">
        <f t="shared" si="36"/>
        <v>0</v>
      </c>
      <c r="AC279" s="3">
        <f t="shared" si="37"/>
        <v>0</v>
      </c>
      <c r="AD279" s="3">
        <f t="shared" si="38"/>
        <v>0</v>
      </c>
      <c r="AE279" s="3">
        <f t="shared" si="39"/>
        <v>0</v>
      </c>
    </row>
    <row r="280" spans="1:31" x14ac:dyDescent="0.2">
      <c r="A280" s="8" t="s">
        <v>74</v>
      </c>
      <c r="B280" s="34" t="s">
        <v>182</v>
      </c>
      <c r="C280" s="7">
        <f t="shared" si="34"/>
        <v>2012</v>
      </c>
      <c r="D280" s="9">
        <v>40945</v>
      </c>
      <c r="F280" s="9"/>
      <c r="G280" s="4" t="s">
        <v>5</v>
      </c>
      <c r="H280" s="6" t="s">
        <v>12</v>
      </c>
      <c r="I280" s="5" t="s">
        <v>18</v>
      </c>
      <c r="J280" s="5" t="s">
        <v>14</v>
      </c>
      <c r="K280" s="2" t="s">
        <v>55</v>
      </c>
      <c r="L280" s="1" t="s">
        <v>56</v>
      </c>
      <c r="M280" s="14">
        <v>9800</v>
      </c>
      <c r="N280" s="3">
        <v>9800</v>
      </c>
      <c r="O280" s="3">
        <v>0</v>
      </c>
      <c r="P280" s="3">
        <v>0</v>
      </c>
      <c r="Q280" s="3">
        <f t="shared" si="40"/>
        <v>9800</v>
      </c>
      <c r="R280" s="3">
        <v>9800</v>
      </c>
      <c r="S280" s="3">
        <v>0</v>
      </c>
      <c r="T280" s="3">
        <v>0</v>
      </c>
      <c r="U280" s="3">
        <f t="shared" si="41"/>
        <v>9800</v>
      </c>
      <c r="V280" s="16">
        <v>930.1</v>
      </c>
      <c r="W280" s="3">
        <v>0</v>
      </c>
      <c r="X280" s="3">
        <v>0</v>
      </c>
      <c r="Y280" s="3">
        <v>0</v>
      </c>
      <c r="Z280" s="3">
        <f t="shared" si="35"/>
        <v>0</v>
      </c>
      <c r="AA280" s="16" t="s">
        <v>155</v>
      </c>
      <c r="AB280" s="3">
        <f t="shared" si="36"/>
        <v>0</v>
      </c>
      <c r="AC280" s="3">
        <f t="shared" si="37"/>
        <v>0</v>
      </c>
      <c r="AD280" s="3">
        <f t="shared" si="38"/>
        <v>0</v>
      </c>
      <c r="AE280" s="3">
        <f t="shared" si="39"/>
        <v>0</v>
      </c>
    </row>
    <row r="281" spans="1:31" x14ac:dyDescent="0.2">
      <c r="A281" s="8" t="s">
        <v>74</v>
      </c>
      <c r="B281" s="34" t="s">
        <v>182</v>
      </c>
      <c r="C281" s="7">
        <f t="shared" si="34"/>
        <v>2012</v>
      </c>
      <c r="D281" s="9">
        <v>40974</v>
      </c>
      <c r="F281" s="9"/>
      <c r="G281" s="4" t="s">
        <v>5</v>
      </c>
      <c r="H281" s="6" t="s">
        <v>12</v>
      </c>
      <c r="I281" s="5" t="s">
        <v>18</v>
      </c>
      <c r="J281" s="5" t="s">
        <v>14</v>
      </c>
      <c r="K281" s="2" t="s">
        <v>55</v>
      </c>
      <c r="L281" s="1" t="s">
        <v>56</v>
      </c>
      <c r="M281" s="14">
        <v>9800</v>
      </c>
      <c r="N281" s="3">
        <v>9800</v>
      </c>
      <c r="O281" s="3">
        <v>0</v>
      </c>
      <c r="P281" s="3">
        <v>0</v>
      </c>
      <c r="Q281" s="3">
        <f t="shared" si="40"/>
        <v>9800</v>
      </c>
      <c r="R281" s="3">
        <v>9800</v>
      </c>
      <c r="S281" s="3">
        <v>0</v>
      </c>
      <c r="T281" s="3">
        <v>0</v>
      </c>
      <c r="U281" s="3">
        <f t="shared" si="41"/>
        <v>9800</v>
      </c>
      <c r="V281" s="16">
        <v>930.1</v>
      </c>
      <c r="W281" s="3">
        <v>0</v>
      </c>
      <c r="X281" s="3">
        <v>0</v>
      </c>
      <c r="Y281" s="3">
        <v>0</v>
      </c>
      <c r="Z281" s="3">
        <f t="shared" si="35"/>
        <v>0</v>
      </c>
      <c r="AA281" s="16" t="s">
        <v>155</v>
      </c>
      <c r="AB281" s="3">
        <f t="shared" si="36"/>
        <v>0</v>
      </c>
      <c r="AC281" s="3">
        <f t="shared" si="37"/>
        <v>0</v>
      </c>
      <c r="AD281" s="3">
        <f t="shared" si="38"/>
        <v>0</v>
      </c>
      <c r="AE281" s="3">
        <f t="shared" si="39"/>
        <v>0</v>
      </c>
    </row>
    <row r="282" spans="1:31" x14ac:dyDescent="0.2">
      <c r="A282" s="8" t="s">
        <v>74</v>
      </c>
      <c r="B282" s="34" t="s">
        <v>182</v>
      </c>
      <c r="C282" s="7">
        <f t="shared" si="34"/>
        <v>2012</v>
      </c>
      <c r="D282" s="9">
        <v>41001</v>
      </c>
      <c r="F282" s="9"/>
      <c r="G282" s="4" t="s">
        <v>5</v>
      </c>
      <c r="H282" s="6" t="s">
        <v>12</v>
      </c>
      <c r="I282" s="5" t="s">
        <v>18</v>
      </c>
      <c r="J282" s="5" t="s">
        <v>14</v>
      </c>
      <c r="K282" s="2" t="s">
        <v>55</v>
      </c>
      <c r="L282" s="1" t="s">
        <v>56</v>
      </c>
      <c r="M282" s="14">
        <v>9800</v>
      </c>
      <c r="N282" s="3">
        <v>9800</v>
      </c>
      <c r="O282" s="3">
        <v>0</v>
      </c>
      <c r="P282" s="3">
        <v>0</v>
      </c>
      <c r="Q282" s="3">
        <f t="shared" si="40"/>
        <v>9800</v>
      </c>
      <c r="R282" s="3">
        <v>9800</v>
      </c>
      <c r="S282" s="3">
        <v>0</v>
      </c>
      <c r="T282" s="3">
        <v>0</v>
      </c>
      <c r="U282" s="3">
        <f t="shared" si="41"/>
        <v>9800</v>
      </c>
      <c r="V282" s="16">
        <v>930.1</v>
      </c>
      <c r="W282" s="3">
        <v>0</v>
      </c>
      <c r="X282" s="3">
        <v>0</v>
      </c>
      <c r="Y282" s="3">
        <v>0</v>
      </c>
      <c r="Z282" s="3">
        <f t="shared" si="35"/>
        <v>0</v>
      </c>
      <c r="AA282" s="16" t="s">
        <v>155</v>
      </c>
      <c r="AB282" s="3">
        <f t="shared" si="36"/>
        <v>0</v>
      </c>
      <c r="AC282" s="3">
        <f t="shared" si="37"/>
        <v>0</v>
      </c>
      <c r="AD282" s="3">
        <f t="shared" si="38"/>
        <v>0</v>
      </c>
      <c r="AE282" s="3">
        <f t="shared" si="39"/>
        <v>0</v>
      </c>
    </row>
    <row r="283" spans="1:31" x14ac:dyDescent="0.2">
      <c r="A283" s="8" t="s">
        <v>74</v>
      </c>
      <c r="B283" s="34" t="s">
        <v>182</v>
      </c>
      <c r="C283" s="7">
        <f t="shared" si="34"/>
        <v>2012</v>
      </c>
      <c r="D283" s="9">
        <v>41030</v>
      </c>
      <c r="F283" s="9"/>
      <c r="G283" s="4" t="s">
        <v>5</v>
      </c>
      <c r="H283" s="6" t="s">
        <v>12</v>
      </c>
      <c r="I283" s="5" t="s">
        <v>18</v>
      </c>
      <c r="J283" s="5" t="s">
        <v>14</v>
      </c>
      <c r="K283" s="2" t="s">
        <v>55</v>
      </c>
      <c r="L283" s="1" t="s">
        <v>56</v>
      </c>
      <c r="M283" s="14">
        <v>9800</v>
      </c>
      <c r="N283" s="3">
        <v>9800</v>
      </c>
      <c r="O283" s="3">
        <v>0</v>
      </c>
      <c r="P283" s="3">
        <v>0</v>
      </c>
      <c r="Q283" s="3">
        <f t="shared" si="40"/>
        <v>9800</v>
      </c>
      <c r="R283" s="3">
        <v>9800</v>
      </c>
      <c r="S283" s="3">
        <v>0</v>
      </c>
      <c r="T283" s="3">
        <v>0</v>
      </c>
      <c r="U283" s="3">
        <f t="shared" si="41"/>
        <v>9800</v>
      </c>
      <c r="V283" s="16">
        <v>930.1</v>
      </c>
      <c r="W283" s="3">
        <v>0</v>
      </c>
      <c r="X283" s="3">
        <v>0</v>
      </c>
      <c r="Y283" s="3">
        <v>0</v>
      </c>
      <c r="Z283" s="3">
        <f t="shared" si="35"/>
        <v>0</v>
      </c>
      <c r="AA283" s="16" t="s">
        <v>155</v>
      </c>
      <c r="AB283" s="3">
        <f t="shared" si="36"/>
        <v>0</v>
      </c>
      <c r="AC283" s="3">
        <f t="shared" si="37"/>
        <v>0</v>
      </c>
      <c r="AD283" s="3">
        <f t="shared" si="38"/>
        <v>0</v>
      </c>
      <c r="AE283" s="3">
        <f t="shared" si="39"/>
        <v>0</v>
      </c>
    </row>
    <row r="284" spans="1:31" x14ac:dyDescent="0.2">
      <c r="A284" s="8" t="s">
        <v>74</v>
      </c>
      <c r="B284" s="34" t="s">
        <v>182</v>
      </c>
      <c r="C284" s="7">
        <f t="shared" si="34"/>
        <v>2012</v>
      </c>
      <c r="D284" s="9">
        <v>41066</v>
      </c>
      <c r="F284" s="9"/>
      <c r="G284" s="4" t="s">
        <v>5</v>
      </c>
      <c r="H284" s="6" t="s">
        <v>12</v>
      </c>
      <c r="I284" s="5" t="s">
        <v>18</v>
      </c>
      <c r="J284" s="5" t="s">
        <v>14</v>
      </c>
      <c r="K284" s="2" t="s">
        <v>55</v>
      </c>
      <c r="L284" s="1" t="s">
        <v>56</v>
      </c>
      <c r="M284" s="14">
        <v>10559.5</v>
      </c>
      <c r="N284" s="3">
        <v>10559.5</v>
      </c>
      <c r="O284" s="3">
        <v>0</v>
      </c>
      <c r="P284" s="3">
        <v>0</v>
      </c>
      <c r="Q284" s="3">
        <f t="shared" si="40"/>
        <v>10559.5</v>
      </c>
      <c r="R284" s="3">
        <v>10559.5</v>
      </c>
      <c r="S284" s="3">
        <v>0</v>
      </c>
      <c r="T284" s="3">
        <v>0</v>
      </c>
      <c r="U284" s="3">
        <f t="shared" si="41"/>
        <v>10559.5</v>
      </c>
      <c r="V284" s="16">
        <v>930.1</v>
      </c>
      <c r="W284" s="3">
        <v>0</v>
      </c>
      <c r="X284" s="3">
        <v>0</v>
      </c>
      <c r="Y284" s="3">
        <v>0</v>
      </c>
      <c r="Z284" s="3">
        <f t="shared" si="35"/>
        <v>0</v>
      </c>
      <c r="AA284" s="16" t="s">
        <v>155</v>
      </c>
      <c r="AB284" s="3">
        <f t="shared" si="36"/>
        <v>0</v>
      </c>
      <c r="AC284" s="3">
        <f t="shared" si="37"/>
        <v>0</v>
      </c>
      <c r="AD284" s="3">
        <f t="shared" si="38"/>
        <v>0</v>
      </c>
      <c r="AE284" s="3">
        <f t="shared" si="39"/>
        <v>0</v>
      </c>
    </row>
    <row r="285" spans="1:31" x14ac:dyDescent="0.2">
      <c r="A285" s="8" t="s">
        <v>74</v>
      </c>
      <c r="B285" s="34" t="s">
        <v>182</v>
      </c>
      <c r="C285" s="7">
        <f t="shared" si="34"/>
        <v>2012</v>
      </c>
      <c r="D285" s="9">
        <v>41092</v>
      </c>
      <c r="F285" s="9"/>
      <c r="G285" s="4" t="s">
        <v>5</v>
      </c>
      <c r="H285" s="6" t="s">
        <v>12</v>
      </c>
      <c r="I285" s="5" t="s">
        <v>18</v>
      </c>
      <c r="J285" s="5" t="s">
        <v>14</v>
      </c>
      <c r="K285" s="2" t="s">
        <v>55</v>
      </c>
      <c r="L285" s="1" t="s">
        <v>56</v>
      </c>
      <c r="M285" s="14">
        <v>9800</v>
      </c>
      <c r="N285" s="3">
        <v>9800</v>
      </c>
      <c r="O285" s="3">
        <v>0</v>
      </c>
      <c r="P285" s="3">
        <v>0</v>
      </c>
      <c r="Q285" s="3">
        <f t="shared" si="40"/>
        <v>9800</v>
      </c>
      <c r="R285" s="3">
        <v>9800</v>
      </c>
      <c r="S285" s="3">
        <v>0</v>
      </c>
      <c r="T285" s="3">
        <v>0</v>
      </c>
      <c r="U285" s="3">
        <f t="shared" si="41"/>
        <v>9800</v>
      </c>
      <c r="V285" s="16">
        <v>930.1</v>
      </c>
      <c r="W285" s="3">
        <v>0</v>
      </c>
      <c r="X285" s="3">
        <v>0</v>
      </c>
      <c r="Y285" s="3">
        <v>0</v>
      </c>
      <c r="Z285" s="3">
        <f t="shared" si="35"/>
        <v>0</v>
      </c>
      <c r="AA285" s="16" t="s">
        <v>155</v>
      </c>
      <c r="AB285" s="3">
        <f t="shared" si="36"/>
        <v>0</v>
      </c>
      <c r="AC285" s="3">
        <f t="shared" si="37"/>
        <v>0</v>
      </c>
      <c r="AD285" s="3">
        <f t="shared" si="38"/>
        <v>0</v>
      </c>
      <c r="AE285" s="3">
        <f t="shared" si="39"/>
        <v>0</v>
      </c>
    </row>
    <row r="286" spans="1:31" x14ac:dyDescent="0.2">
      <c r="A286" s="8" t="s">
        <v>74</v>
      </c>
      <c r="B286" s="34" t="s">
        <v>182</v>
      </c>
      <c r="C286" s="7">
        <f t="shared" si="34"/>
        <v>2012</v>
      </c>
      <c r="D286" s="9">
        <v>41128</v>
      </c>
      <c r="F286" s="9"/>
      <c r="G286" s="4" t="s">
        <v>5</v>
      </c>
      <c r="H286" s="6" t="s">
        <v>12</v>
      </c>
      <c r="I286" s="5" t="s">
        <v>18</v>
      </c>
      <c r="J286" s="5" t="s">
        <v>14</v>
      </c>
      <c r="K286" s="2" t="s">
        <v>55</v>
      </c>
      <c r="L286" s="1" t="s">
        <v>56</v>
      </c>
      <c r="M286" s="14">
        <v>9800</v>
      </c>
      <c r="N286" s="3">
        <v>9800</v>
      </c>
      <c r="O286" s="3">
        <v>0</v>
      </c>
      <c r="P286" s="3">
        <v>0</v>
      </c>
      <c r="Q286" s="3">
        <f t="shared" si="40"/>
        <v>9800</v>
      </c>
      <c r="R286" s="3">
        <v>9800</v>
      </c>
      <c r="S286" s="3">
        <v>0</v>
      </c>
      <c r="T286" s="3">
        <v>0</v>
      </c>
      <c r="U286" s="3">
        <f t="shared" si="41"/>
        <v>9800</v>
      </c>
      <c r="V286" s="16">
        <v>930.1</v>
      </c>
      <c r="W286" s="3">
        <v>0</v>
      </c>
      <c r="X286" s="3">
        <v>0</v>
      </c>
      <c r="Y286" s="3">
        <v>0</v>
      </c>
      <c r="Z286" s="3">
        <f t="shared" si="35"/>
        <v>0</v>
      </c>
      <c r="AA286" s="16" t="s">
        <v>155</v>
      </c>
      <c r="AB286" s="3">
        <f t="shared" si="36"/>
        <v>0</v>
      </c>
      <c r="AC286" s="3">
        <f t="shared" si="37"/>
        <v>0</v>
      </c>
      <c r="AD286" s="3">
        <f t="shared" si="38"/>
        <v>0</v>
      </c>
      <c r="AE286" s="3">
        <f t="shared" si="39"/>
        <v>0</v>
      </c>
    </row>
    <row r="287" spans="1:31" x14ac:dyDescent="0.2">
      <c r="A287" s="8" t="s">
        <v>74</v>
      </c>
      <c r="B287" s="34" t="s">
        <v>182</v>
      </c>
      <c r="C287" s="7">
        <f t="shared" si="34"/>
        <v>2012</v>
      </c>
      <c r="D287" s="9">
        <v>41159</v>
      </c>
      <c r="F287" s="9"/>
      <c r="G287" s="4" t="s">
        <v>5</v>
      </c>
      <c r="H287" s="6" t="s">
        <v>12</v>
      </c>
      <c r="I287" s="5" t="s">
        <v>18</v>
      </c>
      <c r="J287" s="5" t="s">
        <v>14</v>
      </c>
      <c r="K287" s="2" t="s">
        <v>55</v>
      </c>
      <c r="L287" s="1" t="s">
        <v>56</v>
      </c>
      <c r="M287" s="14">
        <v>9800</v>
      </c>
      <c r="N287" s="3">
        <v>9800</v>
      </c>
      <c r="O287" s="3">
        <v>0</v>
      </c>
      <c r="P287" s="3">
        <v>0</v>
      </c>
      <c r="Q287" s="3">
        <f t="shared" si="40"/>
        <v>9800</v>
      </c>
      <c r="R287" s="3">
        <v>9800</v>
      </c>
      <c r="S287" s="3">
        <v>0</v>
      </c>
      <c r="T287" s="3">
        <v>0</v>
      </c>
      <c r="U287" s="3">
        <f t="shared" si="41"/>
        <v>9800</v>
      </c>
      <c r="V287" s="16">
        <v>930.1</v>
      </c>
      <c r="W287" s="3">
        <v>0</v>
      </c>
      <c r="X287" s="3">
        <v>0</v>
      </c>
      <c r="Y287" s="3">
        <v>0</v>
      </c>
      <c r="Z287" s="3">
        <f t="shared" si="35"/>
        <v>0</v>
      </c>
      <c r="AA287" s="16" t="s">
        <v>155</v>
      </c>
      <c r="AB287" s="3">
        <f t="shared" si="36"/>
        <v>0</v>
      </c>
      <c r="AC287" s="3">
        <f t="shared" si="37"/>
        <v>0</v>
      </c>
      <c r="AD287" s="3">
        <f t="shared" si="38"/>
        <v>0</v>
      </c>
      <c r="AE287" s="3">
        <f t="shared" si="39"/>
        <v>0</v>
      </c>
    </row>
    <row r="288" spans="1:31" x14ac:dyDescent="0.2">
      <c r="A288" s="8" t="s">
        <v>74</v>
      </c>
      <c r="B288" s="34" t="s">
        <v>182</v>
      </c>
      <c r="C288" s="7">
        <f t="shared" si="34"/>
        <v>2012</v>
      </c>
      <c r="D288" s="9">
        <v>41186</v>
      </c>
      <c r="F288" s="9"/>
      <c r="G288" s="4" t="s">
        <v>5</v>
      </c>
      <c r="H288" s="6" t="s">
        <v>12</v>
      </c>
      <c r="I288" s="5" t="s">
        <v>18</v>
      </c>
      <c r="J288" s="5" t="s">
        <v>14</v>
      </c>
      <c r="K288" s="2" t="s">
        <v>55</v>
      </c>
      <c r="L288" s="1" t="s">
        <v>56</v>
      </c>
      <c r="M288" s="14">
        <v>9800</v>
      </c>
      <c r="N288" s="3">
        <v>9800</v>
      </c>
      <c r="O288" s="3">
        <v>0</v>
      </c>
      <c r="P288" s="3">
        <v>0</v>
      </c>
      <c r="Q288" s="3">
        <f t="shared" si="40"/>
        <v>9800</v>
      </c>
      <c r="R288" s="3">
        <v>9800</v>
      </c>
      <c r="S288" s="3">
        <v>0</v>
      </c>
      <c r="T288" s="3">
        <v>0</v>
      </c>
      <c r="U288" s="3">
        <f t="shared" si="41"/>
        <v>9800</v>
      </c>
      <c r="V288" s="16">
        <v>930.1</v>
      </c>
      <c r="W288" s="3">
        <v>0</v>
      </c>
      <c r="X288" s="3">
        <v>0</v>
      </c>
      <c r="Y288" s="3">
        <v>0</v>
      </c>
      <c r="Z288" s="3">
        <f t="shared" si="35"/>
        <v>0</v>
      </c>
      <c r="AA288" s="16" t="s">
        <v>155</v>
      </c>
      <c r="AB288" s="3">
        <f t="shared" si="36"/>
        <v>0</v>
      </c>
      <c r="AC288" s="3">
        <f t="shared" si="37"/>
        <v>0</v>
      </c>
      <c r="AD288" s="3">
        <f t="shared" si="38"/>
        <v>0</v>
      </c>
      <c r="AE288" s="3">
        <f t="shared" si="39"/>
        <v>0</v>
      </c>
    </row>
    <row r="289" spans="1:31" x14ac:dyDescent="0.2">
      <c r="A289" s="8" t="s">
        <v>74</v>
      </c>
      <c r="B289" s="34" t="s">
        <v>182</v>
      </c>
      <c r="C289" s="7">
        <f t="shared" si="34"/>
        <v>2012</v>
      </c>
      <c r="D289" s="9">
        <v>41219</v>
      </c>
      <c r="F289" s="9"/>
      <c r="G289" s="4" t="s">
        <v>5</v>
      </c>
      <c r="H289" s="6" t="s">
        <v>12</v>
      </c>
      <c r="I289" s="5" t="s">
        <v>18</v>
      </c>
      <c r="J289" s="5" t="s">
        <v>14</v>
      </c>
      <c r="K289" s="2" t="s">
        <v>55</v>
      </c>
      <c r="L289" s="1" t="s">
        <v>56</v>
      </c>
      <c r="M289" s="14">
        <v>9800</v>
      </c>
      <c r="N289" s="3">
        <v>9800</v>
      </c>
      <c r="O289" s="3">
        <v>0</v>
      </c>
      <c r="P289" s="3">
        <v>0</v>
      </c>
      <c r="Q289" s="3">
        <f t="shared" si="40"/>
        <v>9800</v>
      </c>
      <c r="R289" s="3">
        <v>9800</v>
      </c>
      <c r="S289" s="3">
        <v>0</v>
      </c>
      <c r="T289" s="3">
        <v>0</v>
      </c>
      <c r="U289" s="3">
        <f t="shared" si="41"/>
        <v>9800</v>
      </c>
      <c r="V289" s="16">
        <v>930.1</v>
      </c>
      <c r="W289" s="3">
        <v>0</v>
      </c>
      <c r="X289" s="3">
        <v>0</v>
      </c>
      <c r="Y289" s="3">
        <v>0</v>
      </c>
      <c r="Z289" s="3">
        <f t="shared" si="35"/>
        <v>0</v>
      </c>
      <c r="AA289" s="16" t="s">
        <v>155</v>
      </c>
      <c r="AB289" s="3">
        <f t="shared" si="36"/>
        <v>0</v>
      </c>
      <c r="AC289" s="3">
        <f t="shared" si="37"/>
        <v>0</v>
      </c>
      <c r="AD289" s="3">
        <f t="shared" si="38"/>
        <v>0</v>
      </c>
      <c r="AE289" s="3">
        <f t="shared" si="39"/>
        <v>0</v>
      </c>
    </row>
    <row r="290" spans="1:31" x14ac:dyDescent="0.2">
      <c r="A290" s="8" t="s">
        <v>74</v>
      </c>
      <c r="B290" s="34" t="s">
        <v>182</v>
      </c>
      <c r="C290" s="7">
        <f t="shared" si="34"/>
        <v>2012</v>
      </c>
      <c r="D290" s="9">
        <v>41246</v>
      </c>
      <c r="F290" s="9"/>
      <c r="G290" s="4" t="s">
        <v>5</v>
      </c>
      <c r="H290" s="6" t="s">
        <v>12</v>
      </c>
      <c r="I290" s="5" t="s">
        <v>18</v>
      </c>
      <c r="J290" s="5" t="s">
        <v>14</v>
      </c>
      <c r="K290" s="2" t="s">
        <v>55</v>
      </c>
      <c r="L290" s="1" t="s">
        <v>56</v>
      </c>
      <c r="M290" s="14">
        <v>9800</v>
      </c>
      <c r="N290" s="3">
        <v>9800</v>
      </c>
      <c r="O290" s="3">
        <v>0</v>
      </c>
      <c r="P290" s="3">
        <v>0</v>
      </c>
      <c r="Q290" s="3">
        <f t="shared" si="40"/>
        <v>9800</v>
      </c>
      <c r="R290" s="3">
        <v>9800</v>
      </c>
      <c r="S290" s="3">
        <v>0</v>
      </c>
      <c r="T290" s="3">
        <v>0</v>
      </c>
      <c r="U290" s="3">
        <f t="shared" si="41"/>
        <v>9800</v>
      </c>
      <c r="V290" s="16">
        <v>930.1</v>
      </c>
      <c r="W290" s="3">
        <v>0</v>
      </c>
      <c r="X290" s="3">
        <v>0</v>
      </c>
      <c r="Y290" s="3">
        <v>0</v>
      </c>
      <c r="Z290" s="3">
        <f t="shared" si="35"/>
        <v>0</v>
      </c>
      <c r="AA290" s="16" t="s">
        <v>155</v>
      </c>
      <c r="AB290" s="3">
        <f t="shared" si="36"/>
        <v>0</v>
      </c>
      <c r="AC290" s="3">
        <f t="shared" si="37"/>
        <v>0</v>
      </c>
      <c r="AD290" s="3">
        <f t="shared" si="38"/>
        <v>0</v>
      </c>
      <c r="AE290" s="3">
        <f t="shared" si="39"/>
        <v>0</v>
      </c>
    </row>
    <row r="291" spans="1:31" x14ac:dyDescent="0.2">
      <c r="A291" s="8" t="s">
        <v>74</v>
      </c>
      <c r="B291" s="34" t="s">
        <v>182</v>
      </c>
      <c r="C291" s="7">
        <f t="shared" si="34"/>
        <v>2013</v>
      </c>
      <c r="D291" s="9">
        <v>41276</v>
      </c>
      <c r="F291" s="9"/>
      <c r="G291" s="4" t="s">
        <v>5</v>
      </c>
      <c r="H291" s="6" t="s">
        <v>12</v>
      </c>
      <c r="I291" s="5" t="s">
        <v>18</v>
      </c>
      <c r="J291" s="5" t="s">
        <v>14</v>
      </c>
      <c r="K291" s="2" t="s">
        <v>55</v>
      </c>
      <c r="L291" s="1" t="s">
        <v>56</v>
      </c>
      <c r="M291" s="14">
        <v>9800</v>
      </c>
      <c r="N291" s="3">
        <v>9800</v>
      </c>
      <c r="O291" s="3">
        <v>0</v>
      </c>
      <c r="P291" s="3">
        <v>0</v>
      </c>
      <c r="Q291" s="3">
        <f t="shared" si="40"/>
        <v>9800</v>
      </c>
      <c r="R291" s="3">
        <v>9800</v>
      </c>
      <c r="S291" s="3">
        <v>0</v>
      </c>
      <c r="T291" s="3">
        <v>0</v>
      </c>
      <c r="U291" s="3">
        <f t="shared" si="41"/>
        <v>9800</v>
      </c>
      <c r="V291" s="16">
        <v>930.1</v>
      </c>
      <c r="W291" s="3">
        <v>0</v>
      </c>
      <c r="X291" s="3">
        <v>0</v>
      </c>
      <c r="Y291" s="3">
        <v>0</v>
      </c>
      <c r="Z291" s="3">
        <f t="shared" si="35"/>
        <v>0</v>
      </c>
      <c r="AA291" s="16" t="s">
        <v>155</v>
      </c>
      <c r="AB291" s="3">
        <f t="shared" si="36"/>
        <v>0</v>
      </c>
      <c r="AC291" s="3">
        <f t="shared" si="37"/>
        <v>0</v>
      </c>
      <c r="AD291" s="3">
        <f t="shared" si="38"/>
        <v>0</v>
      </c>
      <c r="AE291" s="3">
        <f t="shared" si="39"/>
        <v>0</v>
      </c>
    </row>
    <row r="292" spans="1:31" x14ac:dyDescent="0.2">
      <c r="A292" s="8" t="s">
        <v>74</v>
      </c>
      <c r="B292" s="34" t="s">
        <v>182</v>
      </c>
      <c r="C292" s="7">
        <f t="shared" si="34"/>
        <v>2013</v>
      </c>
      <c r="D292" s="9">
        <v>41310</v>
      </c>
      <c r="F292" s="9"/>
      <c r="G292" s="4" t="s">
        <v>5</v>
      </c>
      <c r="H292" s="6" t="s">
        <v>12</v>
      </c>
      <c r="I292" s="5" t="s">
        <v>18</v>
      </c>
      <c r="J292" s="5" t="s">
        <v>14</v>
      </c>
      <c r="K292" s="2" t="s">
        <v>55</v>
      </c>
      <c r="L292" s="1" t="s">
        <v>56</v>
      </c>
      <c r="M292" s="14">
        <v>9800</v>
      </c>
      <c r="N292" s="3">
        <v>9800</v>
      </c>
      <c r="O292" s="3">
        <v>0</v>
      </c>
      <c r="P292" s="3">
        <v>0</v>
      </c>
      <c r="Q292" s="3">
        <f t="shared" si="40"/>
        <v>9800</v>
      </c>
      <c r="R292" s="3">
        <v>9800</v>
      </c>
      <c r="S292" s="3">
        <v>0</v>
      </c>
      <c r="T292" s="3">
        <v>0</v>
      </c>
      <c r="U292" s="3">
        <f t="shared" si="41"/>
        <v>9800</v>
      </c>
      <c r="V292" s="16">
        <v>930.1</v>
      </c>
      <c r="W292" s="3">
        <v>0</v>
      </c>
      <c r="X292" s="3">
        <v>0</v>
      </c>
      <c r="Y292" s="3">
        <v>0</v>
      </c>
      <c r="Z292" s="3">
        <f t="shared" si="35"/>
        <v>0</v>
      </c>
      <c r="AA292" s="16" t="s">
        <v>155</v>
      </c>
      <c r="AB292" s="3">
        <f t="shared" si="36"/>
        <v>0</v>
      </c>
      <c r="AC292" s="3">
        <f t="shared" si="37"/>
        <v>0</v>
      </c>
      <c r="AD292" s="3">
        <f t="shared" si="38"/>
        <v>0</v>
      </c>
      <c r="AE292" s="3">
        <f t="shared" si="39"/>
        <v>0</v>
      </c>
    </row>
    <row r="293" spans="1:31" x14ac:dyDescent="0.2">
      <c r="A293" s="8" t="s">
        <v>74</v>
      </c>
      <c r="B293" s="34" t="s">
        <v>182</v>
      </c>
      <c r="C293" s="7">
        <f t="shared" si="34"/>
        <v>2013</v>
      </c>
      <c r="D293" s="9">
        <v>41334</v>
      </c>
      <c r="F293" s="9"/>
      <c r="G293" s="4" t="s">
        <v>5</v>
      </c>
      <c r="H293" s="6" t="s">
        <v>12</v>
      </c>
      <c r="I293" s="5" t="s">
        <v>18</v>
      </c>
      <c r="J293" s="5" t="s">
        <v>14</v>
      </c>
      <c r="K293" s="2" t="s">
        <v>55</v>
      </c>
      <c r="L293" s="1" t="s">
        <v>56</v>
      </c>
      <c r="M293" s="14">
        <v>9800</v>
      </c>
      <c r="N293" s="3">
        <v>9800</v>
      </c>
      <c r="O293" s="3">
        <v>0</v>
      </c>
      <c r="P293" s="3">
        <v>0</v>
      </c>
      <c r="Q293" s="3">
        <f t="shared" si="40"/>
        <v>9800</v>
      </c>
      <c r="R293" s="3">
        <v>9800</v>
      </c>
      <c r="S293" s="3">
        <v>0</v>
      </c>
      <c r="T293" s="3">
        <v>0</v>
      </c>
      <c r="U293" s="3">
        <f t="shared" si="41"/>
        <v>9800</v>
      </c>
      <c r="V293" s="16">
        <v>930.1</v>
      </c>
      <c r="W293" s="3">
        <v>0</v>
      </c>
      <c r="X293" s="3">
        <v>0</v>
      </c>
      <c r="Y293" s="3">
        <v>0</v>
      </c>
      <c r="Z293" s="3">
        <f t="shared" si="35"/>
        <v>0</v>
      </c>
      <c r="AA293" s="16" t="s">
        <v>155</v>
      </c>
      <c r="AB293" s="3">
        <f t="shared" si="36"/>
        <v>0</v>
      </c>
      <c r="AC293" s="3">
        <f t="shared" si="37"/>
        <v>0</v>
      </c>
      <c r="AD293" s="3">
        <f t="shared" si="38"/>
        <v>0</v>
      </c>
      <c r="AE293" s="3">
        <f t="shared" si="39"/>
        <v>0</v>
      </c>
    </row>
    <row r="294" spans="1:31" x14ac:dyDescent="0.2">
      <c r="A294" s="8" t="s">
        <v>74</v>
      </c>
      <c r="B294" s="34" t="s">
        <v>182</v>
      </c>
      <c r="C294" s="7">
        <f t="shared" si="34"/>
        <v>2013</v>
      </c>
      <c r="D294" s="9">
        <v>41356</v>
      </c>
      <c r="F294" s="9"/>
      <c r="G294" s="4" t="s">
        <v>5</v>
      </c>
      <c r="H294" s="6" t="s">
        <v>12</v>
      </c>
      <c r="I294" s="5" t="s">
        <v>18</v>
      </c>
      <c r="J294" s="5" t="s">
        <v>14</v>
      </c>
      <c r="K294" s="2" t="s">
        <v>55</v>
      </c>
      <c r="L294" s="1" t="s">
        <v>56</v>
      </c>
      <c r="M294" s="14">
        <v>9800</v>
      </c>
      <c r="N294" s="3">
        <v>9800</v>
      </c>
      <c r="O294" s="3">
        <v>0</v>
      </c>
      <c r="P294" s="3">
        <v>0</v>
      </c>
      <c r="Q294" s="3">
        <f t="shared" si="40"/>
        <v>9800</v>
      </c>
      <c r="R294" s="3">
        <v>9800</v>
      </c>
      <c r="S294" s="3">
        <v>0</v>
      </c>
      <c r="T294" s="3">
        <v>0</v>
      </c>
      <c r="U294" s="3">
        <f t="shared" si="41"/>
        <v>9800</v>
      </c>
      <c r="V294" s="16">
        <v>930.1</v>
      </c>
      <c r="W294" s="3">
        <v>0</v>
      </c>
      <c r="X294" s="3">
        <v>0</v>
      </c>
      <c r="Y294" s="3">
        <v>0</v>
      </c>
      <c r="Z294" s="3">
        <f t="shared" si="35"/>
        <v>0</v>
      </c>
      <c r="AA294" s="16" t="s">
        <v>155</v>
      </c>
      <c r="AB294" s="3">
        <f t="shared" si="36"/>
        <v>0</v>
      </c>
      <c r="AC294" s="3">
        <f t="shared" si="37"/>
        <v>0</v>
      </c>
      <c r="AD294" s="3">
        <f t="shared" si="38"/>
        <v>0</v>
      </c>
      <c r="AE294" s="3">
        <f t="shared" si="39"/>
        <v>0</v>
      </c>
    </row>
    <row r="295" spans="1:31" x14ac:dyDescent="0.2">
      <c r="A295" s="8" t="s">
        <v>74</v>
      </c>
      <c r="B295" s="34" t="s">
        <v>182</v>
      </c>
      <c r="C295" s="7">
        <f t="shared" si="34"/>
        <v>2013</v>
      </c>
      <c r="D295" s="9">
        <v>41390</v>
      </c>
      <c r="F295" s="9"/>
      <c r="G295" s="4" t="s">
        <v>5</v>
      </c>
      <c r="H295" s="6" t="s">
        <v>12</v>
      </c>
      <c r="I295" s="5" t="s">
        <v>18</v>
      </c>
      <c r="J295" s="5" t="s">
        <v>14</v>
      </c>
      <c r="K295" s="2" t="s">
        <v>55</v>
      </c>
      <c r="L295" s="1" t="s">
        <v>56</v>
      </c>
      <c r="M295" s="14">
        <v>9800</v>
      </c>
      <c r="N295" s="3">
        <v>9800</v>
      </c>
      <c r="O295" s="3">
        <v>0</v>
      </c>
      <c r="P295" s="3">
        <v>0</v>
      </c>
      <c r="Q295" s="3">
        <f t="shared" si="40"/>
        <v>9800</v>
      </c>
      <c r="R295" s="3">
        <v>9800</v>
      </c>
      <c r="S295" s="3">
        <v>0</v>
      </c>
      <c r="T295" s="3">
        <v>0</v>
      </c>
      <c r="U295" s="3">
        <f t="shared" si="41"/>
        <v>9800</v>
      </c>
      <c r="V295" s="16">
        <v>930.1</v>
      </c>
      <c r="W295" s="3">
        <v>0</v>
      </c>
      <c r="X295" s="3">
        <v>0</v>
      </c>
      <c r="Y295" s="3">
        <v>0</v>
      </c>
      <c r="Z295" s="3">
        <f t="shared" si="35"/>
        <v>0</v>
      </c>
      <c r="AA295" s="16" t="s">
        <v>155</v>
      </c>
      <c r="AB295" s="3">
        <f t="shared" si="36"/>
        <v>0</v>
      </c>
      <c r="AC295" s="3">
        <f t="shared" si="37"/>
        <v>0</v>
      </c>
      <c r="AD295" s="3">
        <f t="shared" si="38"/>
        <v>0</v>
      </c>
      <c r="AE295" s="3">
        <f t="shared" si="39"/>
        <v>0</v>
      </c>
    </row>
    <row r="296" spans="1:31" x14ac:dyDescent="0.2">
      <c r="A296" s="8" t="s">
        <v>74</v>
      </c>
      <c r="B296" s="34" t="s">
        <v>182</v>
      </c>
      <c r="C296" s="7">
        <f t="shared" si="34"/>
        <v>2013</v>
      </c>
      <c r="D296" s="9">
        <v>41418</v>
      </c>
      <c r="F296" s="9"/>
      <c r="G296" s="4" t="s">
        <v>5</v>
      </c>
      <c r="H296" s="6" t="s">
        <v>12</v>
      </c>
      <c r="I296" s="5" t="s">
        <v>18</v>
      </c>
      <c r="J296" s="5" t="s">
        <v>14</v>
      </c>
      <c r="K296" s="2" t="s">
        <v>55</v>
      </c>
      <c r="L296" s="1" t="s">
        <v>56</v>
      </c>
      <c r="M296" s="14">
        <v>9800</v>
      </c>
      <c r="N296" s="3">
        <v>9800</v>
      </c>
      <c r="O296" s="3">
        <v>0</v>
      </c>
      <c r="P296" s="3">
        <v>0</v>
      </c>
      <c r="Q296" s="3">
        <f t="shared" si="40"/>
        <v>9800</v>
      </c>
      <c r="R296" s="3">
        <v>9800</v>
      </c>
      <c r="S296" s="3">
        <v>0</v>
      </c>
      <c r="T296" s="3">
        <v>0</v>
      </c>
      <c r="U296" s="3">
        <f t="shared" si="41"/>
        <v>9800</v>
      </c>
      <c r="V296" s="16">
        <v>930.1</v>
      </c>
      <c r="W296" s="3">
        <v>0</v>
      </c>
      <c r="X296" s="3">
        <v>0</v>
      </c>
      <c r="Y296" s="3">
        <v>0</v>
      </c>
      <c r="Z296" s="3">
        <f t="shared" si="35"/>
        <v>0</v>
      </c>
      <c r="AA296" s="16" t="s">
        <v>155</v>
      </c>
      <c r="AB296" s="3">
        <f t="shared" si="36"/>
        <v>0</v>
      </c>
      <c r="AC296" s="3">
        <f t="shared" si="37"/>
        <v>0</v>
      </c>
      <c r="AD296" s="3">
        <f t="shared" si="38"/>
        <v>0</v>
      </c>
      <c r="AE296" s="3">
        <f t="shared" si="39"/>
        <v>0</v>
      </c>
    </row>
    <row r="297" spans="1:31" x14ac:dyDescent="0.2">
      <c r="A297" s="8" t="s">
        <v>74</v>
      </c>
      <c r="B297" s="34" t="s">
        <v>182</v>
      </c>
      <c r="C297" s="7">
        <f t="shared" si="34"/>
        <v>2013</v>
      </c>
      <c r="D297" s="9">
        <v>41444</v>
      </c>
      <c r="F297" s="9"/>
      <c r="G297" s="4" t="s">
        <v>5</v>
      </c>
      <c r="H297" s="6" t="s">
        <v>12</v>
      </c>
      <c r="I297" s="5" t="s">
        <v>18</v>
      </c>
      <c r="J297" s="5" t="s">
        <v>14</v>
      </c>
      <c r="K297" s="2" t="s">
        <v>55</v>
      </c>
      <c r="L297" s="1" t="s">
        <v>56</v>
      </c>
      <c r="M297" s="14">
        <v>9800</v>
      </c>
      <c r="N297" s="3">
        <v>9800</v>
      </c>
      <c r="O297" s="3">
        <v>0</v>
      </c>
      <c r="P297" s="3">
        <v>0</v>
      </c>
      <c r="Q297" s="3">
        <f t="shared" si="40"/>
        <v>9800</v>
      </c>
      <c r="R297" s="3">
        <v>9800</v>
      </c>
      <c r="S297" s="3">
        <v>0</v>
      </c>
      <c r="T297" s="3">
        <v>0</v>
      </c>
      <c r="U297" s="3">
        <f t="shared" si="41"/>
        <v>9800</v>
      </c>
      <c r="V297" s="16">
        <v>930.1</v>
      </c>
      <c r="W297" s="3">
        <v>0</v>
      </c>
      <c r="X297" s="3">
        <v>0</v>
      </c>
      <c r="Y297" s="3">
        <v>0</v>
      </c>
      <c r="Z297" s="3">
        <f t="shared" si="35"/>
        <v>0</v>
      </c>
      <c r="AA297" s="16" t="s">
        <v>155</v>
      </c>
      <c r="AB297" s="3">
        <f t="shared" si="36"/>
        <v>0</v>
      </c>
      <c r="AC297" s="3">
        <f t="shared" si="37"/>
        <v>0</v>
      </c>
      <c r="AD297" s="3">
        <f t="shared" si="38"/>
        <v>0</v>
      </c>
      <c r="AE297" s="3">
        <f t="shared" si="39"/>
        <v>0</v>
      </c>
    </row>
    <row r="298" spans="1:31" x14ac:dyDescent="0.2">
      <c r="A298" s="8" t="s">
        <v>74</v>
      </c>
      <c r="B298" s="34" t="s">
        <v>182</v>
      </c>
      <c r="C298" s="7">
        <f t="shared" si="34"/>
        <v>2013</v>
      </c>
      <c r="D298" s="9">
        <v>41465</v>
      </c>
      <c r="F298" s="9"/>
      <c r="G298" s="4" t="s">
        <v>5</v>
      </c>
      <c r="H298" s="6" t="s">
        <v>12</v>
      </c>
      <c r="I298" s="5" t="s">
        <v>18</v>
      </c>
      <c r="J298" s="5" t="s">
        <v>14</v>
      </c>
      <c r="K298" s="2" t="s">
        <v>55</v>
      </c>
      <c r="L298" s="1" t="s">
        <v>56</v>
      </c>
      <c r="M298" s="14">
        <v>9800</v>
      </c>
      <c r="N298" s="3">
        <v>9800</v>
      </c>
      <c r="O298" s="3">
        <v>0</v>
      </c>
      <c r="P298" s="3">
        <v>0</v>
      </c>
      <c r="Q298" s="3">
        <f t="shared" si="40"/>
        <v>9800</v>
      </c>
      <c r="R298" s="3">
        <v>9800</v>
      </c>
      <c r="S298" s="3">
        <v>0</v>
      </c>
      <c r="T298" s="3">
        <v>0</v>
      </c>
      <c r="U298" s="3">
        <f t="shared" si="41"/>
        <v>9800</v>
      </c>
      <c r="V298" s="16">
        <v>930.1</v>
      </c>
      <c r="W298" s="3">
        <v>0</v>
      </c>
      <c r="X298" s="3">
        <v>0</v>
      </c>
      <c r="Y298" s="3">
        <v>0</v>
      </c>
      <c r="Z298" s="3">
        <f t="shared" si="35"/>
        <v>0</v>
      </c>
      <c r="AA298" s="16" t="s">
        <v>155</v>
      </c>
      <c r="AB298" s="3">
        <f t="shared" si="36"/>
        <v>0</v>
      </c>
      <c r="AC298" s="3">
        <f t="shared" si="37"/>
        <v>0</v>
      </c>
      <c r="AD298" s="3">
        <f t="shared" si="38"/>
        <v>0</v>
      </c>
      <c r="AE298" s="3">
        <f t="shared" si="39"/>
        <v>0</v>
      </c>
    </row>
    <row r="299" spans="1:31" x14ac:dyDescent="0.2">
      <c r="A299" s="8" t="s">
        <v>74</v>
      </c>
      <c r="B299" s="34" t="s">
        <v>182</v>
      </c>
      <c r="C299" s="7">
        <f t="shared" si="34"/>
        <v>2013</v>
      </c>
      <c r="D299" s="9">
        <v>41507</v>
      </c>
      <c r="F299" s="9"/>
      <c r="G299" s="4" t="s">
        <v>5</v>
      </c>
      <c r="H299" s="6" t="s">
        <v>12</v>
      </c>
      <c r="I299" s="5" t="s">
        <v>18</v>
      </c>
      <c r="J299" s="5" t="s">
        <v>14</v>
      </c>
      <c r="K299" s="2" t="s">
        <v>55</v>
      </c>
      <c r="L299" s="1" t="s">
        <v>56</v>
      </c>
      <c r="M299" s="14">
        <v>9800</v>
      </c>
      <c r="N299" s="3">
        <v>9800</v>
      </c>
      <c r="O299" s="3">
        <v>0</v>
      </c>
      <c r="P299" s="3">
        <v>0</v>
      </c>
      <c r="Q299" s="3">
        <f t="shared" si="40"/>
        <v>9800</v>
      </c>
      <c r="R299" s="3">
        <v>9800</v>
      </c>
      <c r="S299" s="3">
        <v>0</v>
      </c>
      <c r="T299" s="3">
        <v>0</v>
      </c>
      <c r="U299" s="3">
        <f t="shared" si="41"/>
        <v>9800</v>
      </c>
      <c r="V299" s="16">
        <v>930.1</v>
      </c>
      <c r="W299" s="3">
        <v>0</v>
      </c>
      <c r="X299" s="3">
        <v>0</v>
      </c>
      <c r="Y299" s="3">
        <v>0</v>
      </c>
      <c r="Z299" s="3">
        <f t="shared" si="35"/>
        <v>0</v>
      </c>
      <c r="AA299" s="16" t="s">
        <v>155</v>
      </c>
      <c r="AB299" s="3">
        <f t="shared" si="36"/>
        <v>0</v>
      </c>
      <c r="AC299" s="3">
        <f t="shared" si="37"/>
        <v>0</v>
      </c>
      <c r="AD299" s="3">
        <f t="shared" si="38"/>
        <v>0</v>
      </c>
      <c r="AE299" s="3">
        <f t="shared" si="39"/>
        <v>0</v>
      </c>
    </row>
    <row r="300" spans="1:31" x14ac:dyDescent="0.2">
      <c r="A300" s="8" t="s">
        <v>74</v>
      </c>
      <c r="B300" s="34" t="s">
        <v>182</v>
      </c>
      <c r="C300" s="7">
        <f t="shared" si="34"/>
        <v>2013</v>
      </c>
      <c r="D300" s="9">
        <v>41535</v>
      </c>
      <c r="F300" s="9"/>
      <c r="G300" s="4" t="s">
        <v>5</v>
      </c>
      <c r="H300" s="6" t="s">
        <v>12</v>
      </c>
      <c r="I300" s="5" t="s">
        <v>18</v>
      </c>
      <c r="J300" s="5" t="s">
        <v>14</v>
      </c>
      <c r="K300" s="2" t="s">
        <v>55</v>
      </c>
      <c r="L300" s="1" t="s">
        <v>56</v>
      </c>
      <c r="M300" s="14">
        <v>9800</v>
      </c>
      <c r="N300" s="3">
        <v>9800</v>
      </c>
      <c r="O300" s="3">
        <v>0</v>
      </c>
      <c r="P300" s="3">
        <v>0</v>
      </c>
      <c r="Q300" s="3">
        <f t="shared" si="40"/>
        <v>9800</v>
      </c>
      <c r="R300" s="3">
        <v>9800</v>
      </c>
      <c r="S300" s="3">
        <v>0</v>
      </c>
      <c r="T300" s="3">
        <v>0</v>
      </c>
      <c r="U300" s="3">
        <f t="shared" si="41"/>
        <v>9800</v>
      </c>
      <c r="V300" s="16">
        <v>930.1</v>
      </c>
      <c r="W300" s="3">
        <v>0</v>
      </c>
      <c r="X300" s="3">
        <v>0</v>
      </c>
      <c r="Y300" s="3">
        <v>0</v>
      </c>
      <c r="Z300" s="3">
        <f t="shared" si="35"/>
        <v>0</v>
      </c>
      <c r="AA300" s="16" t="s">
        <v>155</v>
      </c>
      <c r="AB300" s="3">
        <f t="shared" si="36"/>
        <v>0</v>
      </c>
      <c r="AC300" s="3">
        <f t="shared" si="37"/>
        <v>0</v>
      </c>
      <c r="AD300" s="3">
        <f t="shared" si="38"/>
        <v>0</v>
      </c>
      <c r="AE300" s="3">
        <f t="shared" si="39"/>
        <v>0</v>
      </c>
    </row>
    <row r="301" spans="1:31" x14ac:dyDescent="0.2">
      <c r="A301" s="8" t="s">
        <v>74</v>
      </c>
      <c r="B301" s="34" t="s">
        <v>182</v>
      </c>
      <c r="C301" s="7">
        <f t="shared" si="34"/>
        <v>2013</v>
      </c>
      <c r="D301" s="9">
        <v>41563</v>
      </c>
      <c r="F301" s="9"/>
      <c r="G301" s="4" t="s">
        <v>5</v>
      </c>
      <c r="H301" s="6" t="s">
        <v>12</v>
      </c>
      <c r="I301" s="5" t="s">
        <v>18</v>
      </c>
      <c r="J301" s="5" t="s">
        <v>14</v>
      </c>
      <c r="K301" s="2" t="s">
        <v>55</v>
      </c>
      <c r="L301" s="1" t="s">
        <v>56</v>
      </c>
      <c r="M301" s="14">
        <v>9800</v>
      </c>
      <c r="N301" s="3">
        <v>9800</v>
      </c>
      <c r="O301" s="3">
        <v>0</v>
      </c>
      <c r="P301" s="3">
        <v>0</v>
      </c>
      <c r="Q301" s="3">
        <f t="shared" si="40"/>
        <v>9800</v>
      </c>
      <c r="R301" s="3">
        <v>9800</v>
      </c>
      <c r="S301" s="3">
        <v>0</v>
      </c>
      <c r="T301" s="3">
        <v>0</v>
      </c>
      <c r="U301" s="3">
        <f t="shared" si="41"/>
        <v>9800</v>
      </c>
      <c r="V301" s="16">
        <v>930.1</v>
      </c>
      <c r="W301" s="3">
        <v>0</v>
      </c>
      <c r="X301" s="3">
        <v>0</v>
      </c>
      <c r="Y301" s="3">
        <v>0</v>
      </c>
      <c r="Z301" s="3">
        <f t="shared" si="35"/>
        <v>0</v>
      </c>
      <c r="AA301" s="16" t="s">
        <v>155</v>
      </c>
      <c r="AB301" s="3">
        <f t="shared" si="36"/>
        <v>0</v>
      </c>
      <c r="AC301" s="3">
        <f t="shared" si="37"/>
        <v>0</v>
      </c>
      <c r="AD301" s="3">
        <f t="shared" si="38"/>
        <v>0</v>
      </c>
      <c r="AE301" s="3">
        <f t="shared" si="39"/>
        <v>0</v>
      </c>
    </row>
    <row r="302" spans="1:31" x14ac:dyDescent="0.2">
      <c r="A302" s="8" t="s">
        <v>74</v>
      </c>
      <c r="B302" s="34" t="s">
        <v>182</v>
      </c>
      <c r="C302" s="7">
        <f t="shared" si="34"/>
        <v>2013</v>
      </c>
      <c r="D302" s="9">
        <v>41592</v>
      </c>
      <c r="F302" s="9"/>
      <c r="G302" s="4" t="s">
        <v>5</v>
      </c>
      <c r="H302" s="6" t="s">
        <v>12</v>
      </c>
      <c r="I302" s="5" t="s">
        <v>18</v>
      </c>
      <c r="J302" s="5" t="s">
        <v>14</v>
      </c>
      <c r="K302" s="2" t="s">
        <v>55</v>
      </c>
      <c r="L302" s="1" t="s">
        <v>56</v>
      </c>
      <c r="M302" s="14">
        <v>9800</v>
      </c>
      <c r="N302" s="3">
        <v>9800</v>
      </c>
      <c r="O302" s="3">
        <v>0</v>
      </c>
      <c r="P302" s="3">
        <v>0</v>
      </c>
      <c r="Q302" s="3">
        <f t="shared" si="40"/>
        <v>9800</v>
      </c>
      <c r="R302" s="3">
        <v>9800</v>
      </c>
      <c r="S302" s="3">
        <v>0</v>
      </c>
      <c r="T302" s="3">
        <v>0</v>
      </c>
      <c r="U302" s="3">
        <f t="shared" si="41"/>
        <v>9800</v>
      </c>
      <c r="V302" s="16">
        <v>930.1</v>
      </c>
      <c r="W302" s="3">
        <v>0</v>
      </c>
      <c r="X302" s="3">
        <v>0</v>
      </c>
      <c r="Y302" s="3">
        <v>0</v>
      </c>
      <c r="Z302" s="3">
        <f t="shared" si="35"/>
        <v>0</v>
      </c>
      <c r="AA302" s="16" t="s">
        <v>155</v>
      </c>
      <c r="AB302" s="3">
        <f t="shared" si="36"/>
        <v>0</v>
      </c>
      <c r="AC302" s="3">
        <f t="shared" si="37"/>
        <v>0</v>
      </c>
      <c r="AD302" s="3">
        <f t="shared" si="38"/>
        <v>0</v>
      </c>
      <c r="AE302" s="3">
        <f t="shared" si="39"/>
        <v>0</v>
      </c>
    </row>
    <row r="303" spans="1:31" x14ac:dyDescent="0.2">
      <c r="A303" s="8" t="s">
        <v>74</v>
      </c>
      <c r="B303" s="34" t="s">
        <v>182</v>
      </c>
      <c r="C303" s="7">
        <f t="shared" si="34"/>
        <v>2013</v>
      </c>
      <c r="D303" s="9">
        <v>41620</v>
      </c>
      <c r="F303" s="9"/>
      <c r="G303" s="4" t="s">
        <v>5</v>
      </c>
      <c r="H303" s="6" t="s">
        <v>12</v>
      </c>
      <c r="I303" s="5" t="s">
        <v>18</v>
      </c>
      <c r="J303" s="5" t="s">
        <v>14</v>
      </c>
      <c r="K303" s="2" t="s">
        <v>55</v>
      </c>
      <c r="L303" s="1" t="s">
        <v>56</v>
      </c>
      <c r="M303" s="14">
        <v>9800</v>
      </c>
      <c r="N303" s="3">
        <v>9800</v>
      </c>
      <c r="O303" s="3">
        <v>0</v>
      </c>
      <c r="P303" s="3">
        <v>0</v>
      </c>
      <c r="Q303" s="3">
        <f t="shared" si="40"/>
        <v>9800</v>
      </c>
      <c r="R303" s="3">
        <v>9800</v>
      </c>
      <c r="S303" s="3">
        <v>0</v>
      </c>
      <c r="T303" s="3">
        <v>0</v>
      </c>
      <c r="U303" s="3">
        <f t="shared" si="41"/>
        <v>9800</v>
      </c>
      <c r="V303" s="16">
        <v>930.1</v>
      </c>
      <c r="W303" s="3">
        <v>0</v>
      </c>
      <c r="X303" s="3">
        <v>0</v>
      </c>
      <c r="Y303" s="3">
        <v>0</v>
      </c>
      <c r="Z303" s="3">
        <f t="shared" si="35"/>
        <v>0</v>
      </c>
      <c r="AA303" s="16" t="s">
        <v>155</v>
      </c>
      <c r="AB303" s="3">
        <f t="shared" si="36"/>
        <v>0</v>
      </c>
      <c r="AC303" s="3">
        <f t="shared" si="37"/>
        <v>0</v>
      </c>
      <c r="AD303" s="3">
        <f t="shared" si="38"/>
        <v>0</v>
      </c>
      <c r="AE303" s="3">
        <f t="shared" si="39"/>
        <v>0</v>
      </c>
    </row>
    <row r="304" spans="1:31" x14ac:dyDescent="0.2">
      <c r="A304" s="8" t="s">
        <v>74</v>
      </c>
      <c r="B304" s="34" t="s">
        <v>183</v>
      </c>
      <c r="C304" s="7">
        <f t="shared" si="34"/>
        <v>2014</v>
      </c>
      <c r="D304" s="9">
        <v>41661</v>
      </c>
      <c r="F304" s="9"/>
      <c r="G304" s="4" t="s">
        <v>5</v>
      </c>
      <c r="H304" s="6" t="s">
        <v>12</v>
      </c>
      <c r="I304" s="5" t="s">
        <v>18</v>
      </c>
      <c r="J304" s="5" t="s">
        <v>14</v>
      </c>
      <c r="K304" s="2" t="s">
        <v>55</v>
      </c>
      <c r="L304" s="1" t="s">
        <v>56</v>
      </c>
      <c r="M304" s="14">
        <v>9800</v>
      </c>
      <c r="N304" s="3">
        <v>9800</v>
      </c>
      <c r="O304" s="3">
        <v>0</v>
      </c>
      <c r="P304" s="3">
        <v>0</v>
      </c>
      <c r="Q304" s="3">
        <f t="shared" si="40"/>
        <v>9800</v>
      </c>
      <c r="R304" s="3">
        <v>9800</v>
      </c>
      <c r="S304" s="3">
        <v>0</v>
      </c>
      <c r="T304" s="3">
        <v>0</v>
      </c>
      <c r="U304" s="3">
        <f t="shared" si="41"/>
        <v>9800</v>
      </c>
      <c r="V304" s="16">
        <v>930.1</v>
      </c>
      <c r="W304" s="3">
        <v>0</v>
      </c>
      <c r="X304" s="3">
        <v>0</v>
      </c>
      <c r="Y304" s="3">
        <v>0</v>
      </c>
      <c r="Z304" s="3">
        <f t="shared" si="35"/>
        <v>0</v>
      </c>
      <c r="AA304" s="16" t="s">
        <v>155</v>
      </c>
      <c r="AB304" s="3">
        <f t="shared" si="36"/>
        <v>0</v>
      </c>
      <c r="AC304" s="3">
        <f t="shared" si="37"/>
        <v>0</v>
      </c>
      <c r="AD304" s="3">
        <f t="shared" si="38"/>
        <v>0</v>
      </c>
      <c r="AE304" s="3">
        <f t="shared" si="39"/>
        <v>0</v>
      </c>
    </row>
    <row r="305" spans="1:31" x14ac:dyDescent="0.2">
      <c r="A305" s="8" t="s">
        <v>74</v>
      </c>
      <c r="B305" s="34" t="s">
        <v>183</v>
      </c>
      <c r="C305" s="7">
        <f t="shared" si="34"/>
        <v>2014</v>
      </c>
      <c r="D305" s="9">
        <v>41688</v>
      </c>
      <c r="F305" s="9"/>
      <c r="G305" s="4" t="s">
        <v>5</v>
      </c>
      <c r="H305" s="6" t="s">
        <v>12</v>
      </c>
      <c r="I305" s="5" t="s">
        <v>18</v>
      </c>
      <c r="J305" s="5" t="s">
        <v>14</v>
      </c>
      <c r="K305" s="2" t="s">
        <v>55</v>
      </c>
      <c r="L305" s="1" t="s">
        <v>56</v>
      </c>
      <c r="M305" s="14">
        <v>9800</v>
      </c>
      <c r="N305" s="3">
        <v>9800</v>
      </c>
      <c r="O305" s="3">
        <v>0</v>
      </c>
      <c r="P305" s="3">
        <v>0</v>
      </c>
      <c r="Q305" s="3">
        <f t="shared" si="40"/>
        <v>9800</v>
      </c>
      <c r="R305" s="3">
        <v>9800</v>
      </c>
      <c r="S305" s="3">
        <v>0</v>
      </c>
      <c r="T305" s="3">
        <v>0</v>
      </c>
      <c r="U305" s="3">
        <f t="shared" si="41"/>
        <v>9800</v>
      </c>
      <c r="V305" s="16">
        <v>930.1</v>
      </c>
      <c r="W305" s="3">
        <v>0</v>
      </c>
      <c r="X305" s="3">
        <v>0</v>
      </c>
      <c r="Y305" s="3">
        <v>0</v>
      </c>
      <c r="Z305" s="3">
        <f t="shared" si="35"/>
        <v>0</v>
      </c>
      <c r="AA305" s="16" t="s">
        <v>155</v>
      </c>
      <c r="AB305" s="3">
        <f t="shared" si="36"/>
        <v>0</v>
      </c>
      <c r="AC305" s="3">
        <f t="shared" si="37"/>
        <v>0</v>
      </c>
      <c r="AD305" s="3">
        <f t="shared" si="38"/>
        <v>0</v>
      </c>
      <c r="AE305" s="3">
        <f t="shared" si="39"/>
        <v>0</v>
      </c>
    </row>
    <row r="306" spans="1:31" x14ac:dyDescent="0.2">
      <c r="A306" s="8" t="s">
        <v>74</v>
      </c>
      <c r="B306" s="34" t="s">
        <v>183</v>
      </c>
      <c r="C306" s="7">
        <f t="shared" si="34"/>
        <v>2014</v>
      </c>
      <c r="D306" s="9">
        <v>41712</v>
      </c>
      <c r="F306" s="9"/>
      <c r="G306" s="4" t="s">
        <v>5</v>
      </c>
      <c r="H306" s="6" t="s">
        <v>12</v>
      </c>
      <c r="I306" s="5" t="s">
        <v>18</v>
      </c>
      <c r="J306" s="5" t="s">
        <v>14</v>
      </c>
      <c r="K306" s="2" t="s">
        <v>55</v>
      </c>
      <c r="L306" s="1" t="s">
        <v>56</v>
      </c>
      <c r="M306" s="14">
        <v>9800</v>
      </c>
      <c r="N306" s="3">
        <v>9800</v>
      </c>
      <c r="O306" s="3">
        <v>0</v>
      </c>
      <c r="P306" s="3">
        <v>0</v>
      </c>
      <c r="Q306" s="3">
        <f t="shared" si="40"/>
        <v>9800</v>
      </c>
      <c r="R306" s="3">
        <v>9800</v>
      </c>
      <c r="S306" s="3">
        <v>0</v>
      </c>
      <c r="T306" s="3">
        <v>0</v>
      </c>
      <c r="U306" s="3">
        <f t="shared" si="41"/>
        <v>9800</v>
      </c>
      <c r="V306" s="16">
        <v>930.1</v>
      </c>
      <c r="W306" s="3">
        <v>0</v>
      </c>
      <c r="X306" s="3">
        <v>0</v>
      </c>
      <c r="Y306" s="3">
        <v>0</v>
      </c>
      <c r="Z306" s="3">
        <f t="shared" si="35"/>
        <v>0</v>
      </c>
      <c r="AA306" s="16" t="s">
        <v>155</v>
      </c>
      <c r="AB306" s="3">
        <f t="shared" si="36"/>
        <v>0</v>
      </c>
      <c r="AC306" s="3">
        <f t="shared" si="37"/>
        <v>0</v>
      </c>
      <c r="AD306" s="3">
        <f t="shared" si="38"/>
        <v>0</v>
      </c>
      <c r="AE306" s="3">
        <f t="shared" si="39"/>
        <v>0</v>
      </c>
    </row>
    <row r="307" spans="1:31" x14ac:dyDescent="0.2">
      <c r="A307" s="8" t="s">
        <v>74</v>
      </c>
      <c r="B307" s="34" t="s">
        <v>183</v>
      </c>
      <c r="C307" s="7">
        <f t="shared" si="34"/>
        <v>2014</v>
      </c>
      <c r="D307" s="9">
        <v>41744</v>
      </c>
      <c r="F307" s="9"/>
      <c r="G307" s="4" t="s">
        <v>5</v>
      </c>
      <c r="H307" s="6" t="s">
        <v>12</v>
      </c>
      <c r="I307" s="5" t="s">
        <v>18</v>
      </c>
      <c r="J307" s="5" t="s">
        <v>14</v>
      </c>
      <c r="K307" s="2" t="s">
        <v>55</v>
      </c>
      <c r="L307" s="1" t="s">
        <v>56</v>
      </c>
      <c r="M307" s="14">
        <v>9800</v>
      </c>
      <c r="N307" s="3">
        <v>9800</v>
      </c>
      <c r="O307" s="3">
        <v>0</v>
      </c>
      <c r="P307" s="3">
        <v>0</v>
      </c>
      <c r="Q307" s="3">
        <f t="shared" si="40"/>
        <v>9800</v>
      </c>
      <c r="R307" s="3">
        <v>9800</v>
      </c>
      <c r="S307" s="3">
        <v>0</v>
      </c>
      <c r="T307" s="3">
        <v>0</v>
      </c>
      <c r="U307" s="3">
        <f t="shared" si="41"/>
        <v>9800</v>
      </c>
      <c r="V307" s="16">
        <v>930.1</v>
      </c>
      <c r="W307" s="3">
        <v>0</v>
      </c>
      <c r="X307" s="3">
        <v>0</v>
      </c>
      <c r="Y307" s="3">
        <v>0</v>
      </c>
      <c r="Z307" s="3">
        <f t="shared" si="35"/>
        <v>0</v>
      </c>
      <c r="AA307" s="16" t="s">
        <v>155</v>
      </c>
      <c r="AB307" s="3">
        <f t="shared" si="36"/>
        <v>0</v>
      </c>
      <c r="AC307" s="3">
        <f t="shared" si="37"/>
        <v>0</v>
      </c>
      <c r="AD307" s="3">
        <f t="shared" si="38"/>
        <v>0</v>
      </c>
      <c r="AE307" s="3">
        <f t="shared" si="39"/>
        <v>0</v>
      </c>
    </row>
    <row r="308" spans="1:31" x14ac:dyDescent="0.2">
      <c r="A308" s="8" t="s">
        <v>74</v>
      </c>
      <c r="B308" s="34" t="s">
        <v>183</v>
      </c>
      <c r="C308" s="7">
        <f t="shared" si="34"/>
        <v>2014</v>
      </c>
      <c r="D308" s="9">
        <v>41773</v>
      </c>
      <c r="F308" s="9"/>
      <c r="G308" s="4" t="s">
        <v>5</v>
      </c>
      <c r="H308" s="6" t="s">
        <v>12</v>
      </c>
      <c r="I308" s="5" t="s">
        <v>18</v>
      </c>
      <c r="J308" s="5" t="s">
        <v>14</v>
      </c>
      <c r="K308" s="2" t="s">
        <v>55</v>
      </c>
      <c r="L308" s="1" t="s">
        <v>56</v>
      </c>
      <c r="M308" s="14">
        <v>9800</v>
      </c>
      <c r="N308" s="3">
        <v>9800</v>
      </c>
      <c r="O308" s="3">
        <v>0</v>
      </c>
      <c r="P308" s="3">
        <v>0</v>
      </c>
      <c r="Q308" s="3">
        <f t="shared" si="40"/>
        <v>9800</v>
      </c>
      <c r="R308" s="3">
        <v>9800</v>
      </c>
      <c r="S308" s="3">
        <v>0</v>
      </c>
      <c r="T308" s="3">
        <v>0</v>
      </c>
      <c r="U308" s="3">
        <f t="shared" si="41"/>
        <v>9800</v>
      </c>
      <c r="V308" s="16">
        <v>930.1</v>
      </c>
      <c r="W308" s="3">
        <v>0</v>
      </c>
      <c r="X308" s="3">
        <v>0</v>
      </c>
      <c r="Y308" s="3">
        <v>0</v>
      </c>
      <c r="Z308" s="3">
        <f t="shared" si="35"/>
        <v>0</v>
      </c>
      <c r="AA308" s="16" t="s">
        <v>155</v>
      </c>
      <c r="AB308" s="3">
        <f t="shared" si="36"/>
        <v>0</v>
      </c>
      <c r="AC308" s="3">
        <f t="shared" si="37"/>
        <v>0</v>
      </c>
      <c r="AD308" s="3">
        <f t="shared" si="38"/>
        <v>0</v>
      </c>
      <c r="AE308" s="3">
        <f t="shared" si="39"/>
        <v>0</v>
      </c>
    </row>
    <row r="309" spans="1:31" x14ac:dyDescent="0.2">
      <c r="A309" s="8" t="s">
        <v>74</v>
      </c>
      <c r="B309" s="34" t="s">
        <v>183</v>
      </c>
      <c r="C309" s="7">
        <f t="shared" si="34"/>
        <v>2014</v>
      </c>
      <c r="D309" s="9">
        <v>41808</v>
      </c>
      <c r="F309" s="9"/>
      <c r="G309" s="4" t="s">
        <v>5</v>
      </c>
      <c r="H309" s="6" t="s">
        <v>12</v>
      </c>
      <c r="I309" s="5" t="s">
        <v>18</v>
      </c>
      <c r="J309" s="5" t="s">
        <v>14</v>
      </c>
      <c r="K309" s="2" t="s">
        <v>55</v>
      </c>
      <c r="L309" s="1" t="s">
        <v>56</v>
      </c>
      <c r="M309" s="14">
        <v>9800</v>
      </c>
      <c r="N309" s="3">
        <v>9800</v>
      </c>
      <c r="O309" s="3">
        <v>0</v>
      </c>
      <c r="P309" s="3">
        <v>0</v>
      </c>
      <c r="Q309" s="3">
        <f t="shared" si="40"/>
        <v>9800</v>
      </c>
      <c r="R309" s="3">
        <v>9800</v>
      </c>
      <c r="S309" s="3">
        <v>0</v>
      </c>
      <c r="T309" s="3">
        <v>0</v>
      </c>
      <c r="U309" s="3">
        <f t="shared" si="41"/>
        <v>9800</v>
      </c>
      <c r="V309" s="16">
        <v>930.1</v>
      </c>
      <c r="W309" s="3">
        <v>0</v>
      </c>
      <c r="X309" s="3">
        <v>0</v>
      </c>
      <c r="Y309" s="3">
        <v>0</v>
      </c>
      <c r="Z309" s="3">
        <f t="shared" si="35"/>
        <v>0</v>
      </c>
      <c r="AA309" s="16" t="s">
        <v>155</v>
      </c>
      <c r="AB309" s="3">
        <f t="shared" si="36"/>
        <v>0</v>
      </c>
      <c r="AC309" s="3">
        <f t="shared" si="37"/>
        <v>0</v>
      </c>
      <c r="AD309" s="3">
        <f t="shared" si="38"/>
        <v>0</v>
      </c>
      <c r="AE309" s="3">
        <f t="shared" si="39"/>
        <v>0</v>
      </c>
    </row>
    <row r="310" spans="1:31" x14ac:dyDescent="0.2">
      <c r="A310" s="8" t="s">
        <v>74</v>
      </c>
      <c r="B310" s="34" t="s">
        <v>183</v>
      </c>
      <c r="C310" s="7">
        <f t="shared" si="34"/>
        <v>2014</v>
      </c>
      <c r="D310" s="9">
        <v>41831</v>
      </c>
      <c r="F310" s="9"/>
      <c r="G310" s="4" t="s">
        <v>5</v>
      </c>
      <c r="H310" s="6" t="s">
        <v>12</v>
      </c>
      <c r="I310" s="5" t="s">
        <v>18</v>
      </c>
      <c r="J310" s="5" t="s">
        <v>14</v>
      </c>
      <c r="K310" s="2" t="s">
        <v>55</v>
      </c>
      <c r="L310" s="1" t="s">
        <v>56</v>
      </c>
      <c r="M310" s="14">
        <v>9800</v>
      </c>
      <c r="N310" s="3">
        <v>9800</v>
      </c>
      <c r="O310" s="3">
        <v>0</v>
      </c>
      <c r="P310" s="3">
        <v>0</v>
      </c>
      <c r="Q310" s="3">
        <f t="shared" si="40"/>
        <v>9800</v>
      </c>
      <c r="R310" s="3">
        <v>9800</v>
      </c>
      <c r="S310" s="3">
        <v>0</v>
      </c>
      <c r="T310" s="3">
        <v>0</v>
      </c>
      <c r="U310" s="3">
        <f t="shared" si="41"/>
        <v>9800</v>
      </c>
      <c r="V310" s="16">
        <v>930.1</v>
      </c>
      <c r="W310" s="3">
        <v>0</v>
      </c>
      <c r="X310" s="3">
        <v>0</v>
      </c>
      <c r="Y310" s="3">
        <v>0</v>
      </c>
      <c r="Z310" s="3">
        <f t="shared" si="35"/>
        <v>0</v>
      </c>
      <c r="AA310" s="16" t="s">
        <v>155</v>
      </c>
      <c r="AB310" s="3">
        <f t="shared" si="36"/>
        <v>0</v>
      </c>
      <c r="AC310" s="3">
        <f t="shared" si="37"/>
        <v>0</v>
      </c>
      <c r="AD310" s="3">
        <f t="shared" si="38"/>
        <v>0</v>
      </c>
      <c r="AE310" s="3">
        <f t="shared" si="39"/>
        <v>0</v>
      </c>
    </row>
    <row r="311" spans="1:31" x14ac:dyDescent="0.2">
      <c r="A311" s="8" t="s">
        <v>74</v>
      </c>
      <c r="B311" s="34" t="s">
        <v>183</v>
      </c>
      <c r="C311" s="7">
        <f t="shared" si="34"/>
        <v>2014</v>
      </c>
      <c r="D311" s="9">
        <v>41864</v>
      </c>
      <c r="F311" s="9"/>
      <c r="G311" s="4" t="s">
        <v>5</v>
      </c>
      <c r="H311" s="6" t="s">
        <v>12</v>
      </c>
      <c r="I311" s="5" t="s">
        <v>18</v>
      </c>
      <c r="J311" s="5" t="s">
        <v>14</v>
      </c>
      <c r="K311" s="2" t="s">
        <v>55</v>
      </c>
      <c r="L311" s="1" t="s">
        <v>56</v>
      </c>
      <c r="M311" s="14">
        <v>9800</v>
      </c>
      <c r="N311" s="3">
        <v>9800</v>
      </c>
      <c r="O311" s="3">
        <v>0</v>
      </c>
      <c r="P311" s="3">
        <v>0</v>
      </c>
      <c r="Q311" s="3">
        <f t="shared" si="40"/>
        <v>9800</v>
      </c>
      <c r="R311" s="3">
        <v>9800</v>
      </c>
      <c r="S311" s="3">
        <v>0</v>
      </c>
      <c r="T311" s="3">
        <v>0</v>
      </c>
      <c r="U311" s="3">
        <f t="shared" si="41"/>
        <v>9800</v>
      </c>
      <c r="V311" s="16">
        <v>930.1</v>
      </c>
      <c r="W311" s="3">
        <v>0</v>
      </c>
      <c r="X311" s="3">
        <v>0</v>
      </c>
      <c r="Y311" s="3">
        <v>0</v>
      </c>
      <c r="Z311" s="3">
        <f t="shared" si="35"/>
        <v>0</v>
      </c>
      <c r="AA311" s="16" t="s">
        <v>155</v>
      </c>
      <c r="AB311" s="3">
        <f t="shared" si="36"/>
        <v>0</v>
      </c>
      <c r="AC311" s="3">
        <f t="shared" si="37"/>
        <v>0</v>
      </c>
      <c r="AD311" s="3">
        <f t="shared" si="38"/>
        <v>0</v>
      </c>
      <c r="AE311" s="3">
        <f t="shared" si="39"/>
        <v>0</v>
      </c>
    </row>
    <row r="312" spans="1:31" x14ac:dyDescent="0.2">
      <c r="A312" s="8" t="s">
        <v>74</v>
      </c>
      <c r="B312" s="34" t="s">
        <v>183</v>
      </c>
      <c r="C312" s="7">
        <f t="shared" si="34"/>
        <v>2014</v>
      </c>
      <c r="D312" s="9">
        <v>41892</v>
      </c>
      <c r="F312" s="9"/>
      <c r="G312" s="4" t="s">
        <v>5</v>
      </c>
      <c r="H312" s="6" t="s">
        <v>12</v>
      </c>
      <c r="I312" s="5" t="s">
        <v>18</v>
      </c>
      <c r="J312" s="5" t="s">
        <v>14</v>
      </c>
      <c r="K312" s="2" t="s">
        <v>55</v>
      </c>
      <c r="L312" s="1" t="s">
        <v>56</v>
      </c>
      <c r="M312" s="14">
        <v>9800</v>
      </c>
      <c r="N312" s="3">
        <v>9800</v>
      </c>
      <c r="O312" s="3">
        <v>0</v>
      </c>
      <c r="P312" s="3">
        <v>0</v>
      </c>
      <c r="Q312" s="3">
        <f t="shared" si="40"/>
        <v>9800</v>
      </c>
      <c r="R312" s="3">
        <v>9800</v>
      </c>
      <c r="S312" s="3">
        <v>0</v>
      </c>
      <c r="T312" s="3">
        <v>0</v>
      </c>
      <c r="U312" s="3">
        <f t="shared" si="41"/>
        <v>9800</v>
      </c>
      <c r="V312" s="16">
        <v>930.1</v>
      </c>
      <c r="W312" s="3">
        <v>0</v>
      </c>
      <c r="X312" s="3">
        <v>0</v>
      </c>
      <c r="Y312" s="3">
        <v>0</v>
      </c>
      <c r="Z312" s="3">
        <f t="shared" si="35"/>
        <v>0</v>
      </c>
      <c r="AA312" s="16" t="s">
        <v>155</v>
      </c>
      <c r="AB312" s="3">
        <f t="shared" si="36"/>
        <v>0</v>
      </c>
      <c r="AC312" s="3">
        <f t="shared" si="37"/>
        <v>0</v>
      </c>
      <c r="AD312" s="3">
        <f t="shared" si="38"/>
        <v>0</v>
      </c>
      <c r="AE312" s="3">
        <f t="shared" si="39"/>
        <v>0</v>
      </c>
    </row>
    <row r="313" spans="1:31" x14ac:dyDescent="0.2">
      <c r="A313" s="8" t="s">
        <v>74</v>
      </c>
      <c r="B313" s="34" t="s">
        <v>183</v>
      </c>
      <c r="C313" s="7">
        <f t="shared" si="34"/>
        <v>2014</v>
      </c>
      <c r="D313" s="9">
        <v>41922</v>
      </c>
      <c r="F313" s="9"/>
      <c r="G313" s="4" t="s">
        <v>5</v>
      </c>
      <c r="H313" s="6" t="s">
        <v>12</v>
      </c>
      <c r="I313" s="5" t="s">
        <v>18</v>
      </c>
      <c r="J313" s="5" t="s">
        <v>14</v>
      </c>
      <c r="K313" s="2" t="s">
        <v>55</v>
      </c>
      <c r="L313" s="1" t="s">
        <v>56</v>
      </c>
      <c r="M313" s="14">
        <v>9800</v>
      </c>
      <c r="N313" s="3">
        <v>9800</v>
      </c>
      <c r="O313" s="3">
        <v>0</v>
      </c>
      <c r="P313" s="3">
        <v>0</v>
      </c>
      <c r="Q313" s="3">
        <f t="shared" si="40"/>
        <v>9800</v>
      </c>
      <c r="R313" s="3">
        <v>9800</v>
      </c>
      <c r="S313" s="3">
        <v>0</v>
      </c>
      <c r="T313" s="3">
        <v>0</v>
      </c>
      <c r="U313" s="3">
        <f t="shared" si="41"/>
        <v>9800</v>
      </c>
      <c r="V313" s="16">
        <v>930.1</v>
      </c>
      <c r="W313" s="3">
        <v>0</v>
      </c>
      <c r="X313" s="3">
        <v>0</v>
      </c>
      <c r="Y313" s="3">
        <v>0</v>
      </c>
      <c r="Z313" s="3">
        <f t="shared" si="35"/>
        <v>0</v>
      </c>
      <c r="AA313" s="16" t="s">
        <v>155</v>
      </c>
      <c r="AB313" s="3">
        <f t="shared" si="36"/>
        <v>0</v>
      </c>
      <c r="AC313" s="3">
        <f t="shared" si="37"/>
        <v>0</v>
      </c>
      <c r="AD313" s="3">
        <f t="shared" si="38"/>
        <v>0</v>
      </c>
      <c r="AE313" s="3">
        <f t="shared" si="39"/>
        <v>0</v>
      </c>
    </row>
    <row r="314" spans="1:31" x14ac:dyDescent="0.2">
      <c r="A314" s="8" t="s">
        <v>74</v>
      </c>
      <c r="B314" s="34" t="s">
        <v>183</v>
      </c>
      <c r="C314" s="7">
        <f t="shared" si="34"/>
        <v>2014</v>
      </c>
      <c r="D314" s="9">
        <v>41956</v>
      </c>
      <c r="F314" s="9"/>
      <c r="G314" s="4" t="s">
        <v>5</v>
      </c>
      <c r="H314" s="6" t="s">
        <v>12</v>
      </c>
      <c r="I314" s="5" t="s">
        <v>18</v>
      </c>
      <c r="J314" s="5" t="s">
        <v>14</v>
      </c>
      <c r="K314" s="2" t="s">
        <v>55</v>
      </c>
      <c r="L314" s="1" t="s">
        <v>56</v>
      </c>
      <c r="M314" s="14">
        <v>9800</v>
      </c>
      <c r="N314" s="3">
        <v>9800</v>
      </c>
      <c r="O314" s="3">
        <v>0</v>
      </c>
      <c r="P314" s="3">
        <v>0</v>
      </c>
      <c r="Q314" s="3">
        <f t="shared" si="40"/>
        <v>9800</v>
      </c>
      <c r="R314" s="3">
        <v>9800</v>
      </c>
      <c r="S314" s="3">
        <v>0</v>
      </c>
      <c r="T314" s="3">
        <v>0</v>
      </c>
      <c r="U314" s="3">
        <f t="shared" si="41"/>
        <v>9800</v>
      </c>
      <c r="V314" s="16">
        <v>930.1</v>
      </c>
      <c r="W314" s="3">
        <v>0</v>
      </c>
      <c r="X314" s="3">
        <v>0</v>
      </c>
      <c r="Y314" s="3">
        <v>0</v>
      </c>
      <c r="Z314" s="3">
        <f t="shared" si="35"/>
        <v>0</v>
      </c>
      <c r="AA314" s="16" t="s">
        <v>155</v>
      </c>
      <c r="AB314" s="3">
        <f t="shared" si="36"/>
        <v>0</v>
      </c>
      <c r="AC314" s="3">
        <f t="shared" si="37"/>
        <v>0</v>
      </c>
      <c r="AD314" s="3">
        <f t="shared" si="38"/>
        <v>0</v>
      </c>
      <c r="AE314" s="3">
        <f t="shared" si="39"/>
        <v>0</v>
      </c>
    </row>
    <row r="315" spans="1:31" x14ac:dyDescent="0.2">
      <c r="A315" s="8" t="s">
        <v>74</v>
      </c>
      <c r="B315" s="34" t="s">
        <v>183</v>
      </c>
      <c r="C315" s="7">
        <f t="shared" si="34"/>
        <v>2014</v>
      </c>
      <c r="D315" s="9">
        <v>41983</v>
      </c>
      <c r="F315" s="9"/>
      <c r="G315" s="4" t="s">
        <v>5</v>
      </c>
      <c r="H315" s="6" t="s">
        <v>12</v>
      </c>
      <c r="I315" s="5" t="s">
        <v>18</v>
      </c>
      <c r="J315" s="5" t="s">
        <v>14</v>
      </c>
      <c r="K315" s="2" t="s">
        <v>55</v>
      </c>
      <c r="L315" s="1" t="s">
        <v>56</v>
      </c>
      <c r="M315" s="14">
        <v>9800</v>
      </c>
      <c r="N315" s="3">
        <v>9800</v>
      </c>
      <c r="O315" s="3">
        <v>0</v>
      </c>
      <c r="P315" s="3">
        <v>0</v>
      </c>
      <c r="Q315" s="3">
        <f t="shared" si="40"/>
        <v>9800</v>
      </c>
      <c r="R315" s="3">
        <v>9800</v>
      </c>
      <c r="S315" s="3">
        <v>0</v>
      </c>
      <c r="T315" s="3">
        <v>0</v>
      </c>
      <c r="U315" s="3">
        <f t="shared" si="41"/>
        <v>9800</v>
      </c>
      <c r="V315" s="16">
        <v>930.1</v>
      </c>
      <c r="W315" s="3">
        <v>0</v>
      </c>
      <c r="X315" s="3">
        <v>0</v>
      </c>
      <c r="Y315" s="3">
        <v>0</v>
      </c>
      <c r="Z315" s="3">
        <f t="shared" si="35"/>
        <v>0</v>
      </c>
      <c r="AA315" s="16" t="s">
        <v>155</v>
      </c>
      <c r="AB315" s="3">
        <f t="shared" si="36"/>
        <v>0</v>
      </c>
      <c r="AC315" s="3">
        <f t="shared" si="37"/>
        <v>0</v>
      </c>
      <c r="AD315" s="3">
        <f t="shared" si="38"/>
        <v>0</v>
      </c>
      <c r="AE315" s="3">
        <f t="shared" si="39"/>
        <v>0</v>
      </c>
    </row>
    <row r="316" spans="1:31" x14ac:dyDescent="0.2">
      <c r="A316" s="8" t="s">
        <v>74</v>
      </c>
      <c r="B316" s="34" t="s">
        <v>183</v>
      </c>
      <c r="C316" s="7">
        <f t="shared" si="34"/>
        <v>2015</v>
      </c>
      <c r="D316" s="9">
        <v>42014</v>
      </c>
      <c r="F316" s="9"/>
      <c r="G316" s="4" t="s">
        <v>5</v>
      </c>
      <c r="H316" s="6" t="s">
        <v>12</v>
      </c>
      <c r="I316" s="5" t="s">
        <v>18</v>
      </c>
      <c r="J316" s="5" t="s">
        <v>14</v>
      </c>
      <c r="K316" s="2" t="s">
        <v>55</v>
      </c>
      <c r="L316" s="1" t="s">
        <v>56</v>
      </c>
      <c r="M316" s="14">
        <v>9800</v>
      </c>
      <c r="N316" s="3">
        <v>9800</v>
      </c>
      <c r="O316" s="3">
        <v>0</v>
      </c>
      <c r="P316" s="3">
        <v>0</v>
      </c>
      <c r="Q316" s="3">
        <f t="shared" si="40"/>
        <v>9800</v>
      </c>
      <c r="R316" s="3">
        <v>9800</v>
      </c>
      <c r="S316" s="3">
        <v>0</v>
      </c>
      <c r="T316" s="3">
        <v>0</v>
      </c>
      <c r="U316" s="3">
        <f t="shared" si="41"/>
        <v>9800</v>
      </c>
      <c r="V316" s="16">
        <v>930.1</v>
      </c>
      <c r="W316" s="3">
        <v>0</v>
      </c>
      <c r="X316" s="3">
        <v>0</v>
      </c>
      <c r="Y316" s="3">
        <v>0</v>
      </c>
      <c r="Z316" s="3">
        <f t="shared" si="35"/>
        <v>0</v>
      </c>
      <c r="AA316" s="16" t="s">
        <v>155</v>
      </c>
      <c r="AB316" s="3">
        <f t="shared" si="36"/>
        <v>0</v>
      </c>
      <c r="AC316" s="3">
        <f t="shared" si="37"/>
        <v>0</v>
      </c>
      <c r="AD316" s="3">
        <f t="shared" si="38"/>
        <v>0</v>
      </c>
      <c r="AE316" s="3">
        <f t="shared" si="39"/>
        <v>0</v>
      </c>
    </row>
    <row r="317" spans="1:31" x14ac:dyDescent="0.2">
      <c r="A317" s="8" t="s">
        <v>74</v>
      </c>
      <c r="B317" s="34" t="s">
        <v>183</v>
      </c>
      <c r="C317" s="7">
        <f t="shared" si="34"/>
        <v>2015</v>
      </c>
      <c r="D317" s="9">
        <v>42047</v>
      </c>
      <c r="F317" s="9"/>
      <c r="G317" s="4" t="s">
        <v>5</v>
      </c>
      <c r="H317" s="6" t="s">
        <v>12</v>
      </c>
      <c r="I317" s="5" t="s">
        <v>18</v>
      </c>
      <c r="J317" s="5" t="s">
        <v>14</v>
      </c>
      <c r="K317" s="2" t="s">
        <v>55</v>
      </c>
      <c r="L317" s="1" t="s">
        <v>56</v>
      </c>
      <c r="M317" s="14">
        <v>9800</v>
      </c>
      <c r="N317" s="3">
        <v>9800</v>
      </c>
      <c r="O317" s="3">
        <v>0</v>
      </c>
      <c r="P317" s="3">
        <v>0</v>
      </c>
      <c r="Q317" s="3">
        <f t="shared" si="40"/>
        <v>9800</v>
      </c>
      <c r="R317" s="3">
        <v>9800</v>
      </c>
      <c r="S317" s="3">
        <v>0</v>
      </c>
      <c r="T317" s="3">
        <v>0</v>
      </c>
      <c r="U317" s="3">
        <f t="shared" si="41"/>
        <v>9800</v>
      </c>
      <c r="V317" s="16">
        <v>930.1</v>
      </c>
      <c r="W317" s="3">
        <v>0</v>
      </c>
      <c r="X317" s="3">
        <v>0</v>
      </c>
      <c r="Y317" s="3">
        <v>0</v>
      </c>
      <c r="Z317" s="3">
        <f t="shared" si="35"/>
        <v>0</v>
      </c>
      <c r="AA317" s="16" t="s">
        <v>155</v>
      </c>
      <c r="AB317" s="3">
        <f t="shared" si="36"/>
        <v>0</v>
      </c>
      <c r="AC317" s="3">
        <f t="shared" si="37"/>
        <v>0</v>
      </c>
      <c r="AD317" s="3">
        <f t="shared" si="38"/>
        <v>0</v>
      </c>
      <c r="AE317" s="3">
        <f t="shared" si="39"/>
        <v>0</v>
      </c>
    </row>
    <row r="318" spans="1:31" x14ac:dyDescent="0.2">
      <c r="A318" s="8" t="s">
        <v>74</v>
      </c>
      <c r="B318" s="34" t="s">
        <v>183</v>
      </c>
      <c r="C318" s="7">
        <f t="shared" si="34"/>
        <v>2015</v>
      </c>
      <c r="D318" s="9">
        <v>42072</v>
      </c>
      <c r="F318" s="9"/>
      <c r="G318" s="4" t="s">
        <v>5</v>
      </c>
      <c r="H318" s="6" t="s">
        <v>12</v>
      </c>
      <c r="I318" s="5" t="s">
        <v>18</v>
      </c>
      <c r="J318" s="5" t="s">
        <v>14</v>
      </c>
      <c r="K318" s="2" t="s">
        <v>55</v>
      </c>
      <c r="L318" s="1" t="s">
        <v>56</v>
      </c>
      <c r="M318" s="14">
        <v>9800</v>
      </c>
      <c r="N318" s="3">
        <v>9800</v>
      </c>
      <c r="O318" s="3">
        <v>0</v>
      </c>
      <c r="P318" s="3">
        <v>0</v>
      </c>
      <c r="Q318" s="3">
        <f t="shared" si="40"/>
        <v>9800</v>
      </c>
      <c r="R318" s="3">
        <v>9800</v>
      </c>
      <c r="S318" s="3">
        <v>0</v>
      </c>
      <c r="T318" s="3">
        <v>0</v>
      </c>
      <c r="U318" s="3">
        <f t="shared" si="41"/>
        <v>9800</v>
      </c>
      <c r="V318" s="16">
        <v>930.1</v>
      </c>
      <c r="W318" s="3">
        <v>0</v>
      </c>
      <c r="X318" s="3">
        <v>0</v>
      </c>
      <c r="Y318" s="3">
        <v>0</v>
      </c>
      <c r="Z318" s="3">
        <f t="shared" si="35"/>
        <v>0</v>
      </c>
      <c r="AA318" s="16" t="s">
        <v>155</v>
      </c>
      <c r="AB318" s="3">
        <f t="shared" si="36"/>
        <v>0</v>
      </c>
      <c r="AC318" s="3">
        <f t="shared" si="37"/>
        <v>0</v>
      </c>
      <c r="AD318" s="3">
        <f t="shared" si="38"/>
        <v>0</v>
      </c>
      <c r="AE318" s="3">
        <f t="shared" si="39"/>
        <v>0</v>
      </c>
    </row>
    <row r="319" spans="1:31" x14ac:dyDescent="0.2">
      <c r="A319" s="8" t="s">
        <v>74</v>
      </c>
      <c r="B319" s="34" t="s">
        <v>183</v>
      </c>
      <c r="C319" s="7">
        <f t="shared" si="34"/>
        <v>2015</v>
      </c>
      <c r="D319" s="9">
        <v>42102</v>
      </c>
      <c r="F319" s="9"/>
      <c r="G319" s="4" t="s">
        <v>5</v>
      </c>
      <c r="H319" s="6" t="s">
        <v>12</v>
      </c>
      <c r="I319" s="5" t="s">
        <v>18</v>
      </c>
      <c r="J319" s="5" t="s">
        <v>14</v>
      </c>
      <c r="K319" s="2" t="s">
        <v>55</v>
      </c>
      <c r="L319" s="1" t="s">
        <v>56</v>
      </c>
      <c r="M319" s="14">
        <v>9800</v>
      </c>
      <c r="N319" s="3">
        <v>9800</v>
      </c>
      <c r="O319" s="3">
        <v>0</v>
      </c>
      <c r="P319" s="3">
        <v>0</v>
      </c>
      <c r="Q319" s="3">
        <f t="shared" si="40"/>
        <v>9800</v>
      </c>
      <c r="R319" s="3">
        <v>9800</v>
      </c>
      <c r="S319" s="3">
        <v>0</v>
      </c>
      <c r="T319" s="3">
        <v>0</v>
      </c>
      <c r="U319" s="3">
        <f t="shared" si="41"/>
        <v>9800</v>
      </c>
      <c r="V319" s="16">
        <v>930.1</v>
      </c>
      <c r="W319" s="3">
        <v>0</v>
      </c>
      <c r="X319" s="3">
        <v>0</v>
      </c>
      <c r="Y319" s="3">
        <v>0</v>
      </c>
      <c r="Z319" s="3">
        <f t="shared" si="35"/>
        <v>0</v>
      </c>
      <c r="AA319" s="16" t="s">
        <v>155</v>
      </c>
      <c r="AB319" s="3">
        <f t="shared" si="36"/>
        <v>0</v>
      </c>
      <c r="AC319" s="3">
        <f t="shared" si="37"/>
        <v>0</v>
      </c>
      <c r="AD319" s="3">
        <f t="shared" si="38"/>
        <v>0</v>
      </c>
      <c r="AE319" s="3">
        <f t="shared" si="39"/>
        <v>0</v>
      </c>
    </row>
    <row r="320" spans="1:31" x14ac:dyDescent="0.2">
      <c r="A320" s="8" t="s">
        <v>74</v>
      </c>
      <c r="B320" s="34" t="s">
        <v>183</v>
      </c>
      <c r="C320" s="7">
        <f t="shared" si="34"/>
        <v>2015</v>
      </c>
      <c r="D320" s="9">
        <v>42136</v>
      </c>
      <c r="F320" s="9"/>
      <c r="G320" s="4" t="s">
        <v>5</v>
      </c>
      <c r="H320" s="6" t="s">
        <v>12</v>
      </c>
      <c r="I320" s="5" t="s">
        <v>18</v>
      </c>
      <c r="J320" s="5" t="s">
        <v>14</v>
      </c>
      <c r="K320" s="2" t="s">
        <v>55</v>
      </c>
      <c r="L320" s="1" t="s">
        <v>56</v>
      </c>
      <c r="M320" s="14">
        <v>9800</v>
      </c>
      <c r="N320" s="3">
        <v>9800</v>
      </c>
      <c r="O320" s="3">
        <v>0</v>
      </c>
      <c r="P320" s="3">
        <v>0</v>
      </c>
      <c r="Q320" s="3">
        <f t="shared" si="40"/>
        <v>9800</v>
      </c>
      <c r="R320" s="3">
        <v>9800</v>
      </c>
      <c r="S320" s="3">
        <v>0</v>
      </c>
      <c r="T320" s="3">
        <v>0</v>
      </c>
      <c r="U320" s="3">
        <f t="shared" si="41"/>
        <v>9800</v>
      </c>
      <c r="V320" s="16">
        <v>930.1</v>
      </c>
      <c r="W320" s="3">
        <v>0</v>
      </c>
      <c r="X320" s="3">
        <v>0</v>
      </c>
      <c r="Y320" s="3">
        <v>0</v>
      </c>
      <c r="Z320" s="3">
        <f t="shared" si="35"/>
        <v>0</v>
      </c>
      <c r="AA320" s="16" t="s">
        <v>155</v>
      </c>
      <c r="AB320" s="3">
        <f t="shared" si="36"/>
        <v>0</v>
      </c>
      <c r="AC320" s="3">
        <f t="shared" si="37"/>
        <v>0</v>
      </c>
      <c r="AD320" s="3">
        <f t="shared" si="38"/>
        <v>0</v>
      </c>
      <c r="AE320" s="3">
        <f t="shared" si="39"/>
        <v>0</v>
      </c>
    </row>
    <row r="321" spans="1:31" x14ac:dyDescent="0.2">
      <c r="A321" s="8" t="s">
        <v>74</v>
      </c>
      <c r="B321" s="34" t="s">
        <v>183</v>
      </c>
      <c r="C321" s="7">
        <f t="shared" ref="C321:C336" si="42">IF(D321&lt;&gt;"",YEAR(D321),F321)</f>
        <v>2015</v>
      </c>
      <c r="D321" s="9">
        <v>42165</v>
      </c>
      <c r="F321" s="9"/>
      <c r="G321" s="4" t="s">
        <v>5</v>
      </c>
      <c r="H321" s="6" t="s">
        <v>12</v>
      </c>
      <c r="I321" s="5" t="s">
        <v>18</v>
      </c>
      <c r="J321" s="5" t="s">
        <v>14</v>
      </c>
      <c r="K321" s="2" t="s">
        <v>55</v>
      </c>
      <c r="L321" s="1" t="s">
        <v>56</v>
      </c>
      <c r="M321" s="14">
        <v>9800</v>
      </c>
      <c r="N321" s="3">
        <v>9800</v>
      </c>
      <c r="O321" s="3">
        <v>0</v>
      </c>
      <c r="P321" s="3">
        <v>0</v>
      </c>
      <c r="Q321" s="3">
        <f t="shared" si="40"/>
        <v>9800</v>
      </c>
      <c r="R321" s="3">
        <v>9800</v>
      </c>
      <c r="S321" s="3">
        <v>0</v>
      </c>
      <c r="T321" s="3">
        <v>0</v>
      </c>
      <c r="U321" s="3">
        <f t="shared" si="41"/>
        <v>9800</v>
      </c>
      <c r="V321" s="16">
        <v>930.1</v>
      </c>
      <c r="W321" s="3">
        <v>0</v>
      </c>
      <c r="X321" s="3">
        <v>0</v>
      </c>
      <c r="Y321" s="3">
        <v>0</v>
      </c>
      <c r="Z321" s="3">
        <f t="shared" si="35"/>
        <v>0</v>
      </c>
      <c r="AA321" s="16" t="s">
        <v>155</v>
      </c>
      <c r="AB321" s="3">
        <f t="shared" si="36"/>
        <v>0</v>
      </c>
      <c r="AC321" s="3">
        <f t="shared" si="37"/>
        <v>0</v>
      </c>
      <c r="AD321" s="3">
        <f t="shared" si="38"/>
        <v>0</v>
      </c>
      <c r="AE321" s="3">
        <f t="shared" si="39"/>
        <v>0</v>
      </c>
    </row>
    <row r="322" spans="1:31" x14ac:dyDescent="0.2">
      <c r="A322" s="8" t="s">
        <v>74</v>
      </c>
      <c r="B322" s="34" t="s">
        <v>183</v>
      </c>
      <c r="C322" s="7">
        <f t="shared" si="42"/>
        <v>2015</v>
      </c>
      <c r="D322" s="9">
        <v>42196</v>
      </c>
      <c r="F322" s="9"/>
      <c r="G322" s="4" t="s">
        <v>5</v>
      </c>
      <c r="H322" s="6" t="s">
        <v>12</v>
      </c>
      <c r="I322" s="5" t="s">
        <v>18</v>
      </c>
      <c r="J322" s="5" t="s">
        <v>14</v>
      </c>
      <c r="K322" s="2" t="s">
        <v>55</v>
      </c>
      <c r="L322" s="1" t="s">
        <v>56</v>
      </c>
      <c r="M322" s="14">
        <v>9800</v>
      </c>
      <c r="N322" s="3">
        <v>9800</v>
      </c>
      <c r="O322" s="3">
        <v>0</v>
      </c>
      <c r="P322" s="3">
        <v>0</v>
      </c>
      <c r="Q322" s="3">
        <f t="shared" si="40"/>
        <v>9800</v>
      </c>
      <c r="R322" s="3">
        <v>9800</v>
      </c>
      <c r="S322" s="3">
        <v>0</v>
      </c>
      <c r="T322" s="3">
        <v>0</v>
      </c>
      <c r="U322" s="3">
        <f t="shared" si="41"/>
        <v>9800</v>
      </c>
      <c r="V322" s="16">
        <v>930.1</v>
      </c>
      <c r="W322" s="3">
        <v>0</v>
      </c>
      <c r="X322" s="3">
        <v>0</v>
      </c>
      <c r="Y322" s="3">
        <v>0</v>
      </c>
      <c r="Z322" s="3">
        <f t="shared" si="35"/>
        <v>0</v>
      </c>
      <c r="AA322" s="16" t="s">
        <v>155</v>
      </c>
      <c r="AB322" s="3">
        <f t="shared" si="36"/>
        <v>0</v>
      </c>
      <c r="AC322" s="3">
        <f t="shared" si="37"/>
        <v>0</v>
      </c>
      <c r="AD322" s="3">
        <f t="shared" si="38"/>
        <v>0</v>
      </c>
      <c r="AE322" s="3">
        <f t="shared" si="39"/>
        <v>0</v>
      </c>
    </row>
    <row r="323" spans="1:31" x14ac:dyDescent="0.2">
      <c r="A323" s="8" t="s">
        <v>74</v>
      </c>
      <c r="B323" s="34" t="s">
        <v>183</v>
      </c>
      <c r="C323" s="7">
        <f t="shared" si="42"/>
        <v>2015</v>
      </c>
      <c r="D323" s="9">
        <v>42226</v>
      </c>
      <c r="F323" s="9"/>
      <c r="G323" s="4" t="s">
        <v>5</v>
      </c>
      <c r="H323" s="6" t="s">
        <v>12</v>
      </c>
      <c r="I323" s="5" t="s">
        <v>18</v>
      </c>
      <c r="J323" s="5" t="s">
        <v>14</v>
      </c>
      <c r="K323" s="2" t="s">
        <v>55</v>
      </c>
      <c r="L323" s="1" t="s">
        <v>56</v>
      </c>
      <c r="M323" s="14">
        <v>9800</v>
      </c>
      <c r="N323" s="3">
        <v>9800</v>
      </c>
      <c r="O323" s="3">
        <v>0</v>
      </c>
      <c r="P323" s="3">
        <v>0</v>
      </c>
      <c r="Q323" s="3">
        <f t="shared" si="40"/>
        <v>9800</v>
      </c>
      <c r="R323" s="3">
        <v>9800</v>
      </c>
      <c r="S323" s="3">
        <v>0</v>
      </c>
      <c r="T323" s="3">
        <v>0</v>
      </c>
      <c r="U323" s="3">
        <f t="shared" si="41"/>
        <v>9800</v>
      </c>
      <c r="V323" s="16">
        <v>930.1</v>
      </c>
      <c r="W323" s="3">
        <v>0</v>
      </c>
      <c r="X323" s="3">
        <v>0</v>
      </c>
      <c r="Y323" s="3">
        <v>0</v>
      </c>
      <c r="Z323" s="3">
        <f t="shared" si="35"/>
        <v>0</v>
      </c>
      <c r="AA323" s="16" t="s">
        <v>155</v>
      </c>
      <c r="AB323" s="3">
        <f t="shared" si="36"/>
        <v>0</v>
      </c>
      <c r="AC323" s="3">
        <f t="shared" si="37"/>
        <v>0</v>
      </c>
      <c r="AD323" s="3">
        <f t="shared" si="38"/>
        <v>0</v>
      </c>
      <c r="AE323" s="3">
        <f t="shared" si="39"/>
        <v>0</v>
      </c>
    </row>
    <row r="324" spans="1:31" x14ac:dyDescent="0.2">
      <c r="A324" s="8" t="s">
        <v>74</v>
      </c>
      <c r="B324" s="34" t="s">
        <v>183</v>
      </c>
      <c r="C324" s="7">
        <f t="shared" si="42"/>
        <v>2015</v>
      </c>
      <c r="D324" s="9">
        <v>42255</v>
      </c>
      <c r="F324" s="9"/>
      <c r="G324" s="4" t="s">
        <v>5</v>
      </c>
      <c r="H324" s="6" t="s">
        <v>12</v>
      </c>
      <c r="I324" s="5" t="s">
        <v>18</v>
      </c>
      <c r="J324" s="5" t="s">
        <v>14</v>
      </c>
      <c r="K324" s="2" t="s">
        <v>55</v>
      </c>
      <c r="L324" s="1" t="s">
        <v>56</v>
      </c>
      <c r="M324" s="14">
        <v>9800</v>
      </c>
      <c r="N324" s="3">
        <v>9800</v>
      </c>
      <c r="O324" s="3">
        <v>0</v>
      </c>
      <c r="P324" s="3">
        <v>0</v>
      </c>
      <c r="Q324" s="3">
        <f t="shared" si="40"/>
        <v>9800</v>
      </c>
      <c r="R324" s="3">
        <v>9800</v>
      </c>
      <c r="S324" s="3">
        <v>0</v>
      </c>
      <c r="T324" s="3">
        <v>0</v>
      </c>
      <c r="U324" s="3">
        <f t="shared" si="41"/>
        <v>9800</v>
      </c>
      <c r="V324" s="16">
        <v>930.1</v>
      </c>
      <c r="W324" s="3">
        <v>0</v>
      </c>
      <c r="X324" s="3">
        <v>0</v>
      </c>
      <c r="Y324" s="3">
        <v>0</v>
      </c>
      <c r="Z324" s="3">
        <f t="shared" si="35"/>
        <v>0</v>
      </c>
      <c r="AA324" s="16" t="s">
        <v>155</v>
      </c>
      <c r="AB324" s="3">
        <f t="shared" si="36"/>
        <v>0</v>
      </c>
      <c r="AC324" s="3">
        <f t="shared" si="37"/>
        <v>0</v>
      </c>
      <c r="AD324" s="3">
        <f t="shared" si="38"/>
        <v>0</v>
      </c>
      <c r="AE324" s="3">
        <f t="shared" si="39"/>
        <v>0</v>
      </c>
    </row>
    <row r="325" spans="1:31" x14ac:dyDescent="0.2">
      <c r="A325" s="8" t="s">
        <v>74</v>
      </c>
      <c r="B325" s="34" t="s">
        <v>183</v>
      </c>
      <c r="C325" s="7">
        <f t="shared" si="42"/>
        <v>2015</v>
      </c>
      <c r="D325" s="9">
        <v>42287</v>
      </c>
      <c r="F325" s="9"/>
      <c r="G325" s="4" t="s">
        <v>5</v>
      </c>
      <c r="H325" s="6" t="s">
        <v>12</v>
      </c>
      <c r="I325" s="5" t="s">
        <v>18</v>
      </c>
      <c r="J325" s="5" t="s">
        <v>14</v>
      </c>
      <c r="K325" s="2" t="s">
        <v>55</v>
      </c>
      <c r="L325" s="1" t="s">
        <v>56</v>
      </c>
      <c r="M325" s="14">
        <v>9800</v>
      </c>
      <c r="N325" s="3">
        <v>9800</v>
      </c>
      <c r="O325" s="3">
        <v>0</v>
      </c>
      <c r="P325" s="3">
        <v>0</v>
      </c>
      <c r="Q325" s="3">
        <f t="shared" si="40"/>
        <v>9800</v>
      </c>
      <c r="R325" s="3">
        <v>9800</v>
      </c>
      <c r="S325" s="3">
        <v>0</v>
      </c>
      <c r="T325" s="3">
        <v>0</v>
      </c>
      <c r="U325" s="3">
        <f t="shared" si="41"/>
        <v>9800</v>
      </c>
      <c r="V325" s="16">
        <v>930.1</v>
      </c>
      <c r="W325" s="3">
        <v>0</v>
      </c>
      <c r="X325" s="3">
        <v>0</v>
      </c>
      <c r="Y325" s="3">
        <v>0</v>
      </c>
      <c r="Z325" s="3">
        <f t="shared" si="35"/>
        <v>0</v>
      </c>
      <c r="AA325" s="16" t="s">
        <v>155</v>
      </c>
      <c r="AB325" s="3">
        <f t="shared" si="36"/>
        <v>0</v>
      </c>
      <c r="AC325" s="3">
        <f t="shared" si="37"/>
        <v>0</v>
      </c>
      <c r="AD325" s="3">
        <f t="shared" si="38"/>
        <v>0</v>
      </c>
      <c r="AE325" s="3">
        <f t="shared" si="39"/>
        <v>0</v>
      </c>
    </row>
    <row r="326" spans="1:31" x14ac:dyDescent="0.2">
      <c r="A326" s="8" t="s">
        <v>74</v>
      </c>
      <c r="B326" s="34" t="s">
        <v>183</v>
      </c>
      <c r="C326" s="7">
        <f t="shared" si="42"/>
        <v>2015</v>
      </c>
      <c r="D326" s="9">
        <v>42318</v>
      </c>
      <c r="F326" s="9"/>
      <c r="G326" s="4" t="s">
        <v>5</v>
      </c>
      <c r="H326" s="6" t="s">
        <v>12</v>
      </c>
      <c r="I326" s="5" t="s">
        <v>18</v>
      </c>
      <c r="J326" s="5" t="s">
        <v>14</v>
      </c>
      <c r="K326" s="2" t="s">
        <v>55</v>
      </c>
      <c r="L326" s="1" t="s">
        <v>56</v>
      </c>
      <c r="M326" s="14">
        <v>9800</v>
      </c>
      <c r="N326" s="3">
        <v>9800</v>
      </c>
      <c r="O326" s="3">
        <v>0</v>
      </c>
      <c r="P326" s="3">
        <v>0</v>
      </c>
      <c r="Q326" s="3">
        <f t="shared" si="40"/>
        <v>9800</v>
      </c>
      <c r="R326" s="3">
        <v>9800</v>
      </c>
      <c r="S326" s="3">
        <v>0</v>
      </c>
      <c r="T326" s="3">
        <v>0</v>
      </c>
      <c r="U326" s="3">
        <f t="shared" si="41"/>
        <v>9800</v>
      </c>
      <c r="V326" s="16">
        <v>930.1</v>
      </c>
      <c r="W326" s="3">
        <v>0</v>
      </c>
      <c r="X326" s="3">
        <v>0</v>
      </c>
      <c r="Y326" s="3">
        <v>0</v>
      </c>
      <c r="Z326" s="3">
        <f t="shared" si="35"/>
        <v>0</v>
      </c>
      <c r="AA326" s="16" t="s">
        <v>155</v>
      </c>
      <c r="AB326" s="3">
        <f t="shared" si="36"/>
        <v>0</v>
      </c>
      <c r="AC326" s="3">
        <f t="shared" si="37"/>
        <v>0</v>
      </c>
      <c r="AD326" s="3">
        <f t="shared" si="38"/>
        <v>0</v>
      </c>
      <c r="AE326" s="3">
        <f t="shared" si="39"/>
        <v>0</v>
      </c>
    </row>
    <row r="327" spans="1:31" x14ac:dyDescent="0.2">
      <c r="A327" s="8" t="s">
        <v>74</v>
      </c>
      <c r="B327" s="34" t="s">
        <v>183</v>
      </c>
      <c r="C327" s="7">
        <f t="shared" si="42"/>
        <v>2015</v>
      </c>
      <c r="D327" s="9">
        <v>42353</v>
      </c>
      <c r="F327" s="9"/>
      <c r="G327" s="4" t="s">
        <v>5</v>
      </c>
      <c r="H327" s="6" t="s">
        <v>12</v>
      </c>
      <c r="I327" s="5" t="s">
        <v>18</v>
      </c>
      <c r="J327" s="5" t="s">
        <v>14</v>
      </c>
      <c r="K327" s="2" t="s">
        <v>55</v>
      </c>
      <c r="L327" s="1" t="s">
        <v>56</v>
      </c>
      <c r="M327" s="14">
        <v>9800</v>
      </c>
      <c r="N327" s="3">
        <v>9800</v>
      </c>
      <c r="O327" s="3">
        <v>0</v>
      </c>
      <c r="P327" s="3">
        <v>0</v>
      </c>
      <c r="Q327" s="3">
        <f t="shared" si="40"/>
        <v>9800</v>
      </c>
      <c r="R327" s="3">
        <v>9800</v>
      </c>
      <c r="S327" s="3">
        <v>0</v>
      </c>
      <c r="T327" s="3">
        <v>0</v>
      </c>
      <c r="U327" s="3">
        <f t="shared" si="41"/>
        <v>9800</v>
      </c>
      <c r="V327" s="16">
        <v>930.1</v>
      </c>
      <c r="W327" s="3">
        <v>0</v>
      </c>
      <c r="X327" s="3">
        <v>0</v>
      </c>
      <c r="Y327" s="3">
        <v>0</v>
      </c>
      <c r="Z327" s="3">
        <f t="shared" si="35"/>
        <v>0</v>
      </c>
      <c r="AA327" s="16" t="s">
        <v>155</v>
      </c>
      <c r="AB327" s="3">
        <f t="shared" si="36"/>
        <v>0</v>
      </c>
      <c r="AC327" s="3">
        <f t="shared" si="37"/>
        <v>0</v>
      </c>
      <c r="AD327" s="3">
        <f t="shared" si="38"/>
        <v>0</v>
      </c>
      <c r="AE327" s="3">
        <f t="shared" si="39"/>
        <v>0</v>
      </c>
    </row>
    <row r="328" spans="1:31" x14ac:dyDescent="0.2">
      <c r="A328" s="8" t="s">
        <v>74</v>
      </c>
      <c r="B328" s="34" t="s">
        <v>183</v>
      </c>
      <c r="C328" s="7">
        <f t="shared" si="42"/>
        <v>2016</v>
      </c>
      <c r="D328" s="9">
        <v>42383</v>
      </c>
      <c r="F328" s="9"/>
      <c r="G328" s="4" t="s">
        <v>5</v>
      </c>
      <c r="H328" s="6" t="s">
        <v>12</v>
      </c>
      <c r="I328" s="5" t="s">
        <v>18</v>
      </c>
      <c r="J328" s="5" t="s">
        <v>14</v>
      </c>
      <c r="K328" s="2" t="s">
        <v>55</v>
      </c>
      <c r="L328" s="1" t="s">
        <v>56</v>
      </c>
      <c r="M328" s="14">
        <v>9800</v>
      </c>
      <c r="N328" s="3">
        <v>9800</v>
      </c>
      <c r="O328" s="3">
        <v>0</v>
      </c>
      <c r="P328" s="3">
        <v>0</v>
      </c>
      <c r="Q328" s="3">
        <f t="shared" si="40"/>
        <v>9800</v>
      </c>
      <c r="R328" s="3">
        <v>9800</v>
      </c>
      <c r="S328" s="3">
        <v>0</v>
      </c>
      <c r="T328" s="3">
        <v>0</v>
      </c>
      <c r="U328" s="3">
        <f t="shared" si="41"/>
        <v>9800</v>
      </c>
      <c r="V328" s="16">
        <v>930.1</v>
      </c>
      <c r="W328" s="3">
        <v>0</v>
      </c>
      <c r="X328" s="3">
        <v>0</v>
      </c>
      <c r="Y328" s="3">
        <v>0</v>
      </c>
      <c r="Z328" s="3">
        <f t="shared" si="35"/>
        <v>0</v>
      </c>
      <c r="AA328" s="16" t="s">
        <v>155</v>
      </c>
      <c r="AB328" s="3">
        <f t="shared" si="36"/>
        <v>0</v>
      </c>
      <c r="AC328" s="3">
        <f t="shared" si="37"/>
        <v>0</v>
      </c>
      <c r="AD328" s="3">
        <f t="shared" si="38"/>
        <v>0</v>
      </c>
      <c r="AE328" s="3">
        <f t="shared" si="39"/>
        <v>0</v>
      </c>
    </row>
    <row r="329" spans="1:31" x14ac:dyDescent="0.2">
      <c r="A329" s="8" t="s">
        <v>74</v>
      </c>
      <c r="B329" s="34" t="s">
        <v>183</v>
      </c>
      <c r="C329" s="7">
        <f t="shared" si="42"/>
        <v>2016</v>
      </c>
      <c r="D329" s="9">
        <v>42409</v>
      </c>
      <c r="F329" s="9"/>
      <c r="G329" s="4" t="s">
        <v>5</v>
      </c>
      <c r="H329" s="6" t="s">
        <v>12</v>
      </c>
      <c r="I329" s="5" t="s">
        <v>18</v>
      </c>
      <c r="J329" s="5" t="s">
        <v>14</v>
      </c>
      <c r="K329" s="2" t="s">
        <v>55</v>
      </c>
      <c r="L329" s="1" t="s">
        <v>56</v>
      </c>
      <c r="M329" s="14">
        <v>9800</v>
      </c>
      <c r="N329" s="3">
        <v>9800</v>
      </c>
      <c r="O329" s="3">
        <v>0</v>
      </c>
      <c r="P329" s="3">
        <v>0</v>
      </c>
      <c r="Q329" s="3">
        <f t="shared" si="40"/>
        <v>9800</v>
      </c>
      <c r="R329" s="3">
        <v>9800</v>
      </c>
      <c r="S329" s="3">
        <v>0</v>
      </c>
      <c r="T329" s="3">
        <v>0</v>
      </c>
      <c r="U329" s="3">
        <f t="shared" si="41"/>
        <v>9800</v>
      </c>
      <c r="V329" s="16">
        <v>930.1</v>
      </c>
      <c r="W329" s="3">
        <v>0</v>
      </c>
      <c r="X329" s="3">
        <v>0</v>
      </c>
      <c r="Y329" s="3">
        <v>0</v>
      </c>
      <c r="Z329" s="3">
        <f t="shared" si="35"/>
        <v>0</v>
      </c>
      <c r="AA329" s="16" t="s">
        <v>155</v>
      </c>
      <c r="AB329" s="3">
        <f t="shared" si="36"/>
        <v>0</v>
      </c>
      <c r="AC329" s="3">
        <f t="shared" si="37"/>
        <v>0</v>
      </c>
      <c r="AD329" s="3">
        <f t="shared" si="38"/>
        <v>0</v>
      </c>
      <c r="AE329" s="3">
        <f t="shared" si="39"/>
        <v>0</v>
      </c>
    </row>
    <row r="330" spans="1:31" x14ac:dyDescent="0.2">
      <c r="A330" s="8" t="s">
        <v>74</v>
      </c>
      <c r="B330" s="34" t="s">
        <v>183</v>
      </c>
      <c r="C330" s="7">
        <f t="shared" si="42"/>
        <v>2016</v>
      </c>
      <c r="D330" s="9">
        <v>42438</v>
      </c>
      <c r="F330" s="9"/>
      <c r="G330" s="4" t="s">
        <v>5</v>
      </c>
      <c r="H330" s="6" t="s">
        <v>12</v>
      </c>
      <c r="I330" s="5" t="s">
        <v>18</v>
      </c>
      <c r="J330" s="5" t="s">
        <v>14</v>
      </c>
      <c r="K330" s="2" t="s">
        <v>55</v>
      </c>
      <c r="L330" s="1" t="s">
        <v>56</v>
      </c>
      <c r="M330" s="14">
        <v>9800</v>
      </c>
      <c r="N330" s="3">
        <v>9800</v>
      </c>
      <c r="O330" s="3">
        <v>0</v>
      </c>
      <c r="P330" s="3">
        <v>0</v>
      </c>
      <c r="Q330" s="3">
        <f t="shared" si="40"/>
        <v>9800</v>
      </c>
      <c r="R330" s="3">
        <v>9800</v>
      </c>
      <c r="S330" s="3">
        <v>0</v>
      </c>
      <c r="T330" s="3">
        <v>0</v>
      </c>
      <c r="U330" s="3">
        <f t="shared" si="41"/>
        <v>9800</v>
      </c>
      <c r="V330" s="16">
        <v>930.1</v>
      </c>
      <c r="W330" s="3">
        <v>0</v>
      </c>
      <c r="X330" s="3">
        <v>0</v>
      </c>
      <c r="Y330" s="3">
        <v>0</v>
      </c>
      <c r="Z330" s="3">
        <f t="shared" si="35"/>
        <v>0</v>
      </c>
      <c r="AA330" s="16" t="s">
        <v>155</v>
      </c>
      <c r="AB330" s="3">
        <f t="shared" si="36"/>
        <v>0</v>
      </c>
      <c r="AC330" s="3">
        <f t="shared" si="37"/>
        <v>0</v>
      </c>
      <c r="AD330" s="3">
        <f t="shared" si="38"/>
        <v>0</v>
      </c>
      <c r="AE330" s="3">
        <f t="shared" si="39"/>
        <v>0</v>
      </c>
    </row>
    <row r="331" spans="1:31" x14ac:dyDescent="0.2">
      <c r="A331" s="8" t="s">
        <v>74</v>
      </c>
      <c r="B331" s="34" t="s">
        <v>183</v>
      </c>
      <c r="C331" s="7">
        <f t="shared" si="42"/>
        <v>2016</v>
      </c>
      <c r="D331" s="9">
        <v>42467</v>
      </c>
      <c r="F331" s="9"/>
      <c r="G331" s="4" t="s">
        <v>5</v>
      </c>
      <c r="H331" s="6" t="s">
        <v>12</v>
      </c>
      <c r="I331" s="5" t="s">
        <v>18</v>
      </c>
      <c r="J331" s="5" t="s">
        <v>14</v>
      </c>
      <c r="K331" s="2" t="s">
        <v>55</v>
      </c>
      <c r="L331" s="1" t="s">
        <v>56</v>
      </c>
      <c r="M331" s="14">
        <v>9800</v>
      </c>
      <c r="N331" s="3">
        <v>9800</v>
      </c>
      <c r="O331" s="3">
        <v>0</v>
      </c>
      <c r="P331" s="3">
        <v>0</v>
      </c>
      <c r="Q331" s="3">
        <f t="shared" si="40"/>
        <v>9800</v>
      </c>
      <c r="R331" s="3">
        <v>9800</v>
      </c>
      <c r="S331" s="3">
        <v>0</v>
      </c>
      <c r="T331" s="3">
        <v>0</v>
      </c>
      <c r="U331" s="3">
        <f t="shared" si="41"/>
        <v>9800</v>
      </c>
      <c r="V331" s="16">
        <v>930.1</v>
      </c>
      <c r="W331" s="3">
        <v>0</v>
      </c>
      <c r="X331" s="3">
        <v>0</v>
      </c>
      <c r="Y331" s="3">
        <v>0</v>
      </c>
      <c r="Z331" s="3">
        <f t="shared" ref="Z331:Z394" si="43">SUM(W331:Y331)</f>
        <v>0</v>
      </c>
      <c r="AA331" s="16" t="s">
        <v>155</v>
      </c>
      <c r="AB331" s="3">
        <f t="shared" ref="AB331:AB394" si="44">N331-SUM(R331,W331)</f>
        <v>0</v>
      </c>
      <c r="AC331" s="3">
        <f t="shared" ref="AC331:AC394" si="45">O331-SUM(S331,X331)</f>
        <v>0</v>
      </c>
      <c r="AD331" s="3">
        <f t="shared" ref="AD331:AD394" si="46">P331-SUM(T331,Y331)</f>
        <v>0</v>
      </c>
      <c r="AE331" s="3">
        <f t="shared" ref="AE331:AE394" si="47">Q331-SUM(U331,Z331)</f>
        <v>0</v>
      </c>
    </row>
    <row r="332" spans="1:31" x14ac:dyDescent="0.2">
      <c r="A332" s="8" t="s">
        <v>74</v>
      </c>
      <c r="B332" s="34" t="s">
        <v>183</v>
      </c>
      <c r="C332" s="7">
        <f t="shared" si="42"/>
        <v>2016</v>
      </c>
      <c r="D332" s="9">
        <v>42499</v>
      </c>
      <c r="F332" s="9"/>
      <c r="G332" s="4" t="s">
        <v>5</v>
      </c>
      <c r="H332" s="6" t="s">
        <v>12</v>
      </c>
      <c r="I332" s="5" t="s">
        <v>18</v>
      </c>
      <c r="J332" s="5" t="s">
        <v>14</v>
      </c>
      <c r="K332" s="2" t="s">
        <v>55</v>
      </c>
      <c r="L332" s="1" t="s">
        <v>56</v>
      </c>
      <c r="M332" s="14">
        <v>9800</v>
      </c>
      <c r="N332" s="3">
        <v>9800</v>
      </c>
      <c r="O332" s="3">
        <v>0</v>
      </c>
      <c r="P332" s="3">
        <v>0</v>
      </c>
      <c r="Q332" s="3">
        <f t="shared" ref="Q332:Q395" si="48">SUM(N332:P332)</f>
        <v>9800</v>
      </c>
      <c r="R332" s="3">
        <v>9800</v>
      </c>
      <c r="S332" s="3">
        <v>0</v>
      </c>
      <c r="T332" s="3">
        <v>0</v>
      </c>
      <c r="U332" s="3">
        <f t="shared" ref="U332:U395" si="49">SUM(R332:T332)</f>
        <v>9800</v>
      </c>
      <c r="V332" s="16">
        <v>930.1</v>
      </c>
      <c r="W332" s="3">
        <v>0</v>
      </c>
      <c r="X332" s="3">
        <v>0</v>
      </c>
      <c r="Y332" s="3">
        <v>0</v>
      </c>
      <c r="Z332" s="3">
        <f t="shared" si="43"/>
        <v>0</v>
      </c>
      <c r="AA332" s="16" t="s">
        <v>155</v>
      </c>
      <c r="AB332" s="3">
        <f t="shared" si="44"/>
        <v>0</v>
      </c>
      <c r="AC332" s="3">
        <f t="shared" si="45"/>
        <v>0</v>
      </c>
      <c r="AD332" s="3">
        <f t="shared" si="46"/>
        <v>0</v>
      </c>
      <c r="AE332" s="3">
        <f t="shared" si="47"/>
        <v>0</v>
      </c>
    </row>
    <row r="333" spans="1:31" x14ac:dyDescent="0.2">
      <c r="A333" s="8" t="s">
        <v>74</v>
      </c>
      <c r="B333" s="34" t="s">
        <v>183</v>
      </c>
      <c r="C333" s="7">
        <f t="shared" si="42"/>
        <v>2016</v>
      </c>
      <c r="D333" s="9">
        <v>42530</v>
      </c>
      <c r="F333" s="9"/>
      <c r="G333" s="4" t="s">
        <v>5</v>
      </c>
      <c r="H333" s="6" t="s">
        <v>12</v>
      </c>
      <c r="I333" s="5" t="s">
        <v>18</v>
      </c>
      <c r="J333" s="5" t="s">
        <v>14</v>
      </c>
      <c r="K333" s="2" t="s">
        <v>55</v>
      </c>
      <c r="L333" s="1" t="s">
        <v>56</v>
      </c>
      <c r="M333" s="14">
        <v>9800</v>
      </c>
      <c r="N333" s="3">
        <v>9800</v>
      </c>
      <c r="O333" s="3">
        <v>0</v>
      </c>
      <c r="P333" s="3">
        <v>0</v>
      </c>
      <c r="Q333" s="3">
        <f t="shared" si="48"/>
        <v>9800</v>
      </c>
      <c r="R333" s="3">
        <v>9800</v>
      </c>
      <c r="S333" s="3">
        <v>0</v>
      </c>
      <c r="T333" s="3">
        <v>0</v>
      </c>
      <c r="U333" s="3">
        <f t="shared" si="49"/>
        <v>9800</v>
      </c>
      <c r="V333" s="16">
        <v>930.1</v>
      </c>
      <c r="W333" s="3">
        <v>0</v>
      </c>
      <c r="X333" s="3">
        <v>0</v>
      </c>
      <c r="Y333" s="3">
        <v>0</v>
      </c>
      <c r="Z333" s="3">
        <f t="shared" si="43"/>
        <v>0</v>
      </c>
      <c r="AA333" s="16" t="s">
        <v>155</v>
      </c>
      <c r="AB333" s="3">
        <f t="shared" si="44"/>
        <v>0</v>
      </c>
      <c r="AC333" s="3">
        <f t="shared" si="45"/>
        <v>0</v>
      </c>
      <c r="AD333" s="3">
        <f t="shared" si="46"/>
        <v>0</v>
      </c>
      <c r="AE333" s="3">
        <f t="shared" si="47"/>
        <v>0</v>
      </c>
    </row>
    <row r="334" spans="1:31" x14ac:dyDescent="0.2">
      <c r="A334" s="8" t="s">
        <v>74</v>
      </c>
      <c r="B334" s="34" t="s">
        <v>183</v>
      </c>
      <c r="C334" s="7">
        <f t="shared" si="42"/>
        <v>2016</v>
      </c>
      <c r="D334" s="9">
        <v>42556</v>
      </c>
      <c r="F334" s="9"/>
      <c r="G334" s="4" t="s">
        <v>5</v>
      </c>
      <c r="H334" s="6" t="s">
        <v>12</v>
      </c>
      <c r="I334" s="5" t="s">
        <v>18</v>
      </c>
      <c r="J334" s="5" t="s">
        <v>14</v>
      </c>
      <c r="K334" s="2" t="s">
        <v>55</v>
      </c>
      <c r="L334" s="1" t="s">
        <v>56</v>
      </c>
      <c r="M334" s="14">
        <v>9800</v>
      </c>
      <c r="N334" s="3">
        <v>9800</v>
      </c>
      <c r="O334" s="3">
        <v>0</v>
      </c>
      <c r="P334" s="3">
        <v>0</v>
      </c>
      <c r="Q334" s="3">
        <f t="shared" si="48"/>
        <v>9800</v>
      </c>
      <c r="R334" s="3">
        <v>9800</v>
      </c>
      <c r="S334" s="3">
        <v>0</v>
      </c>
      <c r="T334" s="3">
        <v>0</v>
      </c>
      <c r="U334" s="3">
        <f t="shared" si="49"/>
        <v>9800</v>
      </c>
      <c r="V334" s="16">
        <v>930.1</v>
      </c>
      <c r="W334" s="3">
        <v>0</v>
      </c>
      <c r="X334" s="3">
        <v>0</v>
      </c>
      <c r="Y334" s="3">
        <v>0</v>
      </c>
      <c r="Z334" s="3">
        <f t="shared" si="43"/>
        <v>0</v>
      </c>
      <c r="AA334" s="16" t="s">
        <v>155</v>
      </c>
      <c r="AB334" s="3">
        <f t="shared" si="44"/>
        <v>0</v>
      </c>
      <c r="AC334" s="3">
        <f t="shared" si="45"/>
        <v>0</v>
      </c>
      <c r="AD334" s="3">
        <f t="shared" si="46"/>
        <v>0</v>
      </c>
      <c r="AE334" s="3">
        <f t="shared" si="47"/>
        <v>0</v>
      </c>
    </row>
    <row r="335" spans="1:31" x14ac:dyDescent="0.2">
      <c r="A335" s="8" t="s">
        <v>74</v>
      </c>
      <c r="B335" s="34" t="s">
        <v>183</v>
      </c>
      <c r="C335" s="7">
        <f t="shared" si="42"/>
        <v>2016</v>
      </c>
      <c r="D335" s="9">
        <v>42590</v>
      </c>
      <c r="F335" s="9"/>
      <c r="G335" s="4" t="s">
        <v>5</v>
      </c>
      <c r="H335" s="6" t="s">
        <v>12</v>
      </c>
      <c r="I335" s="5" t="s">
        <v>18</v>
      </c>
      <c r="J335" s="5" t="s">
        <v>14</v>
      </c>
      <c r="K335" s="2" t="s">
        <v>55</v>
      </c>
      <c r="L335" s="1" t="s">
        <v>56</v>
      </c>
      <c r="M335" s="14">
        <v>9800</v>
      </c>
      <c r="N335" s="3">
        <v>9800</v>
      </c>
      <c r="O335" s="3">
        <v>0</v>
      </c>
      <c r="P335" s="3">
        <v>0</v>
      </c>
      <c r="Q335" s="3">
        <f t="shared" si="48"/>
        <v>9800</v>
      </c>
      <c r="R335" s="3">
        <v>9800</v>
      </c>
      <c r="S335" s="3">
        <v>0</v>
      </c>
      <c r="T335" s="3">
        <v>0</v>
      </c>
      <c r="U335" s="3">
        <f t="shared" si="49"/>
        <v>9800</v>
      </c>
      <c r="V335" s="16">
        <v>930.1</v>
      </c>
      <c r="W335" s="3">
        <v>0</v>
      </c>
      <c r="X335" s="3">
        <v>0</v>
      </c>
      <c r="Y335" s="3">
        <v>0</v>
      </c>
      <c r="Z335" s="3">
        <f t="shared" si="43"/>
        <v>0</v>
      </c>
      <c r="AA335" s="16" t="s">
        <v>155</v>
      </c>
      <c r="AB335" s="3">
        <f t="shared" si="44"/>
        <v>0</v>
      </c>
      <c r="AC335" s="3">
        <f t="shared" si="45"/>
        <v>0</v>
      </c>
      <c r="AD335" s="3">
        <f t="shared" si="46"/>
        <v>0</v>
      </c>
      <c r="AE335" s="3">
        <f t="shared" si="47"/>
        <v>0</v>
      </c>
    </row>
    <row r="336" spans="1:31" x14ac:dyDescent="0.2">
      <c r="A336" s="8" t="s">
        <v>74</v>
      </c>
      <c r="B336" s="34" t="s">
        <v>183</v>
      </c>
      <c r="C336" s="7">
        <f t="shared" si="42"/>
        <v>2016</v>
      </c>
      <c r="D336" s="9">
        <v>42620</v>
      </c>
      <c r="F336" s="9"/>
      <c r="G336" s="4" t="s">
        <v>5</v>
      </c>
      <c r="H336" s="6" t="s">
        <v>12</v>
      </c>
      <c r="I336" s="5" t="s">
        <v>18</v>
      </c>
      <c r="J336" s="5" t="s">
        <v>14</v>
      </c>
      <c r="K336" s="2" t="s">
        <v>55</v>
      </c>
      <c r="L336" s="1" t="s">
        <v>56</v>
      </c>
      <c r="M336" s="14">
        <v>9800</v>
      </c>
      <c r="N336" s="3">
        <v>9800</v>
      </c>
      <c r="O336" s="3">
        <v>0</v>
      </c>
      <c r="P336" s="3">
        <v>0</v>
      </c>
      <c r="Q336" s="3">
        <f t="shared" si="48"/>
        <v>9800</v>
      </c>
      <c r="R336" s="3">
        <v>9800</v>
      </c>
      <c r="S336" s="3">
        <v>0</v>
      </c>
      <c r="T336" s="3">
        <v>0</v>
      </c>
      <c r="U336" s="3">
        <f t="shared" si="49"/>
        <v>9800</v>
      </c>
      <c r="V336" s="16">
        <v>930.1</v>
      </c>
      <c r="W336" s="3">
        <v>0</v>
      </c>
      <c r="X336" s="3">
        <v>0</v>
      </c>
      <c r="Y336" s="3">
        <v>0</v>
      </c>
      <c r="Z336" s="3">
        <f t="shared" si="43"/>
        <v>0</v>
      </c>
      <c r="AA336" s="16" t="s">
        <v>155</v>
      </c>
      <c r="AB336" s="3">
        <f t="shared" si="44"/>
        <v>0</v>
      </c>
      <c r="AC336" s="3">
        <f t="shared" si="45"/>
        <v>0</v>
      </c>
      <c r="AD336" s="3">
        <f t="shared" si="46"/>
        <v>0</v>
      </c>
      <c r="AE336" s="3">
        <f t="shared" si="47"/>
        <v>0</v>
      </c>
    </row>
    <row r="337" spans="1:31" x14ac:dyDescent="0.2">
      <c r="A337" s="8" t="s">
        <v>74</v>
      </c>
      <c r="B337" s="34" t="s">
        <v>183</v>
      </c>
      <c r="C337" s="7">
        <f t="shared" ref="C337:C384" si="50">IF(D337&lt;&gt;"",YEAR(D337),F337)</f>
        <v>2016</v>
      </c>
      <c r="E337" s="9" t="s">
        <v>42</v>
      </c>
      <c r="F337" s="10">
        <v>2016</v>
      </c>
      <c r="G337" s="4" t="s">
        <v>5</v>
      </c>
      <c r="H337" s="6" t="s">
        <v>12</v>
      </c>
      <c r="I337" s="5" t="s">
        <v>18</v>
      </c>
      <c r="J337" s="5" t="s">
        <v>14</v>
      </c>
      <c r="K337" s="2" t="s">
        <v>55</v>
      </c>
      <c r="L337" s="1" t="s">
        <v>56</v>
      </c>
      <c r="M337" s="14">
        <v>9800</v>
      </c>
      <c r="N337" s="3">
        <v>9800</v>
      </c>
      <c r="O337" s="3">
        <v>0</v>
      </c>
      <c r="P337" s="3">
        <v>0</v>
      </c>
      <c r="Q337" s="3">
        <f t="shared" si="48"/>
        <v>9800</v>
      </c>
      <c r="R337" s="3">
        <v>9800</v>
      </c>
      <c r="S337" s="3">
        <v>0</v>
      </c>
      <c r="T337" s="3">
        <v>0</v>
      </c>
      <c r="U337" s="3">
        <f t="shared" si="49"/>
        <v>9800</v>
      </c>
      <c r="V337" s="16">
        <v>930.1</v>
      </c>
      <c r="W337" s="3">
        <v>0</v>
      </c>
      <c r="X337" s="3">
        <v>0</v>
      </c>
      <c r="Y337" s="3">
        <v>0</v>
      </c>
      <c r="Z337" s="3">
        <f t="shared" si="43"/>
        <v>0</v>
      </c>
      <c r="AA337" s="16" t="s">
        <v>155</v>
      </c>
      <c r="AB337" s="3">
        <f t="shared" si="44"/>
        <v>0</v>
      </c>
      <c r="AC337" s="3">
        <f t="shared" si="45"/>
        <v>0</v>
      </c>
      <c r="AD337" s="3">
        <f t="shared" si="46"/>
        <v>0</v>
      </c>
      <c r="AE337" s="3">
        <f t="shared" si="47"/>
        <v>0</v>
      </c>
    </row>
    <row r="338" spans="1:31" x14ac:dyDescent="0.2">
      <c r="A338" s="8" t="s">
        <v>74</v>
      </c>
      <c r="B338" s="34" t="s">
        <v>183</v>
      </c>
      <c r="C338" s="7">
        <f t="shared" si="50"/>
        <v>2016</v>
      </c>
      <c r="E338" s="9" t="s">
        <v>43</v>
      </c>
      <c r="F338" s="10">
        <v>2016</v>
      </c>
      <c r="G338" s="4" t="s">
        <v>5</v>
      </c>
      <c r="H338" s="6" t="s">
        <v>12</v>
      </c>
      <c r="I338" s="5" t="s">
        <v>18</v>
      </c>
      <c r="J338" s="5" t="s">
        <v>14</v>
      </c>
      <c r="K338" s="2" t="s">
        <v>55</v>
      </c>
      <c r="L338" s="1" t="s">
        <v>56</v>
      </c>
      <c r="M338" s="14">
        <v>9800</v>
      </c>
      <c r="N338" s="3">
        <v>9800</v>
      </c>
      <c r="O338" s="3">
        <v>0</v>
      </c>
      <c r="P338" s="3">
        <v>0</v>
      </c>
      <c r="Q338" s="3">
        <f t="shared" si="48"/>
        <v>9800</v>
      </c>
      <c r="R338" s="3">
        <v>9800</v>
      </c>
      <c r="S338" s="3">
        <v>0</v>
      </c>
      <c r="T338" s="3">
        <v>0</v>
      </c>
      <c r="U338" s="3">
        <f t="shared" si="49"/>
        <v>9800</v>
      </c>
      <c r="V338" s="16">
        <v>930.1</v>
      </c>
      <c r="W338" s="3">
        <v>0</v>
      </c>
      <c r="X338" s="3">
        <v>0</v>
      </c>
      <c r="Y338" s="3">
        <v>0</v>
      </c>
      <c r="Z338" s="3">
        <f t="shared" si="43"/>
        <v>0</v>
      </c>
      <c r="AA338" s="16" t="s">
        <v>155</v>
      </c>
      <c r="AB338" s="3">
        <f t="shared" si="44"/>
        <v>0</v>
      </c>
      <c r="AC338" s="3">
        <f t="shared" si="45"/>
        <v>0</v>
      </c>
      <c r="AD338" s="3">
        <f t="shared" si="46"/>
        <v>0</v>
      </c>
      <c r="AE338" s="3">
        <f t="shared" si="47"/>
        <v>0</v>
      </c>
    </row>
    <row r="339" spans="1:31" x14ac:dyDescent="0.2">
      <c r="A339" s="8" t="s">
        <v>74</v>
      </c>
      <c r="B339" s="34" t="s">
        <v>183</v>
      </c>
      <c r="C339" s="7">
        <f t="shared" si="50"/>
        <v>2016</v>
      </c>
      <c r="E339" s="9" t="s">
        <v>45</v>
      </c>
      <c r="F339" s="10">
        <v>2016</v>
      </c>
      <c r="G339" s="4" t="s">
        <v>5</v>
      </c>
      <c r="H339" s="6" t="s">
        <v>12</v>
      </c>
      <c r="I339" s="5" t="s">
        <v>18</v>
      </c>
      <c r="J339" s="5" t="s">
        <v>14</v>
      </c>
      <c r="K339" s="2" t="s">
        <v>55</v>
      </c>
      <c r="L339" s="1" t="s">
        <v>56</v>
      </c>
      <c r="M339" s="14">
        <v>9800</v>
      </c>
      <c r="N339" s="3">
        <v>9800</v>
      </c>
      <c r="O339" s="3">
        <v>0</v>
      </c>
      <c r="P339" s="3">
        <v>0</v>
      </c>
      <c r="Q339" s="3">
        <f t="shared" si="48"/>
        <v>9800</v>
      </c>
      <c r="R339" s="3">
        <v>9800</v>
      </c>
      <c r="S339" s="3">
        <v>0</v>
      </c>
      <c r="T339" s="3">
        <v>0</v>
      </c>
      <c r="U339" s="3">
        <f t="shared" si="49"/>
        <v>9800</v>
      </c>
      <c r="V339" s="16">
        <v>930.1</v>
      </c>
      <c r="W339" s="3">
        <v>0</v>
      </c>
      <c r="X339" s="3">
        <v>0</v>
      </c>
      <c r="Y339" s="3">
        <v>0</v>
      </c>
      <c r="Z339" s="3">
        <f t="shared" si="43"/>
        <v>0</v>
      </c>
      <c r="AA339" s="16" t="s">
        <v>155</v>
      </c>
      <c r="AB339" s="3">
        <f t="shared" si="44"/>
        <v>0</v>
      </c>
      <c r="AC339" s="3">
        <f t="shared" si="45"/>
        <v>0</v>
      </c>
      <c r="AD339" s="3">
        <f t="shared" si="46"/>
        <v>0</v>
      </c>
      <c r="AE339" s="3">
        <f t="shared" si="47"/>
        <v>0</v>
      </c>
    </row>
    <row r="340" spans="1:31" x14ac:dyDescent="0.2">
      <c r="A340" s="8" t="s">
        <v>74</v>
      </c>
      <c r="B340" s="34" t="s">
        <v>183</v>
      </c>
      <c r="C340" s="7">
        <f t="shared" si="50"/>
        <v>2017</v>
      </c>
      <c r="E340" s="9" t="s">
        <v>46</v>
      </c>
      <c r="F340" s="10">
        <v>2017</v>
      </c>
      <c r="G340" s="4" t="s">
        <v>5</v>
      </c>
      <c r="H340" s="6" t="s">
        <v>12</v>
      </c>
      <c r="I340" s="5" t="s">
        <v>18</v>
      </c>
      <c r="J340" s="5" t="s">
        <v>14</v>
      </c>
      <c r="K340" s="2" t="s">
        <v>55</v>
      </c>
      <c r="L340" s="1" t="s">
        <v>56</v>
      </c>
      <c r="M340" s="14">
        <v>9800</v>
      </c>
      <c r="N340" s="3">
        <v>9800</v>
      </c>
      <c r="O340" s="3">
        <v>0</v>
      </c>
      <c r="P340" s="3">
        <v>0</v>
      </c>
      <c r="Q340" s="3">
        <f t="shared" si="48"/>
        <v>9800</v>
      </c>
      <c r="R340" s="3">
        <v>9800</v>
      </c>
      <c r="S340" s="3">
        <v>0</v>
      </c>
      <c r="T340" s="3">
        <v>0</v>
      </c>
      <c r="U340" s="3">
        <f t="shared" si="49"/>
        <v>9800</v>
      </c>
      <c r="V340" s="16">
        <v>930.1</v>
      </c>
      <c r="W340" s="3">
        <v>0</v>
      </c>
      <c r="X340" s="3">
        <v>0</v>
      </c>
      <c r="Y340" s="3">
        <v>0</v>
      </c>
      <c r="Z340" s="3">
        <f t="shared" si="43"/>
        <v>0</v>
      </c>
      <c r="AA340" s="16" t="s">
        <v>155</v>
      </c>
      <c r="AB340" s="3">
        <f t="shared" si="44"/>
        <v>0</v>
      </c>
      <c r="AC340" s="3">
        <f t="shared" si="45"/>
        <v>0</v>
      </c>
      <c r="AD340" s="3">
        <f t="shared" si="46"/>
        <v>0</v>
      </c>
      <c r="AE340" s="3">
        <f t="shared" si="47"/>
        <v>0</v>
      </c>
    </row>
    <row r="341" spans="1:31" x14ac:dyDescent="0.2">
      <c r="A341" s="8" t="s">
        <v>74</v>
      </c>
      <c r="B341" s="34" t="s">
        <v>183</v>
      </c>
      <c r="C341" s="7">
        <f t="shared" si="50"/>
        <v>2017</v>
      </c>
      <c r="E341" s="9" t="s">
        <v>47</v>
      </c>
      <c r="F341" s="10">
        <v>2017</v>
      </c>
      <c r="G341" s="4" t="s">
        <v>5</v>
      </c>
      <c r="H341" s="6" t="s">
        <v>12</v>
      </c>
      <c r="I341" s="5" t="s">
        <v>18</v>
      </c>
      <c r="J341" s="5" t="s">
        <v>14</v>
      </c>
      <c r="K341" s="2" t="s">
        <v>55</v>
      </c>
      <c r="L341" s="1" t="s">
        <v>56</v>
      </c>
      <c r="M341" s="14">
        <v>9800</v>
      </c>
      <c r="N341" s="3">
        <v>9800</v>
      </c>
      <c r="O341" s="3">
        <v>0</v>
      </c>
      <c r="P341" s="3">
        <v>0</v>
      </c>
      <c r="Q341" s="3">
        <f t="shared" si="48"/>
        <v>9800</v>
      </c>
      <c r="R341" s="3">
        <v>9800</v>
      </c>
      <c r="S341" s="3">
        <v>0</v>
      </c>
      <c r="T341" s="3">
        <v>0</v>
      </c>
      <c r="U341" s="3">
        <f t="shared" si="49"/>
        <v>9800</v>
      </c>
      <c r="V341" s="16">
        <v>930.1</v>
      </c>
      <c r="W341" s="3">
        <v>0</v>
      </c>
      <c r="X341" s="3">
        <v>0</v>
      </c>
      <c r="Y341" s="3">
        <v>0</v>
      </c>
      <c r="Z341" s="3">
        <f t="shared" si="43"/>
        <v>0</v>
      </c>
      <c r="AA341" s="16" t="s">
        <v>155</v>
      </c>
      <c r="AB341" s="3">
        <f t="shared" si="44"/>
        <v>0</v>
      </c>
      <c r="AC341" s="3">
        <f t="shared" si="45"/>
        <v>0</v>
      </c>
      <c r="AD341" s="3">
        <f t="shared" si="46"/>
        <v>0</v>
      </c>
      <c r="AE341" s="3">
        <f t="shared" si="47"/>
        <v>0</v>
      </c>
    </row>
    <row r="342" spans="1:31" x14ac:dyDescent="0.2">
      <c r="A342" s="8" t="s">
        <v>74</v>
      </c>
      <c r="B342" s="34" t="s">
        <v>183</v>
      </c>
      <c r="C342" s="7">
        <f t="shared" si="50"/>
        <v>2017</v>
      </c>
      <c r="E342" s="9" t="s">
        <v>48</v>
      </c>
      <c r="F342" s="10">
        <v>2017</v>
      </c>
      <c r="G342" s="4" t="s">
        <v>5</v>
      </c>
      <c r="H342" s="6" t="s">
        <v>12</v>
      </c>
      <c r="I342" s="5" t="s">
        <v>18</v>
      </c>
      <c r="J342" s="5" t="s">
        <v>14</v>
      </c>
      <c r="K342" s="2" t="s">
        <v>55</v>
      </c>
      <c r="L342" s="1" t="s">
        <v>56</v>
      </c>
      <c r="M342" s="14">
        <v>9800</v>
      </c>
      <c r="N342" s="3">
        <v>9800</v>
      </c>
      <c r="O342" s="3">
        <v>0</v>
      </c>
      <c r="P342" s="3">
        <v>0</v>
      </c>
      <c r="Q342" s="3">
        <f t="shared" si="48"/>
        <v>9800</v>
      </c>
      <c r="R342" s="3">
        <v>9800</v>
      </c>
      <c r="S342" s="3">
        <v>0</v>
      </c>
      <c r="T342" s="3">
        <v>0</v>
      </c>
      <c r="U342" s="3">
        <f t="shared" si="49"/>
        <v>9800</v>
      </c>
      <c r="V342" s="16">
        <v>930.1</v>
      </c>
      <c r="W342" s="3">
        <v>0</v>
      </c>
      <c r="X342" s="3">
        <v>0</v>
      </c>
      <c r="Y342" s="3">
        <v>0</v>
      </c>
      <c r="Z342" s="3">
        <f t="shared" si="43"/>
        <v>0</v>
      </c>
      <c r="AA342" s="16" t="s">
        <v>155</v>
      </c>
      <c r="AB342" s="3">
        <f t="shared" si="44"/>
        <v>0</v>
      </c>
      <c r="AC342" s="3">
        <f t="shared" si="45"/>
        <v>0</v>
      </c>
      <c r="AD342" s="3">
        <f t="shared" si="46"/>
        <v>0</v>
      </c>
      <c r="AE342" s="3">
        <f t="shared" si="47"/>
        <v>0</v>
      </c>
    </row>
    <row r="343" spans="1:31" x14ac:dyDescent="0.2">
      <c r="A343" s="8" t="s">
        <v>74</v>
      </c>
      <c r="B343" s="34" t="s">
        <v>183</v>
      </c>
      <c r="C343" s="7">
        <f t="shared" si="50"/>
        <v>2017</v>
      </c>
      <c r="E343" s="9" t="s">
        <v>49</v>
      </c>
      <c r="F343" s="10">
        <v>2017</v>
      </c>
      <c r="G343" s="4" t="s">
        <v>5</v>
      </c>
      <c r="H343" s="6" t="s">
        <v>12</v>
      </c>
      <c r="I343" s="5" t="s">
        <v>18</v>
      </c>
      <c r="J343" s="5" t="s">
        <v>14</v>
      </c>
      <c r="K343" s="2" t="s">
        <v>55</v>
      </c>
      <c r="L343" s="1" t="s">
        <v>56</v>
      </c>
      <c r="M343" s="14">
        <v>9800</v>
      </c>
      <c r="N343" s="3">
        <v>9800</v>
      </c>
      <c r="O343" s="3">
        <v>0</v>
      </c>
      <c r="P343" s="3">
        <v>0</v>
      </c>
      <c r="Q343" s="3">
        <f t="shared" si="48"/>
        <v>9800</v>
      </c>
      <c r="R343" s="3">
        <v>9800</v>
      </c>
      <c r="S343" s="3">
        <v>0</v>
      </c>
      <c r="T343" s="3">
        <v>0</v>
      </c>
      <c r="U343" s="3">
        <f t="shared" si="49"/>
        <v>9800</v>
      </c>
      <c r="V343" s="16">
        <v>930.1</v>
      </c>
      <c r="W343" s="3">
        <v>0</v>
      </c>
      <c r="X343" s="3">
        <v>0</v>
      </c>
      <c r="Y343" s="3">
        <v>0</v>
      </c>
      <c r="Z343" s="3">
        <f t="shared" si="43"/>
        <v>0</v>
      </c>
      <c r="AA343" s="16" t="s">
        <v>155</v>
      </c>
      <c r="AB343" s="3">
        <f t="shared" si="44"/>
        <v>0</v>
      </c>
      <c r="AC343" s="3">
        <f t="shared" si="45"/>
        <v>0</v>
      </c>
      <c r="AD343" s="3">
        <f t="shared" si="46"/>
        <v>0</v>
      </c>
      <c r="AE343" s="3">
        <f t="shared" si="47"/>
        <v>0</v>
      </c>
    </row>
    <row r="344" spans="1:31" x14ac:dyDescent="0.2">
      <c r="A344" s="8" t="s">
        <v>74</v>
      </c>
      <c r="B344" s="34" t="s">
        <v>183</v>
      </c>
      <c r="C344" s="7">
        <f t="shared" si="50"/>
        <v>2017</v>
      </c>
      <c r="E344" s="9" t="s">
        <v>37</v>
      </c>
      <c r="F344" s="10">
        <v>2017</v>
      </c>
      <c r="G344" s="4" t="s">
        <v>5</v>
      </c>
      <c r="H344" s="6" t="s">
        <v>12</v>
      </c>
      <c r="I344" s="5" t="s">
        <v>18</v>
      </c>
      <c r="J344" s="5" t="s">
        <v>14</v>
      </c>
      <c r="K344" s="2" t="s">
        <v>55</v>
      </c>
      <c r="L344" s="1" t="s">
        <v>56</v>
      </c>
      <c r="M344" s="14">
        <v>9800</v>
      </c>
      <c r="N344" s="3">
        <v>9800</v>
      </c>
      <c r="O344" s="3">
        <v>0</v>
      </c>
      <c r="P344" s="3">
        <v>0</v>
      </c>
      <c r="Q344" s="3">
        <f t="shared" si="48"/>
        <v>9800</v>
      </c>
      <c r="R344" s="3">
        <v>9800</v>
      </c>
      <c r="S344" s="3">
        <v>0</v>
      </c>
      <c r="T344" s="3">
        <v>0</v>
      </c>
      <c r="U344" s="3">
        <f t="shared" si="49"/>
        <v>9800</v>
      </c>
      <c r="V344" s="16">
        <v>930.1</v>
      </c>
      <c r="W344" s="3">
        <v>0</v>
      </c>
      <c r="X344" s="3">
        <v>0</v>
      </c>
      <c r="Y344" s="3">
        <v>0</v>
      </c>
      <c r="Z344" s="3">
        <f t="shared" si="43"/>
        <v>0</v>
      </c>
      <c r="AA344" s="16" t="s">
        <v>155</v>
      </c>
      <c r="AB344" s="3">
        <f t="shared" si="44"/>
        <v>0</v>
      </c>
      <c r="AC344" s="3">
        <f t="shared" si="45"/>
        <v>0</v>
      </c>
      <c r="AD344" s="3">
        <f t="shared" si="46"/>
        <v>0</v>
      </c>
      <c r="AE344" s="3">
        <f t="shared" si="47"/>
        <v>0</v>
      </c>
    </row>
    <row r="345" spans="1:31" x14ac:dyDescent="0.2">
      <c r="A345" s="8" t="s">
        <v>74</v>
      </c>
      <c r="B345" s="34" t="s">
        <v>183</v>
      </c>
      <c r="C345" s="7">
        <f t="shared" si="50"/>
        <v>2017</v>
      </c>
      <c r="E345" s="9" t="s">
        <v>38</v>
      </c>
      <c r="F345" s="10">
        <v>2017</v>
      </c>
      <c r="G345" s="4" t="s">
        <v>5</v>
      </c>
      <c r="H345" s="6" t="s">
        <v>12</v>
      </c>
      <c r="I345" s="5" t="s">
        <v>18</v>
      </c>
      <c r="J345" s="5" t="s">
        <v>14</v>
      </c>
      <c r="K345" s="2" t="s">
        <v>55</v>
      </c>
      <c r="L345" s="1" t="s">
        <v>56</v>
      </c>
      <c r="M345" s="14">
        <v>9800</v>
      </c>
      <c r="N345" s="3">
        <v>9800</v>
      </c>
      <c r="O345" s="3">
        <v>0</v>
      </c>
      <c r="P345" s="3">
        <v>0</v>
      </c>
      <c r="Q345" s="3">
        <f t="shared" si="48"/>
        <v>9800</v>
      </c>
      <c r="R345" s="3">
        <v>9800</v>
      </c>
      <c r="S345" s="3">
        <v>0</v>
      </c>
      <c r="T345" s="3">
        <v>0</v>
      </c>
      <c r="U345" s="3">
        <f t="shared" si="49"/>
        <v>9800</v>
      </c>
      <c r="V345" s="16">
        <v>930.1</v>
      </c>
      <c r="W345" s="3">
        <v>0</v>
      </c>
      <c r="X345" s="3">
        <v>0</v>
      </c>
      <c r="Y345" s="3">
        <v>0</v>
      </c>
      <c r="Z345" s="3">
        <f t="shared" si="43"/>
        <v>0</v>
      </c>
      <c r="AA345" s="16" t="s">
        <v>155</v>
      </c>
      <c r="AB345" s="3">
        <f t="shared" si="44"/>
        <v>0</v>
      </c>
      <c r="AC345" s="3">
        <f t="shared" si="45"/>
        <v>0</v>
      </c>
      <c r="AD345" s="3">
        <f t="shared" si="46"/>
        <v>0</v>
      </c>
      <c r="AE345" s="3">
        <f t="shared" si="47"/>
        <v>0</v>
      </c>
    </row>
    <row r="346" spans="1:31" x14ac:dyDescent="0.2">
      <c r="A346" s="8" t="s">
        <v>74</v>
      </c>
      <c r="B346" s="34" t="s">
        <v>183</v>
      </c>
      <c r="C346" s="7">
        <f t="shared" si="50"/>
        <v>2017</v>
      </c>
      <c r="E346" s="9" t="s">
        <v>39</v>
      </c>
      <c r="F346" s="10">
        <v>2017</v>
      </c>
      <c r="G346" s="4" t="s">
        <v>5</v>
      </c>
      <c r="H346" s="6" t="s">
        <v>12</v>
      </c>
      <c r="I346" s="5" t="s">
        <v>18</v>
      </c>
      <c r="J346" s="5" t="s">
        <v>14</v>
      </c>
      <c r="K346" s="2" t="s">
        <v>55</v>
      </c>
      <c r="L346" s="1" t="s">
        <v>56</v>
      </c>
      <c r="M346" s="14">
        <v>9800</v>
      </c>
      <c r="N346" s="3">
        <v>9800</v>
      </c>
      <c r="O346" s="3">
        <v>0</v>
      </c>
      <c r="P346" s="3">
        <v>0</v>
      </c>
      <c r="Q346" s="3">
        <f t="shared" si="48"/>
        <v>9800</v>
      </c>
      <c r="R346" s="3">
        <v>9800</v>
      </c>
      <c r="S346" s="3">
        <v>0</v>
      </c>
      <c r="T346" s="3">
        <v>0</v>
      </c>
      <c r="U346" s="3">
        <f t="shared" si="49"/>
        <v>9800</v>
      </c>
      <c r="V346" s="16">
        <v>930.1</v>
      </c>
      <c r="W346" s="3">
        <v>0</v>
      </c>
      <c r="X346" s="3">
        <v>0</v>
      </c>
      <c r="Y346" s="3">
        <v>0</v>
      </c>
      <c r="Z346" s="3">
        <f t="shared" si="43"/>
        <v>0</v>
      </c>
      <c r="AA346" s="16" t="s">
        <v>155</v>
      </c>
      <c r="AB346" s="3">
        <f t="shared" si="44"/>
        <v>0</v>
      </c>
      <c r="AC346" s="3">
        <f t="shared" si="45"/>
        <v>0</v>
      </c>
      <c r="AD346" s="3">
        <f t="shared" si="46"/>
        <v>0</v>
      </c>
      <c r="AE346" s="3">
        <f t="shared" si="47"/>
        <v>0</v>
      </c>
    </row>
    <row r="347" spans="1:31" x14ac:dyDescent="0.2">
      <c r="A347" s="8" t="s">
        <v>74</v>
      </c>
      <c r="B347" s="34" t="s">
        <v>183</v>
      </c>
      <c r="C347" s="7">
        <f t="shared" si="50"/>
        <v>2017</v>
      </c>
      <c r="E347" s="9" t="s">
        <v>40</v>
      </c>
      <c r="F347" s="10">
        <v>2017</v>
      </c>
      <c r="G347" s="4" t="s">
        <v>5</v>
      </c>
      <c r="H347" s="6" t="s">
        <v>12</v>
      </c>
      <c r="I347" s="5" t="s">
        <v>18</v>
      </c>
      <c r="J347" s="5" t="s">
        <v>14</v>
      </c>
      <c r="K347" s="2" t="s">
        <v>55</v>
      </c>
      <c r="L347" s="1" t="s">
        <v>56</v>
      </c>
      <c r="M347" s="14">
        <v>9800</v>
      </c>
      <c r="N347" s="3">
        <v>9800</v>
      </c>
      <c r="O347" s="3">
        <v>0</v>
      </c>
      <c r="P347" s="3">
        <v>0</v>
      </c>
      <c r="Q347" s="3">
        <f t="shared" si="48"/>
        <v>9800</v>
      </c>
      <c r="R347" s="3">
        <v>9800</v>
      </c>
      <c r="S347" s="3">
        <v>0</v>
      </c>
      <c r="T347" s="3">
        <v>0</v>
      </c>
      <c r="U347" s="3">
        <f t="shared" si="49"/>
        <v>9800</v>
      </c>
      <c r="V347" s="16">
        <v>930.1</v>
      </c>
      <c r="W347" s="3">
        <v>0</v>
      </c>
      <c r="X347" s="3">
        <v>0</v>
      </c>
      <c r="Y347" s="3">
        <v>0</v>
      </c>
      <c r="Z347" s="3">
        <f t="shared" si="43"/>
        <v>0</v>
      </c>
      <c r="AA347" s="16" t="s">
        <v>155</v>
      </c>
      <c r="AB347" s="3">
        <f t="shared" si="44"/>
        <v>0</v>
      </c>
      <c r="AC347" s="3">
        <f t="shared" si="45"/>
        <v>0</v>
      </c>
      <c r="AD347" s="3">
        <f t="shared" si="46"/>
        <v>0</v>
      </c>
      <c r="AE347" s="3">
        <f t="shared" si="47"/>
        <v>0</v>
      </c>
    </row>
    <row r="348" spans="1:31" x14ac:dyDescent="0.2">
      <c r="A348" s="8" t="s">
        <v>74</v>
      </c>
      <c r="B348" s="34" t="s">
        <v>183</v>
      </c>
      <c r="C348" s="7">
        <f t="shared" si="50"/>
        <v>2017</v>
      </c>
      <c r="E348" s="9" t="s">
        <v>41</v>
      </c>
      <c r="F348" s="10">
        <v>2017</v>
      </c>
      <c r="G348" s="4" t="s">
        <v>5</v>
      </c>
      <c r="H348" s="6" t="s">
        <v>12</v>
      </c>
      <c r="I348" s="5" t="s">
        <v>18</v>
      </c>
      <c r="J348" s="5" t="s">
        <v>14</v>
      </c>
      <c r="K348" s="2" t="s">
        <v>55</v>
      </c>
      <c r="L348" s="1" t="s">
        <v>56</v>
      </c>
      <c r="M348" s="14">
        <v>9800</v>
      </c>
      <c r="N348" s="3">
        <v>9800</v>
      </c>
      <c r="O348" s="3">
        <v>0</v>
      </c>
      <c r="P348" s="3">
        <v>0</v>
      </c>
      <c r="Q348" s="3">
        <f t="shared" si="48"/>
        <v>9800</v>
      </c>
      <c r="R348" s="3">
        <v>9800</v>
      </c>
      <c r="S348" s="3">
        <v>0</v>
      </c>
      <c r="T348" s="3">
        <v>0</v>
      </c>
      <c r="U348" s="3">
        <f t="shared" si="49"/>
        <v>9800</v>
      </c>
      <c r="V348" s="16">
        <v>930.1</v>
      </c>
      <c r="W348" s="3">
        <v>0</v>
      </c>
      <c r="X348" s="3">
        <v>0</v>
      </c>
      <c r="Y348" s="3">
        <v>0</v>
      </c>
      <c r="Z348" s="3">
        <f t="shared" si="43"/>
        <v>0</v>
      </c>
      <c r="AA348" s="16" t="s">
        <v>155</v>
      </c>
      <c r="AB348" s="3">
        <f t="shared" si="44"/>
        <v>0</v>
      </c>
      <c r="AC348" s="3">
        <f t="shared" si="45"/>
        <v>0</v>
      </c>
      <c r="AD348" s="3">
        <f t="shared" si="46"/>
        <v>0</v>
      </c>
      <c r="AE348" s="3">
        <f t="shared" si="47"/>
        <v>0</v>
      </c>
    </row>
    <row r="349" spans="1:31" x14ac:dyDescent="0.2">
      <c r="A349" s="8" t="s">
        <v>74</v>
      </c>
      <c r="B349" s="34" t="s">
        <v>183</v>
      </c>
      <c r="C349" s="7">
        <f t="shared" si="50"/>
        <v>2017</v>
      </c>
      <c r="E349" s="9" t="s">
        <v>42</v>
      </c>
      <c r="F349" s="10">
        <v>2017</v>
      </c>
      <c r="G349" s="4" t="s">
        <v>5</v>
      </c>
      <c r="H349" s="6" t="s">
        <v>12</v>
      </c>
      <c r="I349" s="5" t="s">
        <v>18</v>
      </c>
      <c r="J349" s="5" t="s">
        <v>14</v>
      </c>
      <c r="K349" s="2" t="s">
        <v>55</v>
      </c>
      <c r="L349" s="1" t="s">
        <v>56</v>
      </c>
      <c r="M349" s="14">
        <v>9800</v>
      </c>
      <c r="N349" s="3">
        <v>9800</v>
      </c>
      <c r="O349" s="3">
        <v>0</v>
      </c>
      <c r="P349" s="3">
        <v>0</v>
      </c>
      <c r="Q349" s="3">
        <f t="shared" si="48"/>
        <v>9800</v>
      </c>
      <c r="R349" s="3">
        <v>9800</v>
      </c>
      <c r="S349" s="3">
        <v>0</v>
      </c>
      <c r="T349" s="3">
        <v>0</v>
      </c>
      <c r="U349" s="3">
        <f t="shared" si="49"/>
        <v>9800</v>
      </c>
      <c r="V349" s="16">
        <v>930.1</v>
      </c>
      <c r="W349" s="3">
        <v>0</v>
      </c>
      <c r="X349" s="3">
        <v>0</v>
      </c>
      <c r="Y349" s="3">
        <v>0</v>
      </c>
      <c r="Z349" s="3">
        <f t="shared" si="43"/>
        <v>0</v>
      </c>
      <c r="AA349" s="16" t="s">
        <v>155</v>
      </c>
      <c r="AB349" s="3">
        <f t="shared" si="44"/>
        <v>0</v>
      </c>
      <c r="AC349" s="3">
        <f t="shared" si="45"/>
        <v>0</v>
      </c>
      <c r="AD349" s="3">
        <f t="shared" si="46"/>
        <v>0</v>
      </c>
      <c r="AE349" s="3">
        <f t="shared" si="47"/>
        <v>0</v>
      </c>
    </row>
    <row r="350" spans="1:31" x14ac:dyDescent="0.2">
      <c r="A350" s="8" t="s">
        <v>74</v>
      </c>
      <c r="B350" s="34" t="s">
        <v>183</v>
      </c>
      <c r="C350" s="7">
        <f t="shared" si="50"/>
        <v>2017</v>
      </c>
      <c r="E350" s="9" t="s">
        <v>43</v>
      </c>
      <c r="F350" s="10">
        <v>2017</v>
      </c>
      <c r="G350" s="4" t="s">
        <v>5</v>
      </c>
      <c r="H350" s="6" t="s">
        <v>12</v>
      </c>
      <c r="I350" s="5" t="s">
        <v>18</v>
      </c>
      <c r="J350" s="5" t="s">
        <v>14</v>
      </c>
      <c r="K350" s="2" t="s">
        <v>55</v>
      </c>
      <c r="L350" s="1" t="s">
        <v>56</v>
      </c>
      <c r="M350" s="14">
        <v>9800</v>
      </c>
      <c r="N350" s="3">
        <v>9800</v>
      </c>
      <c r="O350" s="3">
        <v>0</v>
      </c>
      <c r="P350" s="3">
        <v>0</v>
      </c>
      <c r="Q350" s="3">
        <f t="shared" si="48"/>
        <v>9800</v>
      </c>
      <c r="R350" s="3">
        <v>9800</v>
      </c>
      <c r="S350" s="3">
        <v>0</v>
      </c>
      <c r="T350" s="3">
        <v>0</v>
      </c>
      <c r="U350" s="3">
        <f t="shared" si="49"/>
        <v>9800</v>
      </c>
      <c r="V350" s="16">
        <v>930.1</v>
      </c>
      <c r="W350" s="3">
        <v>0</v>
      </c>
      <c r="X350" s="3">
        <v>0</v>
      </c>
      <c r="Y350" s="3">
        <v>0</v>
      </c>
      <c r="Z350" s="3">
        <f t="shared" si="43"/>
        <v>0</v>
      </c>
      <c r="AA350" s="16" t="s">
        <v>155</v>
      </c>
      <c r="AB350" s="3">
        <f t="shared" si="44"/>
        <v>0</v>
      </c>
      <c r="AC350" s="3">
        <f t="shared" si="45"/>
        <v>0</v>
      </c>
      <c r="AD350" s="3">
        <f t="shared" si="46"/>
        <v>0</v>
      </c>
      <c r="AE350" s="3">
        <f t="shared" si="47"/>
        <v>0</v>
      </c>
    </row>
    <row r="351" spans="1:31" x14ac:dyDescent="0.2">
      <c r="A351" s="8" t="s">
        <v>74</v>
      </c>
      <c r="B351" s="34" t="s">
        <v>183</v>
      </c>
      <c r="C351" s="7">
        <f t="shared" si="50"/>
        <v>2017</v>
      </c>
      <c r="E351" s="9" t="s">
        <v>45</v>
      </c>
      <c r="F351" s="10">
        <v>2017</v>
      </c>
      <c r="G351" s="4" t="s">
        <v>5</v>
      </c>
      <c r="H351" s="6" t="s">
        <v>12</v>
      </c>
      <c r="I351" s="5" t="s">
        <v>18</v>
      </c>
      <c r="J351" s="5" t="s">
        <v>14</v>
      </c>
      <c r="K351" s="2" t="s">
        <v>55</v>
      </c>
      <c r="L351" s="1" t="s">
        <v>56</v>
      </c>
      <c r="M351" s="14">
        <v>9800</v>
      </c>
      <c r="N351" s="3">
        <v>9800</v>
      </c>
      <c r="O351" s="3">
        <v>0</v>
      </c>
      <c r="P351" s="3">
        <v>0</v>
      </c>
      <c r="Q351" s="3">
        <f t="shared" si="48"/>
        <v>9800</v>
      </c>
      <c r="R351" s="3">
        <v>9800</v>
      </c>
      <c r="S351" s="3">
        <v>0</v>
      </c>
      <c r="T351" s="3">
        <v>0</v>
      </c>
      <c r="U351" s="3">
        <f t="shared" si="49"/>
        <v>9800</v>
      </c>
      <c r="V351" s="16">
        <v>930.1</v>
      </c>
      <c r="W351" s="3">
        <v>0</v>
      </c>
      <c r="X351" s="3">
        <v>0</v>
      </c>
      <c r="Y351" s="3">
        <v>0</v>
      </c>
      <c r="Z351" s="3">
        <f t="shared" si="43"/>
        <v>0</v>
      </c>
      <c r="AA351" s="16" t="s">
        <v>155</v>
      </c>
      <c r="AB351" s="3">
        <f t="shared" si="44"/>
        <v>0</v>
      </c>
      <c r="AC351" s="3">
        <f t="shared" si="45"/>
        <v>0</v>
      </c>
      <c r="AD351" s="3">
        <f t="shared" si="46"/>
        <v>0</v>
      </c>
      <c r="AE351" s="3">
        <f t="shared" si="47"/>
        <v>0</v>
      </c>
    </row>
    <row r="352" spans="1:31" x14ac:dyDescent="0.2">
      <c r="A352" s="8" t="s">
        <v>74</v>
      </c>
      <c r="B352" s="34" t="s">
        <v>183</v>
      </c>
      <c r="C352" s="7">
        <f t="shared" si="50"/>
        <v>2018</v>
      </c>
      <c r="E352" s="9" t="s">
        <v>46</v>
      </c>
      <c r="F352" s="10">
        <v>2018</v>
      </c>
      <c r="G352" s="4" t="s">
        <v>5</v>
      </c>
      <c r="H352" s="6" t="s">
        <v>12</v>
      </c>
      <c r="I352" s="5" t="s">
        <v>18</v>
      </c>
      <c r="J352" s="5" t="s">
        <v>14</v>
      </c>
      <c r="K352" s="2" t="s">
        <v>55</v>
      </c>
      <c r="L352" s="1" t="s">
        <v>56</v>
      </c>
      <c r="M352" s="14">
        <v>9800</v>
      </c>
      <c r="N352" s="3">
        <v>9800</v>
      </c>
      <c r="O352" s="3">
        <v>0</v>
      </c>
      <c r="P352" s="3">
        <v>0</v>
      </c>
      <c r="Q352" s="3">
        <f t="shared" si="48"/>
        <v>9800</v>
      </c>
      <c r="R352" s="3">
        <v>9800</v>
      </c>
      <c r="S352" s="3">
        <v>0</v>
      </c>
      <c r="T352" s="3">
        <v>0</v>
      </c>
      <c r="U352" s="3">
        <f t="shared" si="49"/>
        <v>9800</v>
      </c>
      <c r="V352" s="16">
        <v>930.1</v>
      </c>
      <c r="W352" s="3">
        <v>0</v>
      </c>
      <c r="X352" s="3">
        <v>0</v>
      </c>
      <c r="Y352" s="3">
        <v>0</v>
      </c>
      <c r="Z352" s="3">
        <f t="shared" si="43"/>
        <v>0</v>
      </c>
      <c r="AA352" s="16" t="s">
        <v>155</v>
      </c>
      <c r="AB352" s="3">
        <f t="shared" si="44"/>
        <v>0</v>
      </c>
      <c r="AC352" s="3">
        <f t="shared" si="45"/>
        <v>0</v>
      </c>
      <c r="AD352" s="3">
        <f t="shared" si="46"/>
        <v>0</v>
      </c>
      <c r="AE352" s="3">
        <f t="shared" si="47"/>
        <v>0</v>
      </c>
    </row>
    <row r="353" spans="1:31" x14ac:dyDescent="0.2">
      <c r="A353" s="8" t="s">
        <v>74</v>
      </c>
      <c r="B353" s="34" t="s">
        <v>183</v>
      </c>
      <c r="C353" s="7">
        <f t="shared" si="50"/>
        <v>2018</v>
      </c>
      <c r="E353" s="9" t="s">
        <v>47</v>
      </c>
      <c r="F353" s="10">
        <v>2018</v>
      </c>
      <c r="G353" s="4" t="s">
        <v>5</v>
      </c>
      <c r="H353" s="6" t="s">
        <v>12</v>
      </c>
      <c r="I353" s="5" t="s">
        <v>18</v>
      </c>
      <c r="J353" s="5" t="s">
        <v>14</v>
      </c>
      <c r="K353" s="2" t="s">
        <v>55</v>
      </c>
      <c r="L353" s="1" t="s">
        <v>56</v>
      </c>
      <c r="M353" s="14">
        <v>9800</v>
      </c>
      <c r="N353" s="3">
        <v>9800</v>
      </c>
      <c r="O353" s="3">
        <v>0</v>
      </c>
      <c r="P353" s="3">
        <v>0</v>
      </c>
      <c r="Q353" s="3">
        <f t="shared" si="48"/>
        <v>9800</v>
      </c>
      <c r="R353" s="3">
        <v>9800</v>
      </c>
      <c r="S353" s="3">
        <v>0</v>
      </c>
      <c r="T353" s="3">
        <v>0</v>
      </c>
      <c r="U353" s="3">
        <f t="shared" si="49"/>
        <v>9800</v>
      </c>
      <c r="V353" s="16">
        <v>930.1</v>
      </c>
      <c r="W353" s="3">
        <v>0</v>
      </c>
      <c r="X353" s="3">
        <v>0</v>
      </c>
      <c r="Y353" s="3">
        <v>0</v>
      </c>
      <c r="Z353" s="3">
        <f t="shared" si="43"/>
        <v>0</v>
      </c>
      <c r="AA353" s="16" t="s">
        <v>155</v>
      </c>
      <c r="AB353" s="3">
        <f t="shared" si="44"/>
        <v>0</v>
      </c>
      <c r="AC353" s="3">
        <f t="shared" si="45"/>
        <v>0</v>
      </c>
      <c r="AD353" s="3">
        <f t="shared" si="46"/>
        <v>0</v>
      </c>
      <c r="AE353" s="3">
        <f t="shared" si="47"/>
        <v>0</v>
      </c>
    </row>
    <row r="354" spans="1:31" x14ac:dyDescent="0.2">
      <c r="A354" s="8" t="s">
        <v>74</v>
      </c>
      <c r="B354" s="34" t="s">
        <v>183</v>
      </c>
      <c r="C354" s="7">
        <f t="shared" si="50"/>
        <v>2018</v>
      </c>
      <c r="E354" s="9" t="s">
        <v>48</v>
      </c>
      <c r="F354" s="10">
        <v>2018</v>
      </c>
      <c r="G354" s="4" t="s">
        <v>5</v>
      </c>
      <c r="H354" s="6" t="s">
        <v>12</v>
      </c>
      <c r="I354" s="5" t="s">
        <v>18</v>
      </c>
      <c r="J354" s="5" t="s">
        <v>14</v>
      </c>
      <c r="K354" s="2" t="s">
        <v>55</v>
      </c>
      <c r="L354" s="1" t="s">
        <v>56</v>
      </c>
      <c r="M354" s="14">
        <v>9800</v>
      </c>
      <c r="N354" s="3">
        <v>9800</v>
      </c>
      <c r="O354" s="3">
        <v>0</v>
      </c>
      <c r="P354" s="3">
        <v>0</v>
      </c>
      <c r="Q354" s="3">
        <f t="shared" si="48"/>
        <v>9800</v>
      </c>
      <c r="R354" s="3">
        <v>9800</v>
      </c>
      <c r="S354" s="3">
        <v>0</v>
      </c>
      <c r="T354" s="3">
        <v>0</v>
      </c>
      <c r="U354" s="3">
        <f t="shared" si="49"/>
        <v>9800</v>
      </c>
      <c r="V354" s="16">
        <v>930.1</v>
      </c>
      <c r="W354" s="3">
        <v>0</v>
      </c>
      <c r="X354" s="3">
        <v>0</v>
      </c>
      <c r="Y354" s="3">
        <v>0</v>
      </c>
      <c r="Z354" s="3">
        <f t="shared" si="43"/>
        <v>0</v>
      </c>
      <c r="AA354" s="16" t="s">
        <v>155</v>
      </c>
      <c r="AB354" s="3">
        <f t="shared" si="44"/>
        <v>0</v>
      </c>
      <c r="AC354" s="3">
        <f t="shared" si="45"/>
        <v>0</v>
      </c>
      <c r="AD354" s="3">
        <f t="shared" si="46"/>
        <v>0</v>
      </c>
      <c r="AE354" s="3">
        <f t="shared" si="47"/>
        <v>0</v>
      </c>
    </row>
    <row r="355" spans="1:31" x14ac:dyDescent="0.2">
      <c r="A355" s="8" t="s">
        <v>74</v>
      </c>
      <c r="B355" s="34" t="s">
        <v>183</v>
      </c>
      <c r="C355" s="7">
        <f t="shared" si="50"/>
        <v>2018</v>
      </c>
      <c r="E355" s="9" t="s">
        <v>49</v>
      </c>
      <c r="F355" s="10">
        <v>2018</v>
      </c>
      <c r="G355" s="4" t="s">
        <v>5</v>
      </c>
      <c r="H355" s="6" t="s">
        <v>12</v>
      </c>
      <c r="I355" s="5" t="s">
        <v>18</v>
      </c>
      <c r="J355" s="5" t="s">
        <v>14</v>
      </c>
      <c r="K355" s="2" t="s">
        <v>55</v>
      </c>
      <c r="L355" s="1" t="s">
        <v>56</v>
      </c>
      <c r="M355" s="14">
        <v>9800</v>
      </c>
      <c r="N355" s="3">
        <v>9800</v>
      </c>
      <c r="O355" s="3">
        <v>0</v>
      </c>
      <c r="P355" s="3">
        <v>0</v>
      </c>
      <c r="Q355" s="3">
        <f t="shared" si="48"/>
        <v>9800</v>
      </c>
      <c r="R355" s="3">
        <v>9800</v>
      </c>
      <c r="S355" s="3">
        <v>0</v>
      </c>
      <c r="T355" s="3">
        <v>0</v>
      </c>
      <c r="U355" s="3">
        <f t="shared" si="49"/>
        <v>9800</v>
      </c>
      <c r="V355" s="16">
        <v>930.1</v>
      </c>
      <c r="W355" s="3">
        <v>0</v>
      </c>
      <c r="X355" s="3">
        <v>0</v>
      </c>
      <c r="Y355" s="3">
        <v>0</v>
      </c>
      <c r="Z355" s="3">
        <f t="shared" si="43"/>
        <v>0</v>
      </c>
      <c r="AA355" s="16" t="s">
        <v>155</v>
      </c>
      <c r="AB355" s="3">
        <f t="shared" si="44"/>
        <v>0</v>
      </c>
      <c r="AC355" s="3">
        <f t="shared" si="45"/>
        <v>0</v>
      </c>
      <c r="AD355" s="3">
        <f t="shared" si="46"/>
        <v>0</v>
      </c>
      <c r="AE355" s="3">
        <f t="shared" si="47"/>
        <v>0</v>
      </c>
    </row>
    <row r="356" spans="1:31" x14ac:dyDescent="0.2">
      <c r="A356" s="8" t="s">
        <v>74</v>
      </c>
      <c r="B356" s="34" t="s">
        <v>183</v>
      </c>
      <c r="C356" s="7">
        <f t="shared" si="50"/>
        <v>2018</v>
      </c>
      <c r="E356" s="9" t="s">
        <v>37</v>
      </c>
      <c r="F356" s="10">
        <v>2018</v>
      </c>
      <c r="G356" s="4" t="s">
        <v>5</v>
      </c>
      <c r="H356" s="6" t="s">
        <v>12</v>
      </c>
      <c r="I356" s="5" t="s">
        <v>18</v>
      </c>
      <c r="J356" s="5" t="s">
        <v>14</v>
      </c>
      <c r="K356" s="2" t="s">
        <v>55</v>
      </c>
      <c r="L356" s="1" t="s">
        <v>56</v>
      </c>
      <c r="M356" s="14">
        <v>9800</v>
      </c>
      <c r="N356" s="3">
        <v>9800</v>
      </c>
      <c r="O356" s="3">
        <v>0</v>
      </c>
      <c r="P356" s="3">
        <v>0</v>
      </c>
      <c r="Q356" s="3">
        <f t="shared" si="48"/>
        <v>9800</v>
      </c>
      <c r="R356" s="3">
        <v>9800</v>
      </c>
      <c r="S356" s="3">
        <v>0</v>
      </c>
      <c r="T356" s="3">
        <v>0</v>
      </c>
      <c r="U356" s="3">
        <f t="shared" si="49"/>
        <v>9800</v>
      </c>
      <c r="V356" s="16">
        <v>930.1</v>
      </c>
      <c r="W356" s="3">
        <v>0</v>
      </c>
      <c r="X356" s="3">
        <v>0</v>
      </c>
      <c r="Y356" s="3">
        <v>0</v>
      </c>
      <c r="Z356" s="3">
        <f t="shared" si="43"/>
        <v>0</v>
      </c>
      <c r="AA356" s="16" t="s">
        <v>155</v>
      </c>
      <c r="AB356" s="3">
        <f t="shared" si="44"/>
        <v>0</v>
      </c>
      <c r="AC356" s="3">
        <f t="shared" si="45"/>
        <v>0</v>
      </c>
      <c r="AD356" s="3">
        <f t="shared" si="46"/>
        <v>0</v>
      </c>
      <c r="AE356" s="3">
        <f t="shared" si="47"/>
        <v>0</v>
      </c>
    </row>
    <row r="357" spans="1:31" x14ac:dyDescent="0.2">
      <c r="A357" s="8" t="s">
        <v>74</v>
      </c>
      <c r="B357" s="34" t="s">
        <v>183</v>
      </c>
      <c r="C357" s="7">
        <f t="shared" si="50"/>
        <v>2018</v>
      </c>
      <c r="E357" s="9" t="s">
        <v>38</v>
      </c>
      <c r="F357" s="10">
        <v>2018</v>
      </c>
      <c r="G357" s="4" t="s">
        <v>5</v>
      </c>
      <c r="H357" s="6" t="s">
        <v>12</v>
      </c>
      <c r="I357" s="5" t="s">
        <v>18</v>
      </c>
      <c r="J357" s="5" t="s">
        <v>14</v>
      </c>
      <c r="K357" s="2" t="s">
        <v>55</v>
      </c>
      <c r="L357" s="1" t="s">
        <v>56</v>
      </c>
      <c r="M357" s="14">
        <v>9800</v>
      </c>
      <c r="N357" s="3">
        <v>9800</v>
      </c>
      <c r="O357" s="3">
        <v>0</v>
      </c>
      <c r="P357" s="3">
        <v>0</v>
      </c>
      <c r="Q357" s="3">
        <f t="shared" si="48"/>
        <v>9800</v>
      </c>
      <c r="R357" s="3">
        <v>9800</v>
      </c>
      <c r="S357" s="3">
        <v>0</v>
      </c>
      <c r="T357" s="3">
        <v>0</v>
      </c>
      <c r="U357" s="3">
        <f t="shared" si="49"/>
        <v>9800</v>
      </c>
      <c r="V357" s="16">
        <v>930.1</v>
      </c>
      <c r="W357" s="3">
        <v>0</v>
      </c>
      <c r="X357" s="3">
        <v>0</v>
      </c>
      <c r="Y357" s="3">
        <v>0</v>
      </c>
      <c r="Z357" s="3">
        <f t="shared" si="43"/>
        <v>0</v>
      </c>
      <c r="AA357" s="16" t="s">
        <v>155</v>
      </c>
      <c r="AB357" s="3">
        <f t="shared" si="44"/>
        <v>0</v>
      </c>
      <c r="AC357" s="3">
        <f t="shared" si="45"/>
        <v>0</v>
      </c>
      <c r="AD357" s="3">
        <f t="shared" si="46"/>
        <v>0</v>
      </c>
      <c r="AE357" s="3">
        <f t="shared" si="47"/>
        <v>0</v>
      </c>
    </row>
    <row r="358" spans="1:31" x14ac:dyDescent="0.2">
      <c r="A358" s="8" t="s">
        <v>74</v>
      </c>
      <c r="B358" s="34" t="s">
        <v>183</v>
      </c>
      <c r="C358" s="7">
        <f t="shared" si="50"/>
        <v>2018</v>
      </c>
      <c r="E358" s="9" t="s">
        <v>39</v>
      </c>
      <c r="F358" s="10">
        <v>2018</v>
      </c>
      <c r="G358" s="4" t="s">
        <v>5</v>
      </c>
      <c r="H358" s="6" t="s">
        <v>12</v>
      </c>
      <c r="I358" s="5" t="s">
        <v>18</v>
      </c>
      <c r="J358" s="5" t="s">
        <v>14</v>
      </c>
      <c r="K358" s="2" t="s">
        <v>55</v>
      </c>
      <c r="L358" s="1" t="s">
        <v>56</v>
      </c>
      <c r="M358" s="14">
        <v>9800</v>
      </c>
      <c r="N358" s="3">
        <v>9800</v>
      </c>
      <c r="O358" s="3">
        <v>0</v>
      </c>
      <c r="P358" s="3">
        <v>0</v>
      </c>
      <c r="Q358" s="3">
        <f t="shared" si="48"/>
        <v>9800</v>
      </c>
      <c r="R358" s="3">
        <v>9800</v>
      </c>
      <c r="S358" s="3">
        <v>0</v>
      </c>
      <c r="T358" s="3">
        <v>0</v>
      </c>
      <c r="U358" s="3">
        <f t="shared" si="49"/>
        <v>9800</v>
      </c>
      <c r="V358" s="16">
        <v>930.1</v>
      </c>
      <c r="W358" s="3">
        <v>0</v>
      </c>
      <c r="X358" s="3">
        <v>0</v>
      </c>
      <c r="Y358" s="3">
        <v>0</v>
      </c>
      <c r="Z358" s="3">
        <f t="shared" si="43"/>
        <v>0</v>
      </c>
      <c r="AA358" s="16" t="s">
        <v>155</v>
      </c>
      <c r="AB358" s="3">
        <f t="shared" si="44"/>
        <v>0</v>
      </c>
      <c r="AC358" s="3">
        <f t="shared" si="45"/>
        <v>0</v>
      </c>
      <c r="AD358" s="3">
        <f t="shared" si="46"/>
        <v>0</v>
      </c>
      <c r="AE358" s="3">
        <f t="shared" si="47"/>
        <v>0</v>
      </c>
    </row>
    <row r="359" spans="1:31" x14ac:dyDescent="0.2">
      <c r="A359" s="8" t="s">
        <v>74</v>
      </c>
      <c r="B359" s="34" t="s">
        <v>183</v>
      </c>
      <c r="C359" s="7">
        <f t="shared" si="50"/>
        <v>2018</v>
      </c>
      <c r="E359" s="9" t="s">
        <v>40</v>
      </c>
      <c r="F359" s="10">
        <v>2018</v>
      </c>
      <c r="G359" s="4" t="s">
        <v>5</v>
      </c>
      <c r="H359" s="6" t="s">
        <v>12</v>
      </c>
      <c r="I359" s="5" t="s">
        <v>18</v>
      </c>
      <c r="J359" s="5" t="s">
        <v>14</v>
      </c>
      <c r="K359" s="2" t="s">
        <v>55</v>
      </c>
      <c r="L359" s="1" t="s">
        <v>56</v>
      </c>
      <c r="M359" s="14">
        <v>9800</v>
      </c>
      <c r="N359" s="3">
        <v>9800</v>
      </c>
      <c r="O359" s="3">
        <v>0</v>
      </c>
      <c r="P359" s="3">
        <v>0</v>
      </c>
      <c r="Q359" s="3">
        <f t="shared" si="48"/>
        <v>9800</v>
      </c>
      <c r="R359" s="3">
        <v>9800</v>
      </c>
      <c r="S359" s="3">
        <v>0</v>
      </c>
      <c r="T359" s="3">
        <v>0</v>
      </c>
      <c r="U359" s="3">
        <f t="shared" si="49"/>
        <v>9800</v>
      </c>
      <c r="V359" s="16">
        <v>930.1</v>
      </c>
      <c r="W359" s="3">
        <v>0</v>
      </c>
      <c r="X359" s="3">
        <v>0</v>
      </c>
      <c r="Y359" s="3">
        <v>0</v>
      </c>
      <c r="Z359" s="3">
        <f t="shared" si="43"/>
        <v>0</v>
      </c>
      <c r="AA359" s="16" t="s">
        <v>155</v>
      </c>
      <c r="AB359" s="3">
        <f t="shared" si="44"/>
        <v>0</v>
      </c>
      <c r="AC359" s="3">
        <f t="shared" si="45"/>
        <v>0</v>
      </c>
      <c r="AD359" s="3">
        <f t="shared" si="46"/>
        <v>0</v>
      </c>
      <c r="AE359" s="3">
        <f t="shared" si="47"/>
        <v>0</v>
      </c>
    </row>
    <row r="360" spans="1:31" x14ac:dyDescent="0.2">
      <c r="A360" s="8" t="s">
        <v>74</v>
      </c>
      <c r="B360" s="34" t="s">
        <v>183</v>
      </c>
      <c r="C360" s="7">
        <f t="shared" si="50"/>
        <v>2018</v>
      </c>
      <c r="E360" s="9" t="s">
        <v>41</v>
      </c>
      <c r="F360" s="10">
        <v>2018</v>
      </c>
      <c r="G360" s="4" t="s">
        <v>5</v>
      </c>
      <c r="H360" s="6" t="s">
        <v>12</v>
      </c>
      <c r="I360" s="5" t="s">
        <v>18</v>
      </c>
      <c r="J360" s="5" t="s">
        <v>14</v>
      </c>
      <c r="K360" s="2" t="s">
        <v>55</v>
      </c>
      <c r="L360" s="1" t="s">
        <v>56</v>
      </c>
      <c r="M360" s="14">
        <v>9800</v>
      </c>
      <c r="N360" s="3">
        <v>9800</v>
      </c>
      <c r="O360" s="3">
        <v>0</v>
      </c>
      <c r="P360" s="3">
        <v>0</v>
      </c>
      <c r="Q360" s="3">
        <f t="shared" si="48"/>
        <v>9800</v>
      </c>
      <c r="R360" s="3">
        <v>9800</v>
      </c>
      <c r="S360" s="3">
        <v>0</v>
      </c>
      <c r="T360" s="3">
        <v>0</v>
      </c>
      <c r="U360" s="3">
        <f t="shared" si="49"/>
        <v>9800</v>
      </c>
      <c r="V360" s="16">
        <v>930.1</v>
      </c>
      <c r="W360" s="3">
        <v>0</v>
      </c>
      <c r="X360" s="3">
        <v>0</v>
      </c>
      <c r="Y360" s="3">
        <v>0</v>
      </c>
      <c r="Z360" s="3">
        <f t="shared" si="43"/>
        <v>0</v>
      </c>
      <c r="AA360" s="16" t="s">
        <v>155</v>
      </c>
      <c r="AB360" s="3">
        <f t="shared" si="44"/>
        <v>0</v>
      </c>
      <c r="AC360" s="3">
        <f t="shared" si="45"/>
        <v>0</v>
      </c>
      <c r="AD360" s="3">
        <f t="shared" si="46"/>
        <v>0</v>
      </c>
      <c r="AE360" s="3">
        <f t="shared" si="47"/>
        <v>0</v>
      </c>
    </row>
    <row r="361" spans="1:31" x14ac:dyDescent="0.2">
      <c r="A361" s="8" t="s">
        <v>74</v>
      </c>
      <c r="B361" s="34" t="s">
        <v>183</v>
      </c>
      <c r="C361" s="7">
        <f t="shared" si="50"/>
        <v>2018</v>
      </c>
      <c r="E361" s="9" t="s">
        <v>42</v>
      </c>
      <c r="F361" s="10">
        <v>2018</v>
      </c>
      <c r="G361" s="4" t="s">
        <v>5</v>
      </c>
      <c r="H361" s="6" t="s">
        <v>12</v>
      </c>
      <c r="I361" s="5" t="s">
        <v>18</v>
      </c>
      <c r="J361" s="5" t="s">
        <v>14</v>
      </c>
      <c r="K361" s="2" t="s">
        <v>55</v>
      </c>
      <c r="L361" s="1" t="s">
        <v>56</v>
      </c>
      <c r="M361" s="14">
        <v>9800</v>
      </c>
      <c r="N361" s="3">
        <v>9800</v>
      </c>
      <c r="O361" s="3">
        <v>0</v>
      </c>
      <c r="P361" s="3">
        <v>0</v>
      </c>
      <c r="Q361" s="3">
        <f t="shared" si="48"/>
        <v>9800</v>
      </c>
      <c r="R361" s="3">
        <v>9800</v>
      </c>
      <c r="S361" s="3">
        <v>0</v>
      </c>
      <c r="T361" s="3">
        <v>0</v>
      </c>
      <c r="U361" s="3">
        <f t="shared" si="49"/>
        <v>9800</v>
      </c>
      <c r="V361" s="16">
        <v>930.1</v>
      </c>
      <c r="W361" s="3">
        <v>0</v>
      </c>
      <c r="X361" s="3">
        <v>0</v>
      </c>
      <c r="Y361" s="3">
        <v>0</v>
      </c>
      <c r="Z361" s="3">
        <f t="shared" si="43"/>
        <v>0</v>
      </c>
      <c r="AA361" s="16" t="s">
        <v>155</v>
      </c>
      <c r="AB361" s="3">
        <f t="shared" si="44"/>
        <v>0</v>
      </c>
      <c r="AC361" s="3">
        <f t="shared" si="45"/>
        <v>0</v>
      </c>
      <c r="AD361" s="3">
        <f t="shared" si="46"/>
        <v>0</v>
      </c>
      <c r="AE361" s="3">
        <f t="shared" si="47"/>
        <v>0</v>
      </c>
    </row>
    <row r="362" spans="1:31" x14ac:dyDescent="0.2">
      <c r="A362" s="8" t="s">
        <v>74</v>
      </c>
      <c r="B362" s="34" t="s">
        <v>183</v>
      </c>
      <c r="C362" s="7">
        <f t="shared" si="50"/>
        <v>2018</v>
      </c>
      <c r="E362" s="9" t="s">
        <v>43</v>
      </c>
      <c r="F362" s="10">
        <v>2018</v>
      </c>
      <c r="G362" s="4" t="s">
        <v>5</v>
      </c>
      <c r="H362" s="6" t="s">
        <v>12</v>
      </c>
      <c r="I362" s="5" t="s">
        <v>18</v>
      </c>
      <c r="J362" s="5" t="s">
        <v>14</v>
      </c>
      <c r="K362" s="2" t="s">
        <v>55</v>
      </c>
      <c r="L362" s="1" t="s">
        <v>56</v>
      </c>
      <c r="M362" s="14">
        <v>9800</v>
      </c>
      <c r="N362" s="3">
        <v>9800</v>
      </c>
      <c r="O362" s="3">
        <v>0</v>
      </c>
      <c r="P362" s="3">
        <v>0</v>
      </c>
      <c r="Q362" s="3">
        <f t="shared" si="48"/>
        <v>9800</v>
      </c>
      <c r="R362" s="3">
        <v>9800</v>
      </c>
      <c r="S362" s="3">
        <v>0</v>
      </c>
      <c r="T362" s="3">
        <v>0</v>
      </c>
      <c r="U362" s="3">
        <f t="shared" si="49"/>
        <v>9800</v>
      </c>
      <c r="V362" s="16">
        <v>930.1</v>
      </c>
      <c r="W362" s="3">
        <v>0</v>
      </c>
      <c r="X362" s="3">
        <v>0</v>
      </c>
      <c r="Y362" s="3">
        <v>0</v>
      </c>
      <c r="Z362" s="3">
        <f t="shared" si="43"/>
        <v>0</v>
      </c>
      <c r="AA362" s="16" t="s">
        <v>155</v>
      </c>
      <c r="AB362" s="3">
        <f t="shared" si="44"/>
        <v>0</v>
      </c>
      <c r="AC362" s="3">
        <f t="shared" si="45"/>
        <v>0</v>
      </c>
      <c r="AD362" s="3">
        <f t="shared" si="46"/>
        <v>0</v>
      </c>
      <c r="AE362" s="3">
        <f t="shared" si="47"/>
        <v>0</v>
      </c>
    </row>
    <row r="363" spans="1:31" x14ac:dyDescent="0.2">
      <c r="A363" s="8" t="s">
        <v>74</v>
      </c>
      <c r="B363" s="34" t="s">
        <v>183</v>
      </c>
      <c r="C363" s="7">
        <f t="shared" si="50"/>
        <v>2018</v>
      </c>
      <c r="E363" s="9" t="s">
        <v>45</v>
      </c>
      <c r="F363" s="10">
        <v>2018</v>
      </c>
      <c r="G363" s="4" t="s">
        <v>5</v>
      </c>
      <c r="H363" s="6" t="s">
        <v>12</v>
      </c>
      <c r="I363" s="5" t="s">
        <v>18</v>
      </c>
      <c r="J363" s="5" t="s">
        <v>14</v>
      </c>
      <c r="K363" s="2" t="s">
        <v>55</v>
      </c>
      <c r="L363" s="1" t="s">
        <v>56</v>
      </c>
      <c r="M363" s="14">
        <v>9800</v>
      </c>
      <c r="N363" s="3">
        <v>9800</v>
      </c>
      <c r="O363" s="3">
        <v>0</v>
      </c>
      <c r="P363" s="3">
        <v>0</v>
      </c>
      <c r="Q363" s="3">
        <f t="shared" si="48"/>
        <v>9800</v>
      </c>
      <c r="R363" s="3">
        <v>9800</v>
      </c>
      <c r="S363" s="3">
        <v>0</v>
      </c>
      <c r="T363" s="3">
        <v>0</v>
      </c>
      <c r="U363" s="3">
        <f t="shared" si="49"/>
        <v>9800</v>
      </c>
      <c r="V363" s="16">
        <v>930.1</v>
      </c>
      <c r="W363" s="3">
        <v>0</v>
      </c>
      <c r="X363" s="3">
        <v>0</v>
      </c>
      <c r="Y363" s="3">
        <v>0</v>
      </c>
      <c r="Z363" s="3">
        <f t="shared" si="43"/>
        <v>0</v>
      </c>
      <c r="AA363" s="16" t="s">
        <v>155</v>
      </c>
      <c r="AB363" s="3">
        <f t="shared" si="44"/>
        <v>0</v>
      </c>
      <c r="AC363" s="3">
        <f t="shared" si="45"/>
        <v>0</v>
      </c>
      <c r="AD363" s="3">
        <f t="shared" si="46"/>
        <v>0</v>
      </c>
      <c r="AE363" s="3">
        <f t="shared" si="47"/>
        <v>0</v>
      </c>
    </row>
    <row r="364" spans="1:31" x14ac:dyDescent="0.2">
      <c r="A364" s="8" t="s">
        <v>74</v>
      </c>
      <c r="B364" s="34" t="s">
        <v>183</v>
      </c>
      <c r="C364" s="7">
        <f t="shared" si="50"/>
        <v>2019</v>
      </c>
      <c r="E364" s="9" t="s">
        <v>46</v>
      </c>
      <c r="F364" s="10">
        <v>2019</v>
      </c>
      <c r="G364" s="4" t="s">
        <v>5</v>
      </c>
      <c r="H364" s="6" t="s">
        <v>12</v>
      </c>
      <c r="I364" s="5" t="s">
        <v>18</v>
      </c>
      <c r="J364" s="5" t="s">
        <v>14</v>
      </c>
      <c r="K364" s="2" t="s">
        <v>55</v>
      </c>
      <c r="L364" s="1" t="s">
        <v>56</v>
      </c>
      <c r="M364" s="14">
        <v>9800</v>
      </c>
      <c r="N364" s="3">
        <v>9800</v>
      </c>
      <c r="O364" s="3">
        <v>0</v>
      </c>
      <c r="P364" s="3">
        <v>0</v>
      </c>
      <c r="Q364" s="3">
        <f t="shared" si="48"/>
        <v>9800</v>
      </c>
      <c r="R364" s="3">
        <v>9800</v>
      </c>
      <c r="S364" s="3">
        <v>0</v>
      </c>
      <c r="T364" s="3">
        <v>0</v>
      </c>
      <c r="U364" s="3">
        <f t="shared" si="49"/>
        <v>9800</v>
      </c>
      <c r="V364" s="16">
        <v>930.1</v>
      </c>
      <c r="W364" s="3">
        <v>0</v>
      </c>
      <c r="X364" s="3">
        <v>0</v>
      </c>
      <c r="Y364" s="3">
        <v>0</v>
      </c>
      <c r="Z364" s="3">
        <f t="shared" si="43"/>
        <v>0</v>
      </c>
      <c r="AA364" s="16" t="s">
        <v>155</v>
      </c>
      <c r="AB364" s="3">
        <f t="shared" si="44"/>
        <v>0</v>
      </c>
      <c r="AC364" s="3">
        <f t="shared" si="45"/>
        <v>0</v>
      </c>
      <c r="AD364" s="3">
        <f t="shared" si="46"/>
        <v>0</v>
      </c>
      <c r="AE364" s="3">
        <f t="shared" si="47"/>
        <v>0</v>
      </c>
    </row>
    <row r="365" spans="1:31" x14ac:dyDescent="0.2">
      <c r="A365" s="8" t="s">
        <v>74</v>
      </c>
      <c r="B365" s="34" t="s">
        <v>183</v>
      </c>
      <c r="C365" s="7">
        <f t="shared" si="50"/>
        <v>2019</v>
      </c>
      <c r="E365" s="9" t="s">
        <v>47</v>
      </c>
      <c r="F365" s="10">
        <v>2019</v>
      </c>
      <c r="G365" s="4" t="s">
        <v>5</v>
      </c>
      <c r="H365" s="6" t="s">
        <v>12</v>
      </c>
      <c r="I365" s="5" t="s">
        <v>18</v>
      </c>
      <c r="J365" s="5" t="s">
        <v>14</v>
      </c>
      <c r="K365" s="2" t="s">
        <v>55</v>
      </c>
      <c r="L365" s="1" t="s">
        <v>56</v>
      </c>
      <c r="M365" s="14">
        <v>9800</v>
      </c>
      <c r="N365" s="3">
        <v>9800</v>
      </c>
      <c r="O365" s="3">
        <v>0</v>
      </c>
      <c r="P365" s="3">
        <v>0</v>
      </c>
      <c r="Q365" s="3">
        <f t="shared" si="48"/>
        <v>9800</v>
      </c>
      <c r="R365" s="3">
        <v>9800</v>
      </c>
      <c r="S365" s="3">
        <v>0</v>
      </c>
      <c r="T365" s="3">
        <v>0</v>
      </c>
      <c r="U365" s="3">
        <f t="shared" si="49"/>
        <v>9800</v>
      </c>
      <c r="V365" s="16">
        <v>930.1</v>
      </c>
      <c r="W365" s="3">
        <v>0</v>
      </c>
      <c r="X365" s="3">
        <v>0</v>
      </c>
      <c r="Y365" s="3">
        <v>0</v>
      </c>
      <c r="Z365" s="3">
        <f t="shared" si="43"/>
        <v>0</v>
      </c>
      <c r="AA365" s="16" t="s">
        <v>155</v>
      </c>
      <c r="AB365" s="3">
        <f t="shared" si="44"/>
        <v>0</v>
      </c>
      <c r="AC365" s="3">
        <f t="shared" si="45"/>
        <v>0</v>
      </c>
      <c r="AD365" s="3">
        <f t="shared" si="46"/>
        <v>0</v>
      </c>
      <c r="AE365" s="3">
        <f t="shared" si="47"/>
        <v>0</v>
      </c>
    </row>
    <row r="366" spans="1:31" x14ac:dyDescent="0.2">
      <c r="A366" s="8" t="s">
        <v>74</v>
      </c>
      <c r="B366" s="34" t="s">
        <v>183</v>
      </c>
      <c r="C366" s="7">
        <f t="shared" si="50"/>
        <v>2019</v>
      </c>
      <c r="E366" s="9" t="s">
        <v>48</v>
      </c>
      <c r="F366" s="10">
        <v>2019</v>
      </c>
      <c r="G366" s="4" t="s">
        <v>5</v>
      </c>
      <c r="H366" s="6" t="s">
        <v>12</v>
      </c>
      <c r="I366" s="5" t="s">
        <v>18</v>
      </c>
      <c r="J366" s="5" t="s">
        <v>14</v>
      </c>
      <c r="K366" s="2" t="s">
        <v>55</v>
      </c>
      <c r="L366" s="1" t="s">
        <v>56</v>
      </c>
      <c r="M366" s="14">
        <v>9800</v>
      </c>
      <c r="N366" s="3">
        <v>9800</v>
      </c>
      <c r="O366" s="3">
        <v>0</v>
      </c>
      <c r="P366" s="3">
        <v>0</v>
      </c>
      <c r="Q366" s="3">
        <f t="shared" si="48"/>
        <v>9800</v>
      </c>
      <c r="R366" s="3">
        <v>9800</v>
      </c>
      <c r="S366" s="3">
        <v>0</v>
      </c>
      <c r="T366" s="3">
        <v>0</v>
      </c>
      <c r="U366" s="3">
        <f t="shared" si="49"/>
        <v>9800</v>
      </c>
      <c r="V366" s="16">
        <v>930.1</v>
      </c>
      <c r="W366" s="3">
        <v>0</v>
      </c>
      <c r="X366" s="3">
        <v>0</v>
      </c>
      <c r="Y366" s="3">
        <v>0</v>
      </c>
      <c r="Z366" s="3">
        <f t="shared" si="43"/>
        <v>0</v>
      </c>
      <c r="AA366" s="16" t="s">
        <v>155</v>
      </c>
      <c r="AB366" s="3">
        <f t="shared" si="44"/>
        <v>0</v>
      </c>
      <c r="AC366" s="3">
        <f t="shared" si="45"/>
        <v>0</v>
      </c>
      <c r="AD366" s="3">
        <f t="shared" si="46"/>
        <v>0</v>
      </c>
      <c r="AE366" s="3">
        <f t="shared" si="47"/>
        <v>0</v>
      </c>
    </row>
    <row r="367" spans="1:31" x14ac:dyDescent="0.2">
      <c r="A367" s="8" t="s">
        <v>74</v>
      </c>
      <c r="B367" s="34" t="s">
        <v>183</v>
      </c>
      <c r="C367" s="7">
        <f t="shared" si="50"/>
        <v>2019</v>
      </c>
      <c r="E367" s="9" t="s">
        <v>49</v>
      </c>
      <c r="F367" s="10">
        <v>2019</v>
      </c>
      <c r="G367" s="4" t="s">
        <v>5</v>
      </c>
      <c r="H367" s="6" t="s">
        <v>12</v>
      </c>
      <c r="I367" s="5" t="s">
        <v>18</v>
      </c>
      <c r="J367" s="5" t="s">
        <v>14</v>
      </c>
      <c r="K367" s="2" t="s">
        <v>55</v>
      </c>
      <c r="L367" s="1" t="s">
        <v>56</v>
      </c>
      <c r="M367" s="14">
        <v>9800</v>
      </c>
      <c r="N367" s="3">
        <v>9800</v>
      </c>
      <c r="O367" s="3">
        <v>0</v>
      </c>
      <c r="P367" s="3">
        <v>0</v>
      </c>
      <c r="Q367" s="3">
        <f t="shared" si="48"/>
        <v>9800</v>
      </c>
      <c r="R367" s="3">
        <v>9800</v>
      </c>
      <c r="S367" s="3">
        <v>0</v>
      </c>
      <c r="T367" s="3">
        <v>0</v>
      </c>
      <c r="U367" s="3">
        <f t="shared" si="49"/>
        <v>9800</v>
      </c>
      <c r="V367" s="16">
        <v>930.1</v>
      </c>
      <c r="W367" s="3">
        <v>0</v>
      </c>
      <c r="X367" s="3">
        <v>0</v>
      </c>
      <c r="Y367" s="3">
        <v>0</v>
      </c>
      <c r="Z367" s="3">
        <f t="shared" si="43"/>
        <v>0</v>
      </c>
      <c r="AA367" s="16" t="s">
        <v>155</v>
      </c>
      <c r="AB367" s="3">
        <f t="shared" si="44"/>
        <v>0</v>
      </c>
      <c r="AC367" s="3">
        <f t="shared" si="45"/>
        <v>0</v>
      </c>
      <c r="AD367" s="3">
        <f t="shared" si="46"/>
        <v>0</v>
      </c>
      <c r="AE367" s="3">
        <f t="shared" si="47"/>
        <v>0</v>
      </c>
    </row>
    <row r="368" spans="1:31" x14ac:dyDescent="0.2">
      <c r="A368" s="8" t="s">
        <v>74</v>
      </c>
      <c r="B368" s="34" t="s">
        <v>183</v>
      </c>
      <c r="C368" s="7">
        <f t="shared" si="50"/>
        <v>2019</v>
      </c>
      <c r="E368" s="9" t="s">
        <v>37</v>
      </c>
      <c r="F368" s="10">
        <v>2019</v>
      </c>
      <c r="G368" s="4" t="s">
        <v>5</v>
      </c>
      <c r="H368" s="6" t="s">
        <v>12</v>
      </c>
      <c r="I368" s="5" t="s">
        <v>18</v>
      </c>
      <c r="J368" s="5" t="s">
        <v>14</v>
      </c>
      <c r="K368" s="2" t="s">
        <v>55</v>
      </c>
      <c r="L368" s="1" t="s">
        <v>56</v>
      </c>
      <c r="M368" s="14">
        <v>9800</v>
      </c>
      <c r="N368" s="3">
        <v>9800</v>
      </c>
      <c r="O368" s="3">
        <v>0</v>
      </c>
      <c r="P368" s="3">
        <v>0</v>
      </c>
      <c r="Q368" s="3">
        <f t="shared" si="48"/>
        <v>9800</v>
      </c>
      <c r="R368" s="3">
        <v>9800</v>
      </c>
      <c r="S368" s="3">
        <v>0</v>
      </c>
      <c r="T368" s="3">
        <v>0</v>
      </c>
      <c r="U368" s="3">
        <f t="shared" si="49"/>
        <v>9800</v>
      </c>
      <c r="V368" s="16">
        <v>930.1</v>
      </c>
      <c r="W368" s="3">
        <v>0</v>
      </c>
      <c r="X368" s="3">
        <v>0</v>
      </c>
      <c r="Y368" s="3">
        <v>0</v>
      </c>
      <c r="Z368" s="3">
        <f t="shared" si="43"/>
        <v>0</v>
      </c>
      <c r="AA368" s="16" t="s">
        <v>155</v>
      </c>
      <c r="AB368" s="3">
        <f t="shared" si="44"/>
        <v>0</v>
      </c>
      <c r="AC368" s="3">
        <f t="shared" si="45"/>
        <v>0</v>
      </c>
      <c r="AD368" s="3">
        <f t="shared" si="46"/>
        <v>0</v>
      </c>
      <c r="AE368" s="3">
        <f t="shared" si="47"/>
        <v>0</v>
      </c>
    </row>
    <row r="369" spans="1:31" x14ac:dyDescent="0.2">
      <c r="A369" s="8" t="s">
        <v>74</v>
      </c>
      <c r="B369" s="34" t="s">
        <v>183</v>
      </c>
      <c r="C369" s="7">
        <f t="shared" si="50"/>
        <v>2019</v>
      </c>
      <c r="E369" s="9" t="s">
        <v>38</v>
      </c>
      <c r="F369" s="10">
        <v>2019</v>
      </c>
      <c r="G369" s="4" t="s">
        <v>5</v>
      </c>
      <c r="H369" s="6" t="s">
        <v>12</v>
      </c>
      <c r="I369" s="5" t="s">
        <v>18</v>
      </c>
      <c r="J369" s="5" t="s">
        <v>14</v>
      </c>
      <c r="K369" s="2" t="s">
        <v>55</v>
      </c>
      <c r="L369" s="1" t="s">
        <v>56</v>
      </c>
      <c r="M369" s="14">
        <v>9800</v>
      </c>
      <c r="N369" s="3">
        <v>9800</v>
      </c>
      <c r="O369" s="3">
        <v>0</v>
      </c>
      <c r="P369" s="3">
        <v>0</v>
      </c>
      <c r="Q369" s="3">
        <f t="shared" si="48"/>
        <v>9800</v>
      </c>
      <c r="R369" s="3">
        <v>9800</v>
      </c>
      <c r="S369" s="3">
        <v>0</v>
      </c>
      <c r="T369" s="3">
        <v>0</v>
      </c>
      <c r="U369" s="3">
        <f t="shared" si="49"/>
        <v>9800</v>
      </c>
      <c r="V369" s="16">
        <v>930.1</v>
      </c>
      <c r="W369" s="3">
        <v>0</v>
      </c>
      <c r="X369" s="3">
        <v>0</v>
      </c>
      <c r="Y369" s="3">
        <v>0</v>
      </c>
      <c r="Z369" s="3">
        <f t="shared" si="43"/>
        <v>0</v>
      </c>
      <c r="AA369" s="16" t="s">
        <v>155</v>
      </c>
      <c r="AB369" s="3">
        <f t="shared" si="44"/>
        <v>0</v>
      </c>
      <c r="AC369" s="3">
        <f t="shared" si="45"/>
        <v>0</v>
      </c>
      <c r="AD369" s="3">
        <f t="shared" si="46"/>
        <v>0</v>
      </c>
      <c r="AE369" s="3">
        <f t="shared" si="47"/>
        <v>0</v>
      </c>
    </row>
    <row r="370" spans="1:31" x14ac:dyDescent="0.2">
      <c r="A370" s="8" t="s">
        <v>74</v>
      </c>
      <c r="B370" s="34" t="s">
        <v>183</v>
      </c>
      <c r="C370" s="7">
        <f t="shared" si="50"/>
        <v>2019</v>
      </c>
      <c r="E370" s="9" t="s">
        <v>39</v>
      </c>
      <c r="F370" s="10">
        <v>2019</v>
      </c>
      <c r="G370" s="4" t="s">
        <v>5</v>
      </c>
      <c r="H370" s="6" t="s">
        <v>12</v>
      </c>
      <c r="I370" s="5" t="s">
        <v>18</v>
      </c>
      <c r="J370" s="5" t="s">
        <v>14</v>
      </c>
      <c r="K370" s="2" t="s">
        <v>55</v>
      </c>
      <c r="L370" s="1" t="s">
        <v>56</v>
      </c>
      <c r="M370" s="14">
        <v>9800</v>
      </c>
      <c r="N370" s="3">
        <v>9800</v>
      </c>
      <c r="O370" s="3">
        <v>0</v>
      </c>
      <c r="P370" s="3">
        <v>0</v>
      </c>
      <c r="Q370" s="3">
        <f t="shared" si="48"/>
        <v>9800</v>
      </c>
      <c r="R370" s="3">
        <v>9800</v>
      </c>
      <c r="S370" s="3">
        <v>0</v>
      </c>
      <c r="T370" s="3">
        <v>0</v>
      </c>
      <c r="U370" s="3">
        <f t="shared" si="49"/>
        <v>9800</v>
      </c>
      <c r="V370" s="16">
        <v>930.1</v>
      </c>
      <c r="W370" s="3">
        <v>0</v>
      </c>
      <c r="X370" s="3">
        <v>0</v>
      </c>
      <c r="Y370" s="3">
        <v>0</v>
      </c>
      <c r="Z370" s="3">
        <f t="shared" si="43"/>
        <v>0</v>
      </c>
      <c r="AA370" s="16" t="s">
        <v>155</v>
      </c>
      <c r="AB370" s="3">
        <f t="shared" si="44"/>
        <v>0</v>
      </c>
      <c r="AC370" s="3">
        <f t="shared" si="45"/>
        <v>0</v>
      </c>
      <c r="AD370" s="3">
        <f t="shared" si="46"/>
        <v>0</v>
      </c>
      <c r="AE370" s="3">
        <f t="shared" si="47"/>
        <v>0</v>
      </c>
    </row>
    <row r="371" spans="1:31" x14ac:dyDescent="0.2">
      <c r="A371" s="8" t="s">
        <v>74</v>
      </c>
      <c r="B371" s="34" t="s">
        <v>183</v>
      </c>
      <c r="C371" s="7">
        <f t="shared" si="50"/>
        <v>2019</v>
      </c>
      <c r="E371" s="9" t="s">
        <v>40</v>
      </c>
      <c r="F371" s="10">
        <v>2019</v>
      </c>
      <c r="G371" s="4" t="s">
        <v>5</v>
      </c>
      <c r="H371" s="6" t="s">
        <v>12</v>
      </c>
      <c r="I371" s="5" t="s">
        <v>18</v>
      </c>
      <c r="J371" s="5" t="s">
        <v>14</v>
      </c>
      <c r="K371" s="2" t="s">
        <v>55</v>
      </c>
      <c r="L371" s="1" t="s">
        <v>56</v>
      </c>
      <c r="M371" s="14">
        <v>9800</v>
      </c>
      <c r="N371" s="3">
        <v>9800</v>
      </c>
      <c r="O371" s="3">
        <v>0</v>
      </c>
      <c r="P371" s="3">
        <v>0</v>
      </c>
      <c r="Q371" s="3">
        <f t="shared" si="48"/>
        <v>9800</v>
      </c>
      <c r="R371" s="3">
        <v>9800</v>
      </c>
      <c r="S371" s="3">
        <v>0</v>
      </c>
      <c r="T371" s="3">
        <v>0</v>
      </c>
      <c r="U371" s="3">
        <f t="shared" si="49"/>
        <v>9800</v>
      </c>
      <c r="V371" s="16">
        <v>930.1</v>
      </c>
      <c r="W371" s="3">
        <v>0</v>
      </c>
      <c r="X371" s="3">
        <v>0</v>
      </c>
      <c r="Y371" s="3">
        <v>0</v>
      </c>
      <c r="Z371" s="3">
        <f t="shared" si="43"/>
        <v>0</v>
      </c>
      <c r="AA371" s="16" t="s">
        <v>155</v>
      </c>
      <c r="AB371" s="3">
        <f t="shared" si="44"/>
        <v>0</v>
      </c>
      <c r="AC371" s="3">
        <f t="shared" si="45"/>
        <v>0</v>
      </c>
      <c r="AD371" s="3">
        <f t="shared" si="46"/>
        <v>0</v>
      </c>
      <c r="AE371" s="3">
        <f t="shared" si="47"/>
        <v>0</v>
      </c>
    </row>
    <row r="372" spans="1:31" x14ac:dyDescent="0.2">
      <c r="A372" s="8" t="s">
        <v>74</v>
      </c>
      <c r="B372" s="34" t="s">
        <v>183</v>
      </c>
      <c r="C372" s="7">
        <f t="shared" si="50"/>
        <v>2019</v>
      </c>
      <c r="E372" s="9" t="s">
        <v>41</v>
      </c>
      <c r="F372" s="10">
        <v>2019</v>
      </c>
      <c r="G372" s="4" t="s">
        <v>5</v>
      </c>
      <c r="H372" s="6" t="s">
        <v>12</v>
      </c>
      <c r="I372" s="5" t="s">
        <v>18</v>
      </c>
      <c r="J372" s="5" t="s">
        <v>14</v>
      </c>
      <c r="K372" s="2" t="s">
        <v>55</v>
      </c>
      <c r="L372" s="1" t="s">
        <v>56</v>
      </c>
      <c r="M372" s="14">
        <v>9800</v>
      </c>
      <c r="N372" s="3">
        <v>9800</v>
      </c>
      <c r="O372" s="3">
        <v>0</v>
      </c>
      <c r="P372" s="3">
        <v>0</v>
      </c>
      <c r="Q372" s="3">
        <f t="shared" si="48"/>
        <v>9800</v>
      </c>
      <c r="R372" s="3">
        <v>9800</v>
      </c>
      <c r="S372" s="3">
        <v>0</v>
      </c>
      <c r="T372" s="3">
        <v>0</v>
      </c>
      <c r="U372" s="3">
        <f t="shared" si="49"/>
        <v>9800</v>
      </c>
      <c r="V372" s="16">
        <v>930.1</v>
      </c>
      <c r="W372" s="3">
        <v>0</v>
      </c>
      <c r="X372" s="3">
        <v>0</v>
      </c>
      <c r="Y372" s="3">
        <v>0</v>
      </c>
      <c r="Z372" s="3">
        <f t="shared" si="43"/>
        <v>0</v>
      </c>
      <c r="AA372" s="16" t="s">
        <v>155</v>
      </c>
      <c r="AB372" s="3">
        <f t="shared" si="44"/>
        <v>0</v>
      </c>
      <c r="AC372" s="3">
        <f t="shared" si="45"/>
        <v>0</v>
      </c>
      <c r="AD372" s="3">
        <f t="shared" si="46"/>
        <v>0</v>
      </c>
      <c r="AE372" s="3">
        <f t="shared" si="47"/>
        <v>0</v>
      </c>
    </row>
    <row r="373" spans="1:31" x14ac:dyDescent="0.2">
      <c r="A373" s="8" t="s">
        <v>74</v>
      </c>
      <c r="B373" s="34" t="s">
        <v>183</v>
      </c>
      <c r="C373" s="7">
        <f t="shared" si="50"/>
        <v>2019</v>
      </c>
      <c r="E373" s="9" t="s">
        <v>42</v>
      </c>
      <c r="F373" s="10">
        <v>2019</v>
      </c>
      <c r="G373" s="4" t="s">
        <v>5</v>
      </c>
      <c r="H373" s="6" t="s">
        <v>12</v>
      </c>
      <c r="I373" s="5" t="s">
        <v>18</v>
      </c>
      <c r="J373" s="5" t="s">
        <v>14</v>
      </c>
      <c r="K373" s="2" t="s">
        <v>55</v>
      </c>
      <c r="L373" s="1" t="s">
        <v>56</v>
      </c>
      <c r="M373" s="14">
        <v>9800</v>
      </c>
      <c r="N373" s="3">
        <v>9800</v>
      </c>
      <c r="O373" s="3">
        <v>0</v>
      </c>
      <c r="P373" s="3">
        <v>0</v>
      </c>
      <c r="Q373" s="3">
        <f t="shared" si="48"/>
        <v>9800</v>
      </c>
      <c r="R373" s="3">
        <v>9800</v>
      </c>
      <c r="S373" s="3">
        <v>0</v>
      </c>
      <c r="T373" s="3">
        <v>0</v>
      </c>
      <c r="U373" s="3">
        <f t="shared" si="49"/>
        <v>9800</v>
      </c>
      <c r="V373" s="16">
        <v>930.1</v>
      </c>
      <c r="W373" s="3">
        <v>0</v>
      </c>
      <c r="X373" s="3">
        <v>0</v>
      </c>
      <c r="Y373" s="3">
        <v>0</v>
      </c>
      <c r="Z373" s="3">
        <f t="shared" si="43"/>
        <v>0</v>
      </c>
      <c r="AA373" s="16" t="s">
        <v>155</v>
      </c>
      <c r="AB373" s="3">
        <f t="shared" si="44"/>
        <v>0</v>
      </c>
      <c r="AC373" s="3">
        <f t="shared" si="45"/>
        <v>0</v>
      </c>
      <c r="AD373" s="3">
        <f t="shared" si="46"/>
        <v>0</v>
      </c>
      <c r="AE373" s="3">
        <f t="shared" si="47"/>
        <v>0</v>
      </c>
    </row>
    <row r="374" spans="1:31" x14ac:dyDescent="0.2">
      <c r="A374" s="8" t="s">
        <v>74</v>
      </c>
      <c r="B374" s="34" t="s">
        <v>183</v>
      </c>
      <c r="C374" s="7">
        <f t="shared" si="50"/>
        <v>2019</v>
      </c>
      <c r="E374" s="9" t="s">
        <v>43</v>
      </c>
      <c r="F374" s="10">
        <v>2019</v>
      </c>
      <c r="G374" s="4" t="s">
        <v>5</v>
      </c>
      <c r="H374" s="6" t="s">
        <v>12</v>
      </c>
      <c r="I374" s="5" t="s">
        <v>18</v>
      </c>
      <c r="J374" s="5" t="s">
        <v>14</v>
      </c>
      <c r="K374" s="2" t="s">
        <v>55</v>
      </c>
      <c r="L374" s="1" t="s">
        <v>56</v>
      </c>
      <c r="M374" s="14">
        <v>9800</v>
      </c>
      <c r="N374" s="3">
        <v>9800</v>
      </c>
      <c r="O374" s="3">
        <v>0</v>
      </c>
      <c r="P374" s="3">
        <v>0</v>
      </c>
      <c r="Q374" s="3">
        <f t="shared" si="48"/>
        <v>9800</v>
      </c>
      <c r="R374" s="3">
        <v>9800</v>
      </c>
      <c r="S374" s="3">
        <v>0</v>
      </c>
      <c r="T374" s="3">
        <v>0</v>
      </c>
      <c r="U374" s="3">
        <f t="shared" si="49"/>
        <v>9800</v>
      </c>
      <c r="V374" s="16">
        <v>930.1</v>
      </c>
      <c r="W374" s="3">
        <v>0</v>
      </c>
      <c r="X374" s="3">
        <v>0</v>
      </c>
      <c r="Y374" s="3">
        <v>0</v>
      </c>
      <c r="Z374" s="3">
        <f t="shared" si="43"/>
        <v>0</v>
      </c>
      <c r="AA374" s="16" t="s">
        <v>155</v>
      </c>
      <c r="AB374" s="3">
        <f t="shared" si="44"/>
        <v>0</v>
      </c>
      <c r="AC374" s="3">
        <f t="shared" si="45"/>
        <v>0</v>
      </c>
      <c r="AD374" s="3">
        <f t="shared" si="46"/>
        <v>0</v>
      </c>
      <c r="AE374" s="3">
        <f t="shared" si="47"/>
        <v>0</v>
      </c>
    </row>
    <row r="375" spans="1:31" x14ac:dyDescent="0.2">
      <c r="A375" s="8" t="s">
        <v>74</v>
      </c>
      <c r="B375" s="34" t="s">
        <v>183</v>
      </c>
      <c r="C375" s="7">
        <f t="shared" si="50"/>
        <v>2019</v>
      </c>
      <c r="E375" s="9" t="s">
        <v>45</v>
      </c>
      <c r="F375" s="10">
        <v>2019</v>
      </c>
      <c r="G375" s="4" t="s">
        <v>5</v>
      </c>
      <c r="H375" s="6" t="s">
        <v>12</v>
      </c>
      <c r="I375" s="5" t="s">
        <v>18</v>
      </c>
      <c r="J375" s="5" t="s">
        <v>14</v>
      </c>
      <c r="K375" s="2" t="s">
        <v>55</v>
      </c>
      <c r="L375" s="1" t="s">
        <v>56</v>
      </c>
      <c r="M375" s="14">
        <v>9800</v>
      </c>
      <c r="N375" s="3">
        <v>9800</v>
      </c>
      <c r="O375" s="3">
        <v>0</v>
      </c>
      <c r="P375" s="3">
        <v>0</v>
      </c>
      <c r="Q375" s="3">
        <f t="shared" si="48"/>
        <v>9800</v>
      </c>
      <c r="R375" s="3">
        <v>9800</v>
      </c>
      <c r="S375" s="3">
        <v>0</v>
      </c>
      <c r="T375" s="3">
        <v>0</v>
      </c>
      <c r="U375" s="3">
        <f t="shared" si="49"/>
        <v>9800</v>
      </c>
      <c r="V375" s="16">
        <v>930.1</v>
      </c>
      <c r="W375" s="3">
        <v>0</v>
      </c>
      <c r="X375" s="3">
        <v>0</v>
      </c>
      <c r="Y375" s="3">
        <v>0</v>
      </c>
      <c r="Z375" s="3">
        <f t="shared" si="43"/>
        <v>0</v>
      </c>
      <c r="AA375" s="16" t="s">
        <v>155</v>
      </c>
      <c r="AB375" s="3">
        <f t="shared" si="44"/>
        <v>0</v>
      </c>
      <c r="AC375" s="3">
        <f t="shared" si="45"/>
        <v>0</v>
      </c>
      <c r="AD375" s="3">
        <f t="shared" si="46"/>
        <v>0</v>
      </c>
      <c r="AE375" s="3">
        <f t="shared" si="47"/>
        <v>0</v>
      </c>
    </row>
    <row r="376" spans="1:31" x14ac:dyDescent="0.2">
      <c r="A376" s="8" t="s">
        <v>74</v>
      </c>
      <c r="B376" s="34" t="s">
        <v>182</v>
      </c>
      <c r="C376" s="7">
        <f t="shared" si="50"/>
        <v>2020</v>
      </c>
      <c r="E376" s="9" t="s">
        <v>46</v>
      </c>
      <c r="F376" s="10">
        <v>2020</v>
      </c>
      <c r="G376" s="4" t="s">
        <v>5</v>
      </c>
      <c r="H376" s="6" t="s">
        <v>12</v>
      </c>
      <c r="I376" s="5" t="s">
        <v>18</v>
      </c>
      <c r="J376" s="5" t="s">
        <v>14</v>
      </c>
      <c r="K376" s="2" t="s">
        <v>55</v>
      </c>
      <c r="L376" s="1" t="s">
        <v>56</v>
      </c>
      <c r="M376" s="14">
        <v>9800</v>
      </c>
      <c r="N376" s="3">
        <v>9800</v>
      </c>
      <c r="O376" s="3">
        <v>0</v>
      </c>
      <c r="P376" s="3">
        <v>0</v>
      </c>
      <c r="Q376" s="3">
        <f t="shared" si="48"/>
        <v>9800</v>
      </c>
      <c r="R376" s="3">
        <v>9800</v>
      </c>
      <c r="S376" s="3">
        <v>0</v>
      </c>
      <c r="T376" s="3">
        <v>0</v>
      </c>
      <c r="U376" s="3">
        <f t="shared" si="49"/>
        <v>9800</v>
      </c>
      <c r="V376" s="16">
        <v>930.1</v>
      </c>
      <c r="W376" s="3">
        <v>0</v>
      </c>
      <c r="X376" s="3">
        <v>0</v>
      </c>
      <c r="Y376" s="3">
        <v>0</v>
      </c>
      <c r="Z376" s="3">
        <f t="shared" si="43"/>
        <v>0</v>
      </c>
      <c r="AA376" s="16" t="s">
        <v>155</v>
      </c>
      <c r="AB376" s="3">
        <f t="shared" si="44"/>
        <v>0</v>
      </c>
      <c r="AC376" s="3">
        <f t="shared" si="45"/>
        <v>0</v>
      </c>
      <c r="AD376" s="3">
        <f t="shared" si="46"/>
        <v>0</v>
      </c>
      <c r="AE376" s="3">
        <f t="shared" si="47"/>
        <v>0</v>
      </c>
    </row>
    <row r="377" spans="1:31" x14ac:dyDescent="0.2">
      <c r="A377" s="8" t="s">
        <v>74</v>
      </c>
      <c r="B377" s="34" t="s">
        <v>182</v>
      </c>
      <c r="C377" s="7">
        <f t="shared" si="50"/>
        <v>2020</v>
      </c>
      <c r="E377" s="9" t="s">
        <v>47</v>
      </c>
      <c r="F377" s="10">
        <v>2020</v>
      </c>
      <c r="G377" s="4" t="s">
        <v>5</v>
      </c>
      <c r="H377" s="6" t="s">
        <v>12</v>
      </c>
      <c r="I377" s="5" t="s">
        <v>18</v>
      </c>
      <c r="J377" s="5" t="s">
        <v>14</v>
      </c>
      <c r="K377" s="2" t="s">
        <v>55</v>
      </c>
      <c r="L377" s="1" t="s">
        <v>56</v>
      </c>
      <c r="M377" s="14">
        <v>9800</v>
      </c>
      <c r="N377" s="3">
        <v>9800</v>
      </c>
      <c r="O377" s="3">
        <v>0</v>
      </c>
      <c r="P377" s="3">
        <v>0</v>
      </c>
      <c r="Q377" s="3">
        <f t="shared" si="48"/>
        <v>9800</v>
      </c>
      <c r="R377" s="3">
        <v>9800</v>
      </c>
      <c r="S377" s="3">
        <v>0</v>
      </c>
      <c r="T377" s="3">
        <v>0</v>
      </c>
      <c r="U377" s="3">
        <f t="shared" si="49"/>
        <v>9800</v>
      </c>
      <c r="V377" s="16">
        <v>930.1</v>
      </c>
      <c r="W377" s="3">
        <v>0</v>
      </c>
      <c r="X377" s="3">
        <v>0</v>
      </c>
      <c r="Y377" s="3">
        <v>0</v>
      </c>
      <c r="Z377" s="3">
        <f t="shared" si="43"/>
        <v>0</v>
      </c>
      <c r="AA377" s="16" t="s">
        <v>155</v>
      </c>
      <c r="AB377" s="3">
        <f t="shared" si="44"/>
        <v>0</v>
      </c>
      <c r="AC377" s="3">
        <f t="shared" si="45"/>
        <v>0</v>
      </c>
      <c r="AD377" s="3">
        <f t="shared" si="46"/>
        <v>0</v>
      </c>
      <c r="AE377" s="3">
        <f t="shared" si="47"/>
        <v>0</v>
      </c>
    </row>
    <row r="378" spans="1:31" x14ac:dyDescent="0.2">
      <c r="A378" s="8" t="s">
        <v>74</v>
      </c>
      <c r="B378" s="34" t="s">
        <v>182</v>
      </c>
      <c r="C378" s="7">
        <f t="shared" si="50"/>
        <v>2020</v>
      </c>
      <c r="E378" s="9" t="s">
        <v>48</v>
      </c>
      <c r="F378" s="10">
        <v>2020</v>
      </c>
      <c r="G378" s="4" t="s">
        <v>5</v>
      </c>
      <c r="H378" s="6" t="s">
        <v>12</v>
      </c>
      <c r="I378" s="5" t="s">
        <v>18</v>
      </c>
      <c r="J378" s="5" t="s">
        <v>14</v>
      </c>
      <c r="K378" s="2" t="s">
        <v>55</v>
      </c>
      <c r="L378" s="1" t="s">
        <v>56</v>
      </c>
      <c r="M378" s="14">
        <v>9800</v>
      </c>
      <c r="N378" s="3">
        <v>9800</v>
      </c>
      <c r="O378" s="3">
        <v>0</v>
      </c>
      <c r="P378" s="3">
        <v>0</v>
      </c>
      <c r="Q378" s="3">
        <f t="shared" si="48"/>
        <v>9800</v>
      </c>
      <c r="R378" s="3">
        <v>9800</v>
      </c>
      <c r="S378" s="3">
        <v>0</v>
      </c>
      <c r="T378" s="3">
        <v>0</v>
      </c>
      <c r="U378" s="3">
        <f t="shared" si="49"/>
        <v>9800</v>
      </c>
      <c r="V378" s="16">
        <v>930.1</v>
      </c>
      <c r="W378" s="3">
        <v>0</v>
      </c>
      <c r="X378" s="3">
        <v>0</v>
      </c>
      <c r="Y378" s="3">
        <v>0</v>
      </c>
      <c r="Z378" s="3">
        <f t="shared" si="43"/>
        <v>0</v>
      </c>
      <c r="AA378" s="16" t="s">
        <v>155</v>
      </c>
      <c r="AB378" s="3">
        <f t="shared" si="44"/>
        <v>0</v>
      </c>
      <c r="AC378" s="3">
        <f t="shared" si="45"/>
        <v>0</v>
      </c>
      <c r="AD378" s="3">
        <f t="shared" si="46"/>
        <v>0</v>
      </c>
      <c r="AE378" s="3">
        <f t="shared" si="47"/>
        <v>0</v>
      </c>
    </row>
    <row r="379" spans="1:31" x14ac:dyDescent="0.2">
      <c r="A379" s="8" t="s">
        <v>74</v>
      </c>
      <c r="B379" s="34" t="s">
        <v>182</v>
      </c>
      <c r="C379" s="7">
        <f t="shared" si="50"/>
        <v>2020</v>
      </c>
      <c r="E379" s="9" t="s">
        <v>49</v>
      </c>
      <c r="F379" s="10">
        <v>2020</v>
      </c>
      <c r="G379" s="4" t="s">
        <v>5</v>
      </c>
      <c r="H379" s="6" t="s">
        <v>12</v>
      </c>
      <c r="I379" s="5" t="s">
        <v>18</v>
      </c>
      <c r="J379" s="5" t="s">
        <v>14</v>
      </c>
      <c r="K379" s="2" t="s">
        <v>55</v>
      </c>
      <c r="L379" s="1" t="s">
        <v>56</v>
      </c>
      <c r="M379" s="14">
        <v>9800</v>
      </c>
      <c r="N379" s="3">
        <v>9800</v>
      </c>
      <c r="O379" s="3">
        <v>0</v>
      </c>
      <c r="P379" s="3">
        <v>0</v>
      </c>
      <c r="Q379" s="3">
        <f t="shared" si="48"/>
        <v>9800</v>
      </c>
      <c r="R379" s="3">
        <v>9800</v>
      </c>
      <c r="S379" s="3">
        <v>0</v>
      </c>
      <c r="T379" s="3">
        <v>0</v>
      </c>
      <c r="U379" s="3">
        <f t="shared" si="49"/>
        <v>9800</v>
      </c>
      <c r="V379" s="16">
        <v>930.1</v>
      </c>
      <c r="W379" s="3">
        <v>0</v>
      </c>
      <c r="X379" s="3">
        <v>0</v>
      </c>
      <c r="Y379" s="3">
        <v>0</v>
      </c>
      <c r="Z379" s="3">
        <f t="shared" si="43"/>
        <v>0</v>
      </c>
      <c r="AA379" s="16" t="s">
        <v>155</v>
      </c>
      <c r="AB379" s="3">
        <f t="shared" si="44"/>
        <v>0</v>
      </c>
      <c r="AC379" s="3">
        <f t="shared" si="45"/>
        <v>0</v>
      </c>
      <c r="AD379" s="3">
        <f t="shared" si="46"/>
        <v>0</v>
      </c>
      <c r="AE379" s="3">
        <f t="shared" si="47"/>
        <v>0</v>
      </c>
    </row>
    <row r="380" spans="1:31" x14ac:dyDescent="0.2">
      <c r="A380" s="8" t="s">
        <v>74</v>
      </c>
      <c r="B380" s="34" t="s">
        <v>182</v>
      </c>
      <c r="C380" s="7">
        <f t="shared" si="50"/>
        <v>2020</v>
      </c>
      <c r="E380" s="9" t="s">
        <v>37</v>
      </c>
      <c r="F380" s="10">
        <v>2020</v>
      </c>
      <c r="G380" s="4" t="s">
        <v>5</v>
      </c>
      <c r="H380" s="6" t="s">
        <v>12</v>
      </c>
      <c r="I380" s="5" t="s">
        <v>18</v>
      </c>
      <c r="J380" s="5" t="s">
        <v>14</v>
      </c>
      <c r="K380" s="2" t="s">
        <v>55</v>
      </c>
      <c r="L380" s="1" t="s">
        <v>56</v>
      </c>
      <c r="M380" s="14">
        <v>9800</v>
      </c>
      <c r="N380" s="3">
        <v>9800</v>
      </c>
      <c r="O380" s="3">
        <v>0</v>
      </c>
      <c r="P380" s="3">
        <v>0</v>
      </c>
      <c r="Q380" s="3">
        <f t="shared" si="48"/>
        <v>9800</v>
      </c>
      <c r="R380" s="3">
        <v>9800</v>
      </c>
      <c r="S380" s="3">
        <v>0</v>
      </c>
      <c r="T380" s="3">
        <v>0</v>
      </c>
      <c r="U380" s="3">
        <f t="shared" si="49"/>
        <v>9800</v>
      </c>
      <c r="V380" s="16">
        <v>930.1</v>
      </c>
      <c r="W380" s="3">
        <v>0</v>
      </c>
      <c r="X380" s="3">
        <v>0</v>
      </c>
      <c r="Y380" s="3">
        <v>0</v>
      </c>
      <c r="Z380" s="3">
        <f t="shared" si="43"/>
        <v>0</v>
      </c>
      <c r="AA380" s="16" t="s">
        <v>155</v>
      </c>
      <c r="AB380" s="3">
        <f t="shared" si="44"/>
        <v>0</v>
      </c>
      <c r="AC380" s="3">
        <f t="shared" si="45"/>
        <v>0</v>
      </c>
      <c r="AD380" s="3">
        <f t="shared" si="46"/>
        <v>0</v>
      </c>
      <c r="AE380" s="3">
        <f t="shared" si="47"/>
        <v>0</v>
      </c>
    </row>
    <row r="381" spans="1:31" x14ac:dyDescent="0.2">
      <c r="A381" s="8" t="s">
        <v>74</v>
      </c>
      <c r="B381" s="34" t="s">
        <v>182</v>
      </c>
      <c r="C381" s="7">
        <f t="shared" si="50"/>
        <v>2020</v>
      </c>
      <c r="E381" s="9" t="s">
        <v>38</v>
      </c>
      <c r="F381" s="10">
        <v>2020</v>
      </c>
      <c r="G381" s="4" t="s">
        <v>5</v>
      </c>
      <c r="H381" s="6" t="s">
        <v>12</v>
      </c>
      <c r="I381" s="5" t="s">
        <v>18</v>
      </c>
      <c r="J381" s="5" t="s">
        <v>14</v>
      </c>
      <c r="K381" s="2" t="s">
        <v>55</v>
      </c>
      <c r="L381" s="1" t="s">
        <v>56</v>
      </c>
      <c r="M381" s="14">
        <v>9800</v>
      </c>
      <c r="N381" s="3">
        <v>9800</v>
      </c>
      <c r="O381" s="3">
        <v>0</v>
      </c>
      <c r="P381" s="3">
        <v>0</v>
      </c>
      <c r="Q381" s="3">
        <f t="shared" si="48"/>
        <v>9800</v>
      </c>
      <c r="R381" s="3">
        <v>9800</v>
      </c>
      <c r="S381" s="3">
        <v>0</v>
      </c>
      <c r="T381" s="3">
        <v>0</v>
      </c>
      <c r="U381" s="3">
        <f t="shared" si="49"/>
        <v>9800</v>
      </c>
      <c r="V381" s="16">
        <v>930.1</v>
      </c>
      <c r="W381" s="3">
        <v>0</v>
      </c>
      <c r="X381" s="3">
        <v>0</v>
      </c>
      <c r="Y381" s="3">
        <v>0</v>
      </c>
      <c r="Z381" s="3">
        <f t="shared" si="43"/>
        <v>0</v>
      </c>
      <c r="AA381" s="16" t="s">
        <v>155</v>
      </c>
      <c r="AB381" s="3">
        <f t="shared" si="44"/>
        <v>0</v>
      </c>
      <c r="AC381" s="3">
        <f t="shared" si="45"/>
        <v>0</v>
      </c>
      <c r="AD381" s="3">
        <f t="shared" si="46"/>
        <v>0</v>
      </c>
      <c r="AE381" s="3">
        <f t="shared" si="47"/>
        <v>0</v>
      </c>
    </row>
    <row r="382" spans="1:31" x14ac:dyDescent="0.2">
      <c r="A382" s="8" t="s">
        <v>74</v>
      </c>
      <c r="B382" s="34" t="s">
        <v>182</v>
      </c>
      <c r="C382" s="7">
        <f t="shared" si="50"/>
        <v>2020</v>
      </c>
      <c r="E382" s="9" t="s">
        <v>39</v>
      </c>
      <c r="F382" s="10">
        <v>2020</v>
      </c>
      <c r="G382" s="4" t="s">
        <v>5</v>
      </c>
      <c r="H382" s="6" t="s">
        <v>12</v>
      </c>
      <c r="I382" s="5" t="s">
        <v>18</v>
      </c>
      <c r="J382" s="5" t="s">
        <v>14</v>
      </c>
      <c r="K382" s="2" t="s">
        <v>55</v>
      </c>
      <c r="L382" s="1" t="s">
        <v>56</v>
      </c>
      <c r="M382" s="14">
        <v>9800</v>
      </c>
      <c r="N382" s="3">
        <v>9800</v>
      </c>
      <c r="O382" s="3">
        <v>0</v>
      </c>
      <c r="P382" s="3">
        <v>0</v>
      </c>
      <c r="Q382" s="3">
        <f t="shared" si="48"/>
        <v>9800</v>
      </c>
      <c r="R382" s="3">
        <v>9800</v>
      </c>
      <c r="S382" s="3">
        <v>0</v>
      </c>
      <c r="T382" s="3">
        <v>0</v>
      </c>
      <c r="U382" s="3">
        <f t="shared" si="49"/>
        <v>9800</v>
      </c>
      <c r="V382" s="16">
        <v>930.1</v>
      </c>
      <c r="W382" s="3">
        <v>0</v>
      </c>
      <c r="X382" s="3">
        <v>0</v>
      </c>
      <c r="Y382" s="3">
        <v>0</v>
      </c>
      <c r="Z382" s="3">
        <f t="shared" si="43"/>
        <v>0</v>
      </c>
      <c r="AA382" s="16" t="s">
        <v>155</v>
      </c>
      <c r="AB382" s="3">
        <f t="shared" si="44"/>
        <v>0</v>
      </c>
      <c r="AC382" s="3">
        <f t="shared" si="45"/>
        <v>0</v>
      </c>
      <c r="AD382" s="3">
        <f t="shared" si="46"/>
        <v>0</v>
      </c>
      <c r="AE382" s="3">
        <f t="shared" si="47"/>
        <v>0</v>
      </c>
    </row>
    <row r="383" spans="1:31" x14ac:dyDescent="0.2">
      <c r="A383" s="8" t="s">
        <v>74</v>
      </c>
      <c r="B383" s="34" t="s">
        <v>182</v>
      </c>
      <c r="C383" s="7">
        <f t="shared" si="50"/>
        <v>2020</v>
      </c>
      <c r="E383" s="9" t="s">
        <v>40</v>
      </c>
      <c r="F383" s="10">
        <v>2020</v>
      </c>
      <c r="G383" s="4" t="s">
        <v>5</v>
      </c>
      <c r="H383" s="6" t="s">
        <v>12</v>
      </c>
      <c r="I383" s="5" t="s">
        <v>18</v>
      </c>
      <c r="J383" s="5" t="s">
        <v>14</v>
      </c>
      <c r="K383" s="2" t="s">
        <v>55</v>
      </c>
      <c r="L383" s="1" t="s">
        <v>56</v>
      </c>
      <c r="M383" s="14">
        <v>9800</v>
      </c>
      <c r="N383" s="3">
        <v>9800</v>
      </c>
      <c r="O383" s="3">
        <v>0</v>
      </c>
      <c r="P383" s="3">
        <v>0</v>
      </c>
      <c r="Q383" s="3">
        <f t="shared" si="48"/>
        <v>9800</v>
      </c>
      <c r="R383" s="3">
        <v>9800</v>
      </c>
      <c r="S383" s="3">
        <v>0</v>
      </c>
      <c r="T383" s="3">
        <v>0</v>
      </c>
      <c r="U383" s="3">
        <f t="shared" si="49"/>
        <v>9800</v>
      </c>
      <c r="V383" s="16">
        <v>930.1</v>
      </c>
      <c r="W383" s="3">
        <v>0</v>
      </c>
      <c r="X383" s="3">
        <v>0</v>
      </c>
      <c r="Y383" s="3">
        <v>0</v>
      </c>
      <c r="Z383" s="3">
        <f t="shared" si="43"/>
        <v>0</v>
      </c>
      <c r="AA383" s="16" t="s">
        <v>155</v>
      </c>
      <c r="AB383" s="3">
        <f t="shared" si="44"/>
        <v>0</v>
      </c>
      <c r="AC383" s="3">
        <f t="shared" si="45"/>
        <v>0</v>
      </c>
      <c r="AD383" s="3">
        <f t="shared" si="46"/>
        <v>0</v>
      </c>
      <c r="AE383" s="3">
        <f t="shared" si="47"/>
        <v>0</v>
      </c>
    </row>
    <row r="384" spans="1:31" x14ac:dyDescent="0.2">
      <c r="A384" s="8" t="s">
        <v>74</v>
      </c>
      <c r="B384" s="34" t="s">
        <v>182</v>
      </c>
      <c r="C384" s="7">
        <f t="shared" si="50"/>
        <v>2020</v>
      </c>
      <c r="E384" s="9" t="s">
        <v>41</v>
      </c>
      <c r="F384" s="10">
        <v>2020</v>
      </c>
      <c r="G384" s="4" t="s">
        <v>5</v>
      </c>
      <c r="H384" s="6" t="s">
        <v>12</v>
      </c>
      <c r="I384" s="5" t="s">
        <v>18</v>
      </c>
      <c r="J384" s="5" t="s">
        <v>14</v>
      </c>
      <c r="K384" s="2" t="s">
        <v>55</v>
      </c>
      <c r="L384" s="1" t="s">
        <v>56</v>
      </c>
      <c r="M384" s="14">
        <v>9800</v>
      </c>
      <c r="N384" s="3">
        <v>9800</v>
      </c>
      <c r="O384" s="3">
        <v>0</v>
      </c>
      <c r="P384" s="3">
        <v>0</v>
      </c>
      <c r="Q384" s="3">
        <f t="shared" si="48"/>
        <v>9800</v>
      </c>
      <c r="R384" s="3">
        <v>9800</v>
      </c>
      <c r="S384" s="3">
        <v>0</v>
      </c>
      <c r="T384" s="3">
        <v>0</v>
      </c>
      <c r="U384" s="3">
        <f t="shared" si="49"/>
        <v>9800</v>
      </c>
      <c r="V384" s="16">
        <v>930.1</v>
      </c>
      <c r="W384" s="3">
        <v>0</v>
      </c>
      <c r="X384" s="3">
        <v>0</v>
      </c>
      <c r="Y384" s="3">
        <v>0</v>
      </c>
      <c r="Z384" s="3">
        <f t="shared" si="43"/>
        <v>0</v>
      </c>
      <c r="AA384" s="16" t="s">
        <v>155</v>
      </c>
      <c r="AB384" s="3">
        <f t="shared" si="44"/>
        <v>0</v>
      </c>
      <c r="AC384" s="3">
        <f t="shared" si="45"/>
        <v>0</v>
      </c>
      <c r="AD384" s="3">
        <f t="shared" si="46"/>
        <v>0</v>
      </c>
      <c r="AE384" s="3">
        <f t="shared" si="47"/>
        <v>0</v>
      </c>
    </row>
    <row r="385" spans="1:31" x14ac:dyDescent="0.2">
      <c r="A385" s="8" t="s">
        <v>74</v>
      </c>
      <c r="B385" s="34" t="s">
        <v>183</v>
      </c>
      <c r="C385" s="7">
        <f>IF(D385&lt;&gt;"",YEAR(D385),F385)</f>
        <v>2019</v>
      </c>
      <c r="E385" s="9" t="s">
        <v>39</v>
      </c>
      <c r="F385" s="10">
        <v>2019</v>
      </c>
      <c r="G385" s="9" t="s">
        <v>10</v>
      </c>
      <c r="H385" s="10" t="s">
        <v>19</v>
      </c>
      <c r="I385" s="11" t="s">
        <v>44</v>
      </c>
      <c r="J385" s="11" t="s">
        <v>21</v>
      </c>
      <c r="K385" s="12" t="s">
        <v>55</v>
      </c>
      <c r="L385" s="13" t="s">
        <v>56</v>
      </c>
      <c r="M385" s="14">
        <v>68000</v>
      </c>
      <c r="N385" s="3">
        <v>4290.7999133294152</v>
      </c>
      <c r="O385" s="3">
        <v>5467.2004237228557</v>
      </c>
      <c r="P385" s="3">
        <v>1856.400533881404</v>
      </c>
      <c r="Q385" s="3">
        <f t="shared" si="48"/>
        <v>11614.400870933676</v>
      </c>
      <c r="R385" s="3">
        <v>4290.7999133294152</v>
      </c>
      <c r="S385" s="3">
        <v>5467.2004237228557</v>
      </c>
      <c r="T385" s="3">
        <v>1856.400533881404</v>
      </c>
      <c r="U385" s="3">
        <f t="shared" si="49"/>
        <v>11614.400870933676</v>
      </c>
      <c r="V385" s="16">
        <v>923</v>
      </c>
      <c r="W385" s="3">
        <v>0</v>
      </c>
      <c r="X385" s="3">
        <v>0</v>
      </c>
      <c r="Y385" s="3">
        <v>0</v>
      </c>
      <c r="Z385" s="3">
        <f t="shared" si="43"/>
        <v>0</v>
      </c>
      <c r="AA385" s="16" t="s">
        <v>155</v>
      </c>
      <c r="AB385" s="3">
        <f t="shared" si="44"/>
        <v>0</v>
      </c>
      <c r="AC385" s="3">
        <f t="shared" si="45"/>
        <v>0</v>
      </c>
      <c r="AD385" s="3">
        <f t="shared" si="46"/>
        <v>0</v>
      </c>
      <c r="AE385" s="3">
        <f t="shared" si="47"/>
        <v>0</v>
      </c>
    </row>
    <row r="386" spans="1:31" x14ac:dyDescent="0.2">
      <c r="A386" s="8" t="s">
        <v>74</v>
      </c>
      <c r="B386" s="34" t="s">
        <v>183</v>
      </c>
      <c r="C386" s="7">
        <f t="shared" ref="C386:C449" si="51">IF(D386&lt;&gt;"",YEAR(D386),F386)</f>
        <v>2019</v>
      </c>
      <c r="E386" s="9" t="s">
        <v>38</v>
      </c>
      <c r="F386" s="10">
        <v>2019</v>
      </c>
      <c r="G386" s="4" t="s">
        <v>10</v>
      </c>
      <c r="H386" s="6" t="s">
        <v>57</v>
      </c>
      <c r="I386" s="5" t="s">
        <v>23</v>
      </c>
      <c r="J386" s="5" t="s">
        <v>58</v>
      </c>
      <c r="K386" s="2" t="s">
        <v>55</v>
      </c>
      <c r="L386" s="1" t="s">
        <v>56</v>
      </c>
      <c r="M386" s="14">
        <v>5000</v>
      </c>
      <c r="N386" s="3">
        <v>473.49990953673517</v>
      </c>
      <c r="O386" s="3">
        <v>603.99975608795182</v>
      </c>
      <c r="P386" s="3">
        <v>204.99967001610767</v>
      </c>
      <c r="Q386" s="3">
        <f t="shared" si="48"/>
        <v>1282.4993356407947</v>
      </c>
      <c r="R386" s="3">
        <v>205.02546082940637</v>
      </c>
      <c r="S386" s="3">
        <v>261.5318943860832</v>
      </c>
      <c r="T386" s="3">
        <v>88.764857116974639</v>
      </c>
      <c r="U386" s="3">
        <f t="shared" si="49"/>
        <v>555.32221233246423</v>
      </c>
      <c r="V386" s="16">
        <v>911</v>
      </c>
      <c r="W386" s="3">
        <v>268.4744487073288</v>
      </c>
      <c r="X386" s="3">
        <v>342.46786170186863</v>
      </c>
      <c r="Y386" s="3">
        <v>116.23481289913303</v>
      </c>
      <c r="Z386" s="3">
        <f t="shared" si="43"/>
        <v>727.17712330833047</v>
      </c>
      <c r="AA386" s="16">
        <v>107</v>
      </c>
      <c r="AB386" s="3">
        <f t="shared" si="44"/>
        <v>0</v>
      </c>
      <c r="AC386" s="3">
        <f t="shared" si="45"/>
        <v>0</v>
      </c>
      <c r="AD386" s="3">
        <f t="shared" si="46"/>
        <v>0</v>
      </c>
      <c r="AE386" s="3">
        <f t="shared" si="47"/>
        <v>0</v>
      </c>
    </row>
    <row r="387" spans="1:31" x14ac:dyDescent="0.2">
      <c r="A387" s="8" t="s">
        <v>74</v>
      </c>
      <c r="B387" s="34" t="s">
        <v>183</v>
      </c>
      <c r="C387" s="7">
        <f t="shared" si="51"/>
        <v>2018</v>
      </c>
      <c r="E387" s="9" t="s">
        <v>39</v>
      </c>
      <c r="F387" s="10">
        <v>2018</v>
      </c>
      <c r="G387" s="4" t="s">
        <v>10</v>
      </c>
      <c r="H387" s="6" t="s">
        <v>59</v>
      </c>
      <c r="I387" s="5" t="s">
        <v>23</v>
      </c>
      <c r="J387" s="5" t="s">
        <v>60</v>
      </c>
      <c r="K387" s="2" t="s">
        <v>55</v>
      </c>
      <c r="L387" s="1" t="s">
        <v>56</v>
      </c>
      <c r="M387" s="14">
        <v>10000</v>
      </c>
      <c r="N387" s="3">
        <v>640.99954281061366</v>
      </c>
      <c r="O387" s="3">
        <v>863.99937775009971</v>
      </c>
      <c r="P387" s="3">
        <v>307.00100448179091</v>
      </c>
      <c r="Q387" s="3">
        <f t="shared" si="48"/>
        <v>1811.9999250425044</v>
      </c>
      <c r="R387" s="3">
        <v>277.55280203699573</v>
      </c>
      <c r="S387" s="3">
        <v>374.11173056579321</v>
      </c>
      <c r="T387" s="3">
        <v>132.93143494061547</v>
      </c>
      <c r="U387" s="3">
        <f t="shared" si="49"/>
        <v>784.59596754340441</v>
      </c>
      <c r="V387" s="16">
        <v>911</v>
      </c>
      <c r="W387" s="3">
        <v>363.44674077361793</v>
      </c>
      <c r="X387" s="3">
        <v>489.8876471843065</v>
      </c>
      <c r="Y387" s="3">
        <v>174.06956954117544</v>
      </c>
      <c r="Z387" s="3">
        <f t="shared" si="43"/>
        <v>1027.4039574991</v>
      </c>
      <c r="AA387" s="16">
        <v>107</v>
      </c>
      <c r="AB387" s="3">
        <f t="shared" si="44"/>
        <v>0</v>
      </c>
      <c r="AC387" s="3">
        <f t="shared" si="45"/>
        <v>0</v>
      </c>
      <c r="AD387" s="3">
        <f t="shared" si="46"/>
        <v>0</v>
      </c>
      <c r="AE387" s="3">
        <f t="shared" si="47"/>
        <v>0</v>
      </c>
    </row>
    <row r="388" spans="1:31" x14ac:dyDescent="0.2">
      <c r="A388" s="8" t="s">
        <v>74</v>
      </c>
      <c r="B388" s="34" t="s">
        <v>183</v>
      </c>
      <c r="C388" s="7">
        <f t="shared" si="51"/>
        <v>2018</v>
      </c>
      <c r="E388" s="9" t="s">
        <v>40</v>
      </c>
      <c r="F388" s="10">
        <v>2018</v>
      </c>
      <c r="G388" s="4" t="s">
        <v>10</v>
      </c>
      <c r="H388" s="6" t="s">
        <v>59</v>
      </c>
      <c r="I388" s="5" t="s">
        <v>23</v>
      </c>
      <c r="J388" s="5" t="s">
        <v>60</v>
      </c>
      <c r="K388" s="2" t="s">
        <v>55</v>
      </c>
      <c r="L388" s="1" t="s">
        <v>56</v>
      </c>
      <c r="M388" s="14">
        <v>5000</v>
      </c>
      <c r="N388" s="3">
        <v>320.50027731922415</v>
      </c>
      <c r="O388" s="3">
        <v>432.00047987490757</v>
      </c>
      <c r="P388" s="3">
        <v>153.50039226794786</v>
      </c>
      <c r="Q388" s="3">
        <f t="shared" si="48"/>
        <v>906.00114946207952</v>
      </c>
      <c r="R388" s="3">
        <v>138.77662007922407</v>
      </c>
      <c r="S388" s="3">
        <v>187.056207785835</v>
      </c>
      <c r="T388" s="3">
        <v>66.465669852021435</v>
      </c>
      <c r="U388" s="3">
        <f t="shared" si="49"/>
        <v>392.29849771708052</v>
      </c>
      <c r="V388" s="16">
        <v>911</v>
      </c>
      <c r="W388" s="3">
        <v>181.72365724000008</v>
      </c>
      <c r="X388" s="3">
        <v>244.94427208907257</v>
      </c>
      <c r="Y388" s="3">
        <v>87.034722415926424</v>
      </c>
      <c r="Z388" s="3">
        <f t="shared" si="43"/>
        <v>513.70265174499912</v>
      </c>
      <c r="AA388" s="16">
        <v>107</v>
      </c>
      <c r="AB388" s="3">
        <f t="shared" si="44"/>
        <v>0</v>
      </c>
      <c r="AC388" s="3">
        <f t="shared" si="45"/>
        <v>0</v>
      </c>
      <c r="AD388" s="3">
        <f t="shared" si="46"/>
        <v>0</v>
      </c>
      <c r="AE388" s="3">
        <f t="shared" si="47"/>
        <v>0</v>
      </c>
    </row>
    <row r="389" spans="1:31" x14ac:dyDescent="0.2">
      <c r="A389" s="8" t="s">
        <v>74</v>
      </c>
      <c r="B389" s="34" t="s">
        <v>183</v>
      </c>
      <c r="C389" s="7">
        <f t="shared" si="51"/>
        <v>2018</v>
      </c>
      <c r="E389" s="9" t="s">
        <v>41</v>
      </c>
      <c r="F389" s="10">
        <v>2018</v>
      </c>
      <c r="G389" s="4" t="s">
        <v>10</v>
      </c>
      <c r="H389" s="6" t="s">
        <v>59</v>
      </c>
      <c r="I389" s="5" t="s">
        <v>23</v>
      </c>
      <c r="J389" s="5" t="s">
        <v>60</v>
      </c>
      <c r="K389" s="2" t="s">
        <v>55</v>
      </c>
      <c r="L389" s="1" t="s">
        <v>56</v>
      </c>
      <c r="M389" s="14">
        <v>5000</v>
      </c>
      <c r="N389" s="3">
        <v>320.50002923168432</v>
      </c>
      <c r="O389" s="3">
        <v>432.0003776788505</v>
      </c>
      <c r="P389" s="3">
        <v>153.50032740742185</v>
      </c>
      <c r="Q389" s="3">
        <f t="shared" si="48"/>
        <v>906.0007343179567</v>
      </c>
      <c r="R389" s="3">
        <v>138.77651265731933</v>
      </c>
      <c r="S389" s="3">
        <v>187.0561635349423</v>
      </c>
      <c r="T389" s="3">
        <v>66.465641767413672</v>
      </c>
      <c r="U389" s="3">
        <f t="shared" si="49"/>
        <v>392.29831795967527</v>
      </c>
      <c r="V389" s="16">
        <v>911</v>
      </c>
      <c r="W389" s="3">
        <v>181.72351657436499</v>
      </c>
      <c r="X389" s="3">
        <v>244.9442141439082</v>
      </c>
      <c r="Y389" s="3">
        <v>87.034685640008178</v>
      </c>
      <c r="Z389" s="3">
        <f t="shared" si="43"/>
        <v>513.70241635828143</v>
      </c>
      <c r="AA389" s="16">
        <v>107</v>
      </c>
      <c r="AB389" s="3">
        <f t="shared" si="44"/>
        <v>0</v>
      </c>
      <c r="AC389" s="3">
        <f t="shared" si="45"/>
        <v>0</v>
      </c>
      <c r="AD389" s="3">
        <f t="shared" si="46"/>
        <v>0</v>
      </c>
      <c r="AE389" s="3">
        <f t="shared" si="47"/>
        <v>0</v>
      </c>
    </row>
    <row r="390" spans="1:31" x14ac:dyDescent="0.2">
      <c r="A390" s="8" t="s">
        <v>74</v>
      </c>
      <c r="B390" s="34" t="s">
        <v>183</v>
      </c>
      <c r="C390" s="7">
        <f t="shared" si="51"/>
        <v>2018</v>
      </c>
      <c r="E390" s="9" t="s">
        <v>42</v>
      </c>
      <c r="F390" s="10">
        <v>2018</v>
      </c>
      <c r="G390" s="4" t="s">
        <v>10</v>
      </c>
      <c r="H390" s="6" t="s">
        <v>59</v>
      </c>
      <c r="I390" s="5" t="s">
        <v>23</v>
      </c>
      <c r="J390" s="5" t="s">
        <v>60</v>
      </c>
      <c r="K390" s="2" t="s">
        <v>55</v>
      </c>
      <c r="L390" s="1" t="s">
        <v>56</v>
      </c>
      <c r="M390" s="14">
        <v>5000</v>
      </c>
      <c r="N390" s="3">
        <v>320.49997440847693</v>
      </c>
      <c r="O390" s="3">
        <v>431.99996105572421</v>
      </c>
      <c r="P390" s="3">
        <v>153.49996582774935</v>
      </c>
      <c r="Q390" s="3">
        <f t="shared" si="48"/>
        <v>905.99990129195044</v>
      </c>
      <c r="R390" s="3">
        <v>138.77648891887054</v>
      </c>
      <c r="S390" s="3">
        <v>187.05598313712861</v>
      </c>
      <c r="T390" s="3">
        <v>66.465485203415483</v>
      </c>
      <c r="U390" s="3">
        <f t="shared" si="49"/>
        <v>392.2979572594146</v>
      </c>
      <c r="V390" s="16">
        <v>911</v>
      </c>
      <c r="W390" s="3">
        <v>181.72348548960639</v>
      </c>
      <c r="X390" s="3">
        <v>244.94397791859561</v>
      </c>
      <c r="Y390" s="3">
        <v>87.034480624333867</v>
      </c>
      <c r="Z390" s="3">
        <f t="shared" si="43"/>
        <v>513.70194403253595</v>
      </c>
      <c r="AA390" s="16">
        <v>107</v>
      </c>
      <c r="AB390" s="3">
        <f t="shared" si="44"/>
        <v>0</v>
      </c>
      <c r="AC390" s="3">
        <f t="shared" si="45"/>
        <v>0</v>
      </c>
      <c r="AD390" s="3">
        <f t="shared" si="46"/>
        <v>0</v>
      </c>
      <c r="AE390" s="3">
        <f t="shared" si="47"/>
        <v>0</v>
      </c>
    </row>
    <row r="391" spans="1:31" x14ac:dyDescent="0.2">
      <c r="A391" s="8" t="s">
        <v>74</v>
      </c>
      <c r="B391" s="34" t="s">
        <v>183</v>
      </c>
      <c r="C391" s="7">
        <f t="shared" si="51"/>
        <v>2018</v>
      </c>
      <c r="E391" s="9" t="s">
        <v>43</v>
      </c>
      <c r="F391" s="10">
        <v>2018</v>
      </c>
      <c r="G391" s="4" t="s">
        <v>10</v>
      </c>
      <c r="H391" s="6" t="s">
        <v>59</v>
      </c>
      <c r="I391" s="5" t="s">
        <v>23</v>
      </c>
      <c r="J391" s="5" t="s">
        <v>60</v>
      </c>
      <c r="K391" s="2" t="s">
        <v>55</v>
      </c>
      <c r="L391" s="1" t="s">
        <v>56</v>
      </c>
      <c r="M391" s="14">
        <v>5000</v>
      </c>
      <c r="N391" s="3">
        <v>320.49978392384935</v>
      </c>
      <c r="O391" s="3">
        <v>431.99975184174633</v>
      </c>
      <c r="P391" s="3">
        <v>153.49970934659439</v>
      </c>
      <c r="Q391" s="3">
        <f t="shared" si="48"/>
        <v>905.99924511219012</v>
      </c>
      <c r="R391" s="3">
        <v>138.77640643902677</v>
      </c>
      <c r="S391" s="3">
        <v>187.05589254747619</v>
      </c>
      <c r="T391" s="3">
        <v>66.46537414707538</v>
      </c>
      <c r="U391" s="3">
        <f t="shared" si="49"/>
        <v>392.29767313357831</v>
      </c>
      <c r="V391" s="16">
        <v>911</v>
      </c>
      <c r="W391" s="3">
        <v>181.72337748482258</v>
      </c>
      <c r="X391" s="3">
        <v>244.94385929427014</v>
      </c>
      <c r="Y391" s="3">
        <v>87.034335199519006</v>
      </c>
      <c r="Z391" s="3">
        <f t="shared" si="43"/>
        <v>513.7015719786117</v>
      </c>
      <c r="AA391" s="16">
        <v>107</v>
      </c>
      <c r="AB391" s="3">
        <f t="shared" si="44"/>
        <v>0</v>
      </c>
      <c r="AC391" s="3">
        <f t="shared" si="45"/>
        <v>0</v>
      </c>
      <c r="AD391" s="3">
        <f t="shared" si="46"/>
        <v>0</v>
      </c>
      <c r="AE391" s="3">
        <f t="shared" si="47"/>
        <v>0</v>
      </c>
    </row>
    <row r="392" spans="1:31" x14ac:dyDescent="0.2">
      <c r="A392" s="8" t="s">
        <v>74</v>
      </c>
      <c r="B392" s="34" t="s">
        <v>183</v>
      </c>
      <c r="C392" s="7">
        <f t="shared" si="51"/>
        <v>2019</v>
      </c>
      <c r="E392" s="9" t="s">
        <v>46</v>
      </c>
      <c r="F392" s="10">
        <v>2019</v>
      </c>
      <c r="G392" s="4" t="s">
        <v>10</v>
      </c>
      <c r="H392" s="6" t="s">
        <v>59</v>
      </c>
      <c r="I392" s="5" t="s">
        <v>23</v>
      </c>
      <c r="J392" s="5" t="s">
        <v>60</v>
      </c>
      <c r="K392" s="2" t="s">
        <v>55</v>
      </c>
      <c r="L392" s="1" t="s">
        <v>56</v>
      </c>
      <c r="M392" s="14">
        <v>10000</v>
      </c>
      <c r="N392" s="3">
        <v>631.00010271061308</v>
      </c>
      <c r="O392" s="3">
        <v>804.00010489594524</v>
      </c>
      <c r="P392" s="3">
        <v>272.99898236364066</v>
      </c>
      <c r="Q392" s="3">
        <f t="shared" si="48"/>
        <v>1707.999189970199</v>
      </c>
      <c r="R392" s="3">
        <v>273.2230444736955</v>
      </c>
      <c r="S392" s="3">
        <v>348.13204541994435</v>
      </c>
      <c r="T392" s="3">
        <v>118.20855936345643</v>
      </c>
      <c r="U392" s="3">
        <f t="shared" si="49"/>
        <v>739.56364925709624</v>
      </c>
      <c r="V392" s="16">
        <v>911</v>
      </c>
      <c r="W392" s="3">
        <v>357.77705823691758</v>
      </c>
      <c r="X392" s="3">
        <v>455.86805947600089</v>
      </c>
      <c r="Y392" s="3">
        <v>154.79042300018423</v>
      </c>
      <c r="Z392" s="3">
        <f t="shared" si="43"/>
        <v>968.43554071310268</v>
      </c>
      <c r="AA392" s="16">
        <v>107</v>
      </c>
      <c r="AB392" s="3">
        <f t="shared" si="44"/>
        <v>0</v>
      </c>
      <c r="AC392" s="3">
        <f t="shared" si="45"/>
        <v>0</v>
      </c>
      <c r="AD392" s="3">
        <f t="shared" si="46"/>
        <v>0</v>
      </c>
      <c r="AE392" s="3">
        <f t="shared" si="47"/>
        <v>0</v>
      </c>
    </row>
    <row r="393" spans="1:31" x14ac:dyDescent="0.2">
      <c r="A393" s="8" t="s">
        <v>74</v>
      </c>
      <c r="B393" s="34" t="s">
        <v>183</v>
      </c>
      <c r="C393" s="7">
        <f t="shared" si="51"/>
        <v>2019</v>
      </c>
      <c r="E393" s="9" t="s">
        <v>47</v>
      </c>
      <c r="F393" s="10">
        <v>2019</v>
      </c>
      <c r="G393" s="4" t="s">
        <v>10</v>
      </c>
      <c r="H393" s="6" t="s">
        <v>59</v>
      </c>
      <c r="I393" s="5" t="s">
        <v>23</v>
      </c>
      <c r="J393" s="5" t="s">
        <v>60</v>
      </c>
      <c r="K393" s="2" t="s">
        <v>55</v>
      </c>
      <c r="L393" s="1" t="s">
        <v>56</v>
      </c>
      <c r="M393" s="14">
        <v>5000</v>
      </c>
      <c r="N393" s="3">
        <v>315.50034821783356</v>
      </c>
      <c r="O393" s="3">
        <v>402.00042072340614</v>
      </c>
      <c r="P393" s="3">
        <v>136.50013693356144</v>
      </c>
      <c r="Q393" s="3">
        <f t="shared" si="48"/>
        <v>854.00090587480111</v>
      </c>
      <c r="R393" s="3">
        <v>136.61165077832194</v>
      </c>
      <c r="S393" s="3">
        <v>174.06618217323486</v>
      </c>
      <c r="T393" s="3">
        <v>59.104559292232111</v>
      </c>
      <c r="U393" s="3">
        <f t="shared" si="49"/>
        <v>369.78239224378893</v>
      </c>
      <c r="V393" s="16">
        <v>911</v>
      </c>
      <c r="W393" s="3">
        <v>178.88869743951162</v>
      </c>
      <c r="X393" s="3">
        <v>227.93423855017127</v>
      </c>
      <c r="Y393" s="3">
        <v>77.395577641329325</v>
      </c>
      <c r="Z393" s="3">
        <f t="shared" si="43"/>
        <v>484.21851363101223</v>
      </c>
      <c r="AA393" s="16">
        <v>107</v>
      </c>
      <c r="AB393" s="3">
        <f t="shared" si="44"/>
        <v>0</v>
      </c>
      <c r="AC393" s="3">
        <f t="shared" si="45"/>
        <v>0</v>
      </c>
      <c r="AD393" s="3">
        <f t="shared" si="46"/>
        <v>0</v>
      </c>
      <c r="AE393" s="3">
        <f t="shared" si="47"/>
        <v>0</v>
      </c>
    </row>
    <row r="394" spans="1:31" x14ac:dyDescent="0.2">
      <c r="A394" s="8" t="s">
        <v>74</v>
      </c>
      <c r="B394" s="34" t="s">
        <v>183</v>
      </c>
      <c r="C394" s="7">
        <f t="shared" si="51"/>
        <v>2019</v>
      </c>
      <c r="E394" s="9" t="s">
        <v>48</v>
      </c>
      <c r="F394" s="10">
        <v>2019</v>
      </c>
      <c r="G394" s="4" t="s">
        <v>10</v>
      </c>
      <c r="H394" s="6" t="s">
        <v>59</v>
      </c>
      <c r="I394" s="5" t="s">
        <v>23</v>
      </c>
      <c r="J394" s="5" t="s">
        <v>60</v>
      </c>
      <c r="K394" s="2" t="s">
        <v>55</v>
      </c>
      <c r="L394" s="1" t="s">
        <v>56</v>
      </c>
      <c r="M394" s="14">
        <v>5000</v>
      </c>
      <c r="N394" s="3">
        <v>315.50014188077756</v>
      </c>
      <c r="O394" s="3">
        <v>402.00036318931535</v>
      </c>
      <c r="P394" s="3">
        <v>136.5000159997191</v>
      </c>
      <c r="Q394" s="3">
        <f t="shared" si="48"/>
        <v>854.00052106981207</v>
      </c>
      <c r="R394" s="3">
        <v>136.61156143437671</v>
      </c>
      <c r="S394" s="3">
        <v>174.06615726097357</v>
      </c>
      <c r="T394" s="3">
        <v>59.104506927878376</v>
      </c>
      <c r="U394" s="3">
        <f t="shared" si="49"/>
        <v>369.78222562322867</v>
      </c>
      <c r="V394" s="16">
        <v>911</v>
      </c>
      <c r="W394" s="3">
        <v>178.88858044640085</v>
      </c>
      <c r="X394" s="3">
        <v>227.93420592834178</v>
      </c>
      <c r="Y394" s="3">
        <v>77.395509071840721</v>
      </c>
      <c r="Z394" s="3">
        <f t="shared" si="43"/>
        <v>484.21829544658334</v>
      </c>
      <c r="AA394" s="16">
        <v>107</v>
      </c>
      <c r="AB394" s="3">
        <f t="shared" si="44"/>
        <v>0</v>
      </c>
      <c r="AC394" s="3">
        <f t="shared" si="45"/>
        <v>0</v>
      </c>
      <c r="AD394" s="3">
        <f t="shared" si="46"/>
        <v>0</v>
      </c>
      <c r="AE394" s="3">
        <f t="shared" si="47"/>
        <v>0</v>
      </c>
    </row>
    <row r="395" spans="1:31" x14ac:dyDescent="0.2">
      <c r="A395" s="8" t="s">
        <v>74</v>
      </c>
      <c r="B395" s="34" t="s">
        <v>183</v>
      </c>
      <c r="C395" s="7">
        <f t="shared" si="51"/>
        <v>2019</v>
      </c>
      <c r="E395" s="9" t="s">
        <v>49</v>
      </c>
      <c r="F395" s="10">
        <v>2019</v>
      </c>
      <c r="G395" s="4" t="s">
        <v>10</v>
      </c>
      <c r="H395" s="6" t="s">
        <v>59</v>
      </c>
      <c r="I395" s="5" t="s">
        <v>23</v>
      </c>
      <c r="J395" s="5" t="s">
        <v>60</v>
      </c>
      <c r="K395" s="2" t="s">
        <v>55</v>
      </c>
      <c r="L395" s="1" t="s">
        <v>56</v>
      </c>
      <c r="M395" s="14">
        <v>5000</v>
      </c>
      <c r="N395" s="3">
        <v>315.50010270817927</v>
      </c>
      <c r="O395" s="3">
        <v>402.000101850352</v>
      </c>
      <c r="P395" s="3">
        <v>136.4999930068258</v>
      </c>
      <c r="Q395" s="3">
        <f t="shared" si="48"/>
        <v>854.0001975653571</v>
      </c>
      <c r="R395" s="3">
        <v>136.61154447264164</v>
      </c>
      <c r="S395" s="3">
        <v>174.06604410120244</v>
      </c>
      <c r="T395" s="3">
        <v>59.104496971955584</v>
      </c>
      <c r="U395" s="3">
        <f t="shared" si="49"/>
        <v>369.7820855457997</v>
      </c>
      <c r="V395" s="16">
        <v>911</v>
      </c>
      <c r="W395" s="3">
        <v>178.88855823553763</v>
      </c>
      <c r="X395" s="3">
        <v>227.93405774914956</v>
      </c>
      <c r="Y395" s="3">
        <v>77.39549603487022</v>
      </c>
      <c r="Z395" s="3">
        <f t="shared" ref="Z395:Z458" si="52">SUM(W395:Y395)</f>
        <v>484.21811201955745</v>
      </c>
      <c r="AA395" s="16">
        <v>107</v>
      </c>
      <c r="AB395" s="3">
        <f t="shared" ref="AB395:AB458" si="53">N395-SUM(R395,W395)</f>
        <v>0</v>
      </c>
      <c r="AC395" s="3">
        <f t="shared" ref="AC395:AC458" si="54">O395-SUM(S395,X395)</f>
        <v>0</v>
      </c>
      <c r="AD395" s="3">
        <f t="shared" ref="AD395:AD458" si="55">P395-SUM(T395,Y395)</f>
        <v>0</v>
      </c>
      <c r="AE395" s="3">
        <f t="shared" ref="AE395:AE458" si="56">Q395-SUM(U395,Z395)</f>
        <v>0</v>
      </c>
    </row>
    <row r="396" spans="1:31" x14ac:dyDescent="0.2">
      <c r="A396" s="8" t="s">
        <v>74</v>
      </c>
      <c r="B396" s="34" t="s">
        <v>183</v>
      </c>
      <c r="C396" s="7">
        <f t="shared" si="51"/>
        <v>2019</v>
      </c>
      <c r="E396" s="9" t="s">
        <v>37</v>
      </c>
      <c r="F396" s="10">
        <v>2019</v>
      </c>
      <c r="G396" s="4" t="s">
        <v>10</v>
      </c>
      <c r="H396" s="6" t="s">
        <v>59</v>
      </c>
      <c r="I396" s="5" t="s">
        <v>23</v>
      </c>
      <c r="J396" s="5" t="s">
        <v>60</v>
      </c>
      <c r="K396" s="2" t="s">
        <v>55</v>
      </c>
      <c r="L396" s="1" t="s">
        <v>56</v>
      </c>
      <c r="M396" s="14">
        <v>5000</v>
      </c>
      <c r="N396" s="3">
        <v>315.50006372237584</v>
      </c>
      <c r="O396" s="3">
        <v>402.00003295589727</v>
      </c>
      <c r="P396" s="3">
        <v>136.49997905317966</v>
      </c>
      <c r="Q396" s="3">
        <f t="shared" ref="Q396:R459" si="57">SUM(N396:P396)</f>
        <v>854.00007573145285</v>
      </c>
      <c r="R396" s="3">
        <v>136.61152759178876</v>
      </c>
      <c r="S396" s="3">
        <v>174.06601426990355</v>
      </c>
      <c r="T396" s="3">
        <v>59.104490930026799</v>
      </c>
      <c r="U396" s="3">
        <f t="shared" ref="U396:U459" si="58">SUM(R396:T396)</f>
        <v>369.78203279171908</v>
      </c>
      <c r="V396" s="16">
        <v>911</v>
      </c>
      <c r="W396" s="3">
        <v>178.88853613058708</v>
      </c>
      <c r="X396" s="3">
        <v>227.93401868599372</v>
      </c>
      <c r="Y396" s="3">
        <v>77.395488123152859</v>
      </c>
      <c r="Z396" s="3">
        <f t="shared" si="52"/>
        <v>484.21804293973366</v>
      </c>
      <c r="AA396" s="16">
        <v>107</v>
      </c>
      <c r="AB396" s="3">
        <f t="shared" si="53"/>
        <v>0</v>
      </c>
      <c r="AC396" s="3">
        <f t="shared" si="54"/>
        <v>0</v>
      </c>
      <c r="AD396" s="3">
        <f t="shared" si="55"/>
        <v>0</v>
      </c>
      <c r="AE396" s="3">
        <f t="shared" si="56"/>
        <v>0</v>
      </c>
    </row>
    <row r="397" spans="1:31" x14ac:dyDescent="0.2">
      <c r="A397" s="8" t="s">
        <v>74</v>
      </c>
      <c r="B397" s="34" t="s">
        <v>183</v>
      </c>
      <c r="C397" s="7">
        <f t="shared" si="51"/>
        <v>2019</v>
      </c>
      <c r="E397" s="9" t="s">
        <v>39</v>
      </c>
      <c r="F397" s="10">
        <v>2019</v>
      </c>
      <c r="G397" s="4" t="s">
        <v>10</v>
      </c>
      <c r="H397" s="6" t="s">
        <v>59</v>
      </c>
      <c r="I397" s="5" t="s">
        <v>23</v>
      </c>
      <c r="J397" s="5" t="s">
        <v>60</v>
      </c>
      <c r="K397" s="2" t="s">
        <v>55</v>
      </c>
      <c r="L397" s="1" t="s">
        <v>56</v>
      </c>
      <c r="M397" s="14">
        <v>5000</v>
      </c>
      <c r="N397" s="3">
        <v>315.49990277360268</v>
      </c>
      <c r="O397" s="3">
        <v>401.99998766795085</v>
      </c>
      <c r="P397" s="3">
        <v>136.49996244816538</v>
      </c>
      <c r="Q397" s="3">
        <f t="shared" si="57"/>
        <v>853.99985288971902</v>
      </c>
      <c r="R397" s="3">
        <v>136.61145790096998</v>
      </c>
      <c r="S397" s="3">
        <v>174.06599466022274</v>
      </c>
      <c r="T397" s="3">
        <v>59.104483740055613</v>
      </c>
      <c r="U397" s="3">
        <f t="shared" si="58"/>
        <v>369.78193630124832</v>
      </c>
      <c r="V397" s="16">
        <v>911</v>
      </c>
      <c r="W397" s="3">
        <v>178.8884448726327</v>
      </c>
      <c r="X397" s="3">
        <v>227.93399300772811</v>
      </c>
      <c r="Y397" s="3">
        <v>77.395478708109763</v>
      </c>
      <c r="Z397" s="3">
        <f t="shared" si="52"/>
        <v>484.21791658847053</v>
      </c>
      <c r="AA397" s="16">
        <v>107</v>
      </c>
      <c r="AB397" s="3">
        <f t="shared" si="53"/>
        <v>0</v>
      </c>
      <c r="AC397" s="3">
        <f t="shared" si="54"/>
        <v>0</v>
      </c>
      <c r="AD397" s="3">
        <f t="shared" si="55"/>
        <v>0</v>
      </c>
      <c r="AE397" s="3">
        <f t="shared" si="56"/>
        <v>0</v>
      </c>
    </row>
    <row r="398" spans="1:31" x14ac:dyDescent="0.2">
      <c r="A398" s="8" t="s">
        <v>74</v>
      </c>
      <c r="B398" s="34" t="s">
        <v>183</v>
      </c>
      <c r="C398" s="7">
        <f t="shared" si="51"/>
        <v>2019</v>
      </c>
      <c r="E398" s="9" t="s">
        <v>40</v>
      </c>
      <c r="F398" s="10">
        <v>2019</v>
      </c>
      <c r="G398" s="4" t="s">
        <v>10</v>
      </c>
      <c r="H398" s="6" t="s">
        <v>59</v>
      </c>
      <c r="I398" s="5" t="s">
        <v>23</v>
      </c>
      <c r="J398" s="5" t="s">
        <v>60</v>
      </c>
      <c r="K398" s="2" t="s">
        <v>55</v>
      </c>
      <c r="L398" s="1" t="s">
        <v>56</v>
      </c>
      <c r="M398" s="14">
        <v>5000</v>
      </c>
      <c r="N398" s="3">
        <v>315.49980344260433</v>
      </c>
      <c r="O398" s="3">
        <v>401.99992181296494</v>
      </c>
      <c r="P398" s="3">
        <v>136.4999101462885</v>
      </c>
      <c r="Q398" s="3">
        <f t="shared" si="57"/>
        <v>853.99963540185774</v>
      </c>
      <c r="R398" s="3">
        <v>136.61141489064769</v>
      </c>
      <c r="S398" s="3">
        <v>174.06596614501385</v>
      </c>
      <c r="T398" s="3">
        <v>59.104461093342934</v>
      </c>
      <c r="U398" s="3">
        <f t="shared" si="58"/>
        <v>369.78184212900447</v>
      </c>
      <c r="V398" s="16">
        <v>911</v>
      </c>
      <c r="W398" s="3">
        <v>178.88838855195664</v>
      </c>
      <c r="X398" s="3">
        <v>227.9339556679511</v>
      </c>
      <c r="Y398" s="3">
        <v>77.395449052945565</v>
      </c>
      <c r="Z398" s="3">
        <f t="shared" si="52"/>
        <v>484.21779327285333</v>
      </c>
      <c r="AA398" s="16">
        <v>107</v>
      </c>
      <c r="AB398" s="3">
        <f t="shared" si="53"/>
        <v>0</v>
      </c>
      <c r="AC398" s="3">
        <f t="shared" si="54"/>
        <v>0</v>
      </c>
      <c r="AD398" s="3">
        <f t="shared" si="55"/>
        <v>0</v>
      </c>
      <c r="AE398" s="3">
        <f t="shared" si="56"/>
        <v>0</v>
      </c>
    </row>
    <row r="399" spans="1:31" x14ac:dyDescent="0.2">
      <c r="A399" s="8" t="s">
        <v>74</v>
      </c>
      <c r="B399" s="34" t="s">
        <v>183</v>
      </c>
      <c r="C399" s="7">
        <f t="shared" si="51"/>
        <v>2019</v>
      </c>
      <c r="E399" s="9" t="s">
        <v>41</v>
      </c>
      <c r="F399" s="10">
        <v>2019</v>
      </c>
      <c r="G399" s="4" t="s">
        <v>10</v>
      </c>
      <c r="H399" s="6" t="s">
        <v>59</v>
      </c>
      <c r="I399" s="5" t="s">
        <v>23</v>
      </c>
      <c r="J399" s="5" t="s">
        <v>60</v>
      </c>
      <c r="K399" s="2" t="s">
        <v>55</v>
      </c>
      <c r="L399" s="1" t="s">
        <v>56</v>
      </c>
      <c r="M399" s="14">
        <v>5000</v>
      </c>
      <c r="N399" s="3">
        <v>315.49968842653419</v>
      </c>
      <c r="O399" s="3">
        <v>401.99988420555985</v>
      </c>
      <c r="P399" s="3">
        <v>136.4998227974167</v>
      </c>
      <c r="Q399" s="3">
        <f t="shared" si="57"/>
        <v>853.99939542951074</v>
      </c>
      <c r="R399" s="3">
        <v>136.61136508868933</v>
      </c>
      <c r="S399" s="3">
        <v>174.06594986100743</v>
      </c>
      <c r="T399" s="3">
        <v>59.104423271281433</v>
      </c>
      <c r="U399" s="3">
        <f t="shared" si="58"/>
        <v>369.78173822097824</v>
      </c>
      <c r="V399" s="16">
        <v>911</v>
      </c>
      <c r="W399" s="3">
        <v>178.88832333784487</v>
      </c>
      <c r="X399" s="3">
        <v>227.93393434455243</v>
      </c>
      <c r="Y399" s="3">
        <v>77.395399526135265</v>
      </c>
      <c r="Z399" s="3">
        <f t="shared" si="52"/>
        <v>484.21765720853261</v>
      </c>
      <c r="AA399" s="16">
        <v>107</v>
      </c>
      <c r="AB399" s="3">
        <f t="shared" si="53"/>
        <v>0</v>
      </c>
      <c r="AC399" s="3">
        <f t="shared" si="54"/>
        <v>0</v>
      </c>
      <c r="AD399" s="3">
        <f t="shared" si="55"/>
        <v>0</v>
      </c>
      <c r="AE399" s="3">
        <f t="shared" si="56"/>
        <v>0</v>
      </c>
    </row>
    <row r="400" spans="1:31" x14ac:dyDescent="0.2">
      <c r="A400" s="8" t="s">
        <v>74</v>
      </c>
      <c r="B400" s="34" t="s">
        <v>183</v>
      </c>
      <c r="C400" s="7">
        <f t="shared" si="51"/>
        <v>2019</v>
      </c>
      <c r="E400" s="9" t="s">
        <v>42</v>
      </c>
      <c r="F400" s="10">
        <v>2019</v>
      </c>
      <c r="G400" s="4" t="s">
        <v>10</v>
      </c>
      <c r="H400" s="6" t="s">
        <v>59</v>
      </c>
      <c r="I400" s="5" t="s">
        <v>23</v>
      </c>
      <c r="J400" s="5" t="s">
        <v>60</v>
      </c>
      <c r="K400" s="2" t="s">
        <v>55</v>
      </c>
      <c r="L400" s="1" t="s">
        <v>56</v>
      </c>
      <c r="M400" s="14">
        <v>5000</v>
      </c>
      <c r="N400" s="3">
        <v>315.49968635989643</v>
      </c>
      <c r="O400" s="3">
        <v>401.99972126210378</v>
      </c>
      <c r="P400" s="3">
        <v>136.49969533967689</v>
      </c>
      <c r="Q400" s="3">
        <f t="shared" si="57"/>
        <v>853.99910296167718</v>
      </c>
      <c r="R400" s="3">
        <v>136.61136419383516</v>
      </c>
      <c r="S400" s="3">
        <v>174.06587930649096</v>
      </c>
      <c r="T400" s="3">
        <v>59.1043680820801</v>
      </c>
      <c r="U400" s="3">
        <f t="shared" si="58"/>
        <v>369.78161158240619</v>
      </c>
      <c r="V400" s="16">
        <v>911</v>
      </c>
      <c r="W400" s="3">
        <v>178.88832216606127</v>
      </c>
      <c r="X400" s="3">
        <v>227.93384195561282</v>
      </c>
      <c r="Y400" s="3">
        <v>77.39532725759679</v>
      </c>
      <c r="Z400" s="3">
        <f t="shared" si="52"/>
        <v>484.21749137927088</v>
      </c>
      <c r="AA400" s="16">
        <v>107</v>
      </c>
      <c r="AB400" s="3">
        <f t="shared" si="53"/>
        <v>0</v>
      </c>
      <c r="AC400" s="3">
        <f t="shared" si="54"/>
        <v>0</v>
      </c>
      <c r="AD400" s="3">
        <f t="shared" si="55"/>
        <v>0</v>
      </c>
      <c r="AE400" s="3">
        <f t="shared" si="56"/>
        <v>0</v>
      </c>
    </row>
    <row r="401" spans="1:31" x14ac:dyDescent="0.2">
      <c r="A401" s="8" t="s">
        <v>74</v>
      </c>
      <c r="B401" s="34" t="s">
        <v>183</v>
      </c>
      <c r="C401" s="7">
        <f t="shared" si="51"/>
        <v>2019</v>
      </c>
      <c r="E401" s="9" t="s">
        <v>43</v>
      </c>
      <c r="F401" s="10">
        <v>2019</v>
      </c>
      <c r="G401" s="4" t="s">
        <v>10</v>
      </c>
      <c r="H401" s="6" t="s">
        <v>59</v>
      </c>
      <c r="I401" s="5" t="s">
        <v>23</v>
      </c>
      <c r="J401" s="5" t="s">
        <v>60</v>
      </c>
      <c r="K401" s="2" t="s">
        <v>55</v>
      </c>
      <c r="L401" s="1" t="s">
        <v>56</v>
      </c>
      <c r="M401" s="14">
        <v>5000</v>
      </c>
      <c r="N401" s="3">
        <v>315.49953374260053</v>
      </c>
      <c r="O401" s="3">
        <v>401.999622421146</v>
      </c>
      <c r="P401" s="3">
        <v>136.49963002978785</v>
      </c>
      <c r="Q401" s="3">
        <f t="shared" si="57"/>
        <v>853.99878619353444</v>
      </c>
      <c r="R401" s="3">
        <v>136.61129811054604</v>
      </c>
      <c r="S401" s="3">
        <v>174.06583650835623</v>
      </c>
      <c r="T401" s="3">
        <v>59.104339802898153</v>
      </c>
      <c r="U401" s="3">
        <f t="shared" si="58"/>
        <v>369.78147442180045</v>
      </c>
      <c r="V401" s="16">
        <v>911</v>
      </c>
      <c r="W401" s="3">
        <v>178.88823563205449</v>
      </c>
      <c r="X401" s="3">
        <v>227.93378591278977</v>
      </c>
      <c r="Y401" s="3">
        <v>77.395290226889699</v>
      </c>
      <c r="Z401" s="3">
        <f t="shared" si="52"/>
        <v>484.21731177173393</v>
      </c>
      <c r="AA401" s="16">
        <v>107</v>
      </c>
      <c r="AB401" s="3">
        <f t="shared" si="53"/>
        <v>0</v>
      </c>
      <c r="AC401" s="3">
        <f t="shared" si="54"/>
        <v>0</v>
      </c>
      <c r="AD401" s="3">
        <f t="shared" si="55"/>
        <v>0</v>
      </c>
      <c r="AE401" s="3">
        <f t="shared" si="56"/>
        <v>0</v>
      </c>
    </row>
    <row r="402" spans="1:31" x14ac:dyDescent="0.2">
      <c r="A402" s="8" t="s">
        <v>74</v>
      </c>
      <c r="B402" s="34" t="s">
        <v>183</v>
      </c>
      <c r="C402" s="7">
        <f t="shared" si="51"/>
        <v>2019</v>
      </c>
      <c r="E402" s="9" t="s">
        <v>45</v>
      </c>
      <c r="F402" s="10">
        <v>2019</v>
      </c>
      <c r="G402" s="4" t="s">
        <v>10</v>
      </c>
      <c r="H402" s="6" t="s">
        <v>59</v>
      </c>
      <c r="I402" s="5" t="s">
        <v>23</v>
      </c>
      <c r="J402" s="5" t="s">
        <v>60</v>
      </c>
      <c r="K402" s="2" t="s">
        <v>55</v>
      </c>
      <c r="L402" s="1" t="s">
        <v>56</v>
      </c>
      <c r="M402" s="14">
        <v>5000</v>
      </c>
      <c r="N402" s="3">
        <v>315.49942609434595</v>
      </c>
      <c r="O402" s="3">
        <v>401.99958284188318</v>
      </c>
      <c r="P402" s="3">
        <v>136.49926180214101</v>
      </c>
      <c r="Q402" s="3">
        <f t="shared" si="57"/>
        <v>853.99827073837014</v>
      </c>
      <c r="R402" s="3">
        <v>136.6112514988518</v>
      </c>
      <c r="S402" s="3">
        <v>174.06581937053545</v>
      </c>
      <c r="T402" s="3">
        <v>59.104180360327064</v>
      </c>
      <c r="U402" s="3">
        <f t="shared" si="58"/>
        <v>369.78125122971431</v>
      </c>
      <c r="V402" s="16">
        <v>911</v>
      </c>
      <c r="W402" s="3">
        <v>178.88817459549415</v>
      </c>
      <c r="X402" s="3">
        <v>227.93376347134773</v>
      </c>
      <c r="Y402" s="3">
        <v>77.395081441813943</v>
      </c>
      <c r="Z402" s="3">
        <f t="shared" si="52"/>
        <v>484.21701950865582</v>
      </c>
      <c r="AA402" s="16">
        <v>107</v>
      </c>
      <c r="AB402" s="3">
        <f t="shared" si="53"/>
        <v>0</v>
      </c>
      <c r="AC402" s="3">
        <f t="shared" si="54"/>
        <v>0</v>
      </c>
      <c r="AD402" s="3">
        <f t="shared" si="55"/>
        <v>0</v>
      </c>
      <c r="AE402" s="3">
        <f t="shared" si="56"/>
        <v>0</v>
      </c>
    </row>
    <row r="403" spans="1:31" x14ac:dyDescent="0.2">
      <c r="A403" s="8" t="s">
        <v>74</v>
      </c>
      <c r="B403" s="34" t="s">
        <v>183</v>
      </c>
      <c r="C403" s="7">
        <f t="shared" si="51"/>
        <v>2020</v>
      </c>
      <c r="E403" s="9" t="s">
        <v>46</v>
      </c>
      <c r="F403" s="10">
        <v>2020</v>
      </c>
      <c r="G403" s="4" t="s">
        <v>10</v>
      </c>
      <c r="H403" s="6" t="s">
        <v>59</v>
      </c>
      <c r="I403" s="5" t="s">
        <v>23</v>
      </c>
      <c r="J403" s="5" t="s">
        <v>60</v>
      </c>
      <c r="K403" s="2" t="s">
        <v>55</v>
      </c>
      <c r="L403" s="1" t="s">
        <v>56</v>
      </c>
      <c r="M403" s="14">
        <v>5000</v>
      </c>
      <c r="N403" s="3">
        <v>495.50014015084639</v>
      </c>
      <c r="O403" s="3">
        <v>611.0005240791603</v>
      </c>
      <c r="P403" s="3">
        <v>210.00045027635713</v>
      </c>
      <c r="Q403" s="3">
        <f t="shared" si="57"/>
        <v>1316.501114506364</v>
      </c>
      <c r="R403" s="3">
        <v>214.55156068531653</v>
      </c>
      <c r="S403" s="3">
        <v>264.56322692627646</v>
      </c>
      <c r="T403" s="3">
        <v>90.930194969662651</v>
      </c>
      <c r="U403" s="3">
        <f t="shared" si="58"/>
        <v>570.04498258125568</v>
      </c>
      <c r="V403" s="16">
        <v>911</v>
      </c>
      <c r="W403" s="3">
        <v>280.94857946552986</v>
      </c>
      <c r="X403" s="3">
        <v>346.43729715288384</v>
      </c>
      <c r="Y403" s="3">
        <v>119.07025530669448</v>
      </c>
      <c r="Z403" s="3">
        <f t="shared" si="52"/>
        <v>746.45613192510814</v>
      </c>
      <c r="AA403" s="16">
        <v>107</v>
      </c>
      <c r="AB403" s="3">
        <f t="shared" si="53"/>
        <v>0</v>
      </c>
      <c r="AC403" s="3">
        <f t="shared" si="54"/>
        <v>0</v>
      </c>
      <c r="AD403" s="3">
        <f t="shared" si="55"/>
        <v>0</v>
      </c>
      <c r="AE403" s="3">
        <f t="shared" si="56"/>
        <v>0</v>
      </c>
    </row>
    <row r="404" spans="1:31" x14ac:dyDescent="0.2">
      <c r="A404" s="8" t="s">
        <v>74</v>
      </c>
      <c r="B404" s="34" t="s">
        <v>183</v>
      </c>
      <c r="C404" s="7">
        <f t="shared" si="51"/>
        <v>2020</v>
      </c>
      <c r="E404" s="9" t="s">
        <v>47</v>
      </c>
      <c r="F404" s="10">
        <v>2020</v>
      </c>
      <c r="G404" s="4" t="s">
        <v>10</v>
      </c>
      <c r="H404" s="6" t="s">
        <v>59</v>
      </c>
      <c r="I404" s="5" t="s">
        <v>23</v>
      </c>
      <c r="J404" s="5" t="s">
        <v>60</v>
      </c>
      <c r="K404" s="2" t="s">
        <v>55</v>
      </c>
      <c r="L404" s="1" t="s">
        <v>56</v>
      </c>
      <c r="M404" s="14">
        <v>5000</v>
      </c>
      <c r="N404" s="3">
        <v>495.5000506560902</v>
      </c>
      <c r="O404" s="3">
        <v>611.00017671930425</v>
      </c>
      <c r="P404" s="3">
        <v>210.0004033108934</v>
      </c>
      <c r="Q404" s="3">
        <f t="shared" si="57"/>
        <v>1316.5006306862879</v>
      </c>
      <c r="R404" s="3">
        <v>214.55152193408708</v>
      </c>
      <c r="S404" s="3">
        <v>264.56307651945878</v>
      </c>
      <c r="T404" s="3">
        <v>90.930174633616858</v>
      </c>
      <c r="U404" s="3">
        <f t="shared" si="58"/>
        <v>570.04477308716275</v>
      </c>
      <c r="V404" s="16">
        <v>911</v>
      </c>
      <c r="W404" s="3">
        <v>280.94852872200312</v>
      </c>
      <c r="X404" s="3">
        <v>346.43710019984547</v>
      </c>
      <c r="Y404" s="3">
        <v>119.07022867727655</v>
      </c>
      <c r="Z404" s="3">
        <f t="shared" si="52"/>
        <v>746.45585759912512</v>
      </c>
      <c r="AA404" s="16">
        <v>107</v>
      </c>
      <c r="AB404" s="3">
        <f t="shared" si="53"/>
        <v>0</v>
      </c>
      <c r="AC404" s="3">
        <f t="shared" si="54"/>
        <v>0</v>
      </c>
      <c r="AD404" s="3">
        <f t="shared" si="55"/>
        <v>0</v>
      </c>
      <c r="AE404" s="3">
        <f t="shared" si="56"/>
        <v>0</v>
      </c>
    </row>
    <row r="405" spans="1:31" x14ac:dyDescent="0.2">
      <c r="A405" s="8" t="s">
        <v>74</v>
      </c>
      <c r="B405" s="34" t="s">
        <v>183</v>
      </c>
      <c r="C405" s="7">
        <f t="shared" si="51"/>
        <v>2020</v>
      </c>
      <c r="E405" s="9" t="s">
        <v>48</v>
      </c>
      <c r="F405" s="10">
        <v>2020</v>
      </c>
      <c r="G405" s="4" t="s">
        <v>10</v>
      </c>
      <c r="H405" s="6" t="s">
        <v>59</v>
      </c>
      <c r="I405" s="5" t="s">
        <v>23</v>
      </c>
      <c r="J405" s="5" t="s">
        <v>60</v>
      </c>
      <c r="K405" s="2" t="s">
        <v>55</v>
      </c>
      <c r="L405" s="1" t="s">
        <v>56</v>
      </c>
      <c r="M405" s="14">
        <v>5000</v>
      </c>
      <c r="N405" s="3">
        <v>495.50004275416768</v>
      </c>
      <c r="O405" s="3">
        <v>611.00017476918299</v>
      </c>
      <c r="P405" s="3">
        <v>210.00016738353969</v>
      </c>
      <c r="Q405" s="3">
        <f t="shared" si="57"/>
        <v>1316.5003849068905</v>
      </c>
      <c r="R405" s="3">
        <v>214.55151851255465</v>
      </c>
      <c r="S405" s="3">
        <v>264.56307567505627</v>
      </c>
      <c r="T405" s="3">
        <v>90.930072477072699</v>
      </c>
      <c r="U405" s="3">
        <f t="shared" si="58"/>
        <v>570.04466666468363</v>
      </c>
      <c r="V405" s="16">
        <v>911</v>
      </c>
      <c r="W405" s="3">
        <v>280.94852424161303</v>
      </c>
      <c r="X405" s="3">
        <v>346.43709909412672</v>
      </c>
      <c r="Y405" s="3">
        <v>119.07009490646699</v>
      </c>
      <c r="Z405" s="3">
        <f t="shared" si="52"/>
        <v>746.45571824220679</v>
      </c>
      <c r="AA405" s="16">
        <v>107</v>
      </c>
      <c r="AB405" s="3">
        <f t="shared" si="53"/>
        <v>0</v>
      </c>
      <c r="AC405" s="3">
        <f t="shared" si="54"/>
        <v>0</v>
      </c>
      <c r="AD405" s="3">
        <f t="shared" si="55"/>
        <v>0</v>
      </c>
      <c r="AE405" s="3">
        <f t="shared" si="56"/>
        <v>0</v>
      </c>
    </row>
    <row r="406" spans="1:31" x14ac:dyDescent="0.2">
      <c r="A406" s="8" t="s">
        <v>74</v>
      </c>
      <c r="B406" s="34" t="s">
        <v>183</v>
      </c>
      <c r="C406" s="7">
        <f t="shared" si="51"/>
        <v>2020</v>
      </c>
      <c r="E406" s="9" t="s">
        <v>49</v>
      </c>
      <c r="F406" s="10">
        <v>2020</v>
      </c>
      <c r="G406" s="4" t="s">
        <v>10</v>
      </c>
      <c r="H406" s="6" t="s">
        <v>59</v>
      </c>
      <c r="I406" s="5" t="s">
        <v>23</v>
      </c>
      <c r="J406" s="5" t="s">
        <v>60</v>
      </c>
      <c r="K406" s="2" t="s">
        <v>55</v>
      </c>
      <c r="L406" s="1" t="s">
        <v>56</v>
      </c>
      <c r="M406" s="14">
        <v>5000</v>
      </c>
      <c r="N406" s="3">
        <v>495.50003541879374</v>
      </c>
      <c r="O406" s="3">
        <v>610.99983190163891</v>
      </c>
      <c r="P406" s="3">
        <v>210.00000309953955</v>
      </c>
      <c r="Q406" s="3">
        <f t="shared" si="57"/>
        <v>1316.4998704199722</v>
      </c>
      <c r="R406" s="3">
        <v>214.55151533633773</v>
      </c>
      <c r="S406" s="3">
        <v>264.56292721340969</v>
      </c>
      <c r="T406" s="3">
        <v>90.930001342100638</v>
      </c>
      <c r="U406" s="3">
        <f t="shared" si="58"/>
        <v>570.044443891848</v>
      </c>
      <c r="V406" s="16">
        <v>911</v>
      </c>
      <c r="W406" s="3">
        <v>280.94852008245601</v>
      </c>
      <c r="X406" s="3">
        <v>346.43690468822922</v>
      </c>
      <c r="Y406" s="3">
        <v>119.07000175743892</v>
      </c>
      <c r="Z406" s="3">
        <f t="shared" si="52"/>
        <v>746.45542652812412</v>
      </c>
      <c r="AA406" s="16">
        <v>107</v>
      </c>
      <c r="AB406" s="3">
        <f t="shared" si="53"/>
        <v>0</v>
      </c>
      <c r="AC406" s="3">
        <f t="shared" si="54"/>
        <v>0</v>
      </c>
      <c r="AD406" s="3">
        <f t="shared" si="55"/>
        <v>0</v>
      </c>
      <c r="AE406" s="3">
        <f t="shared" si="56"/>
        <v>0</v>
      </c>
    </row>
    <row r="407" spans="1:31" x14ac:dyDescent="0.2">
      <c r="A407" s="8" t="s">
        <v>74</v>
      </c>
      <c r="B407" s="34" t="s">
        <v>183</v>
      </c>
      <c r="C407" s="7">
        <f t="shared" si="51"/>
        <v>2020</v>
      </c>
      <c r="E407" s="9" t="s">
        <v>37</v>
      </c>
      <c r="F407" s="10">
        <v>2020</v>
      </c>
      <c r="G407" s="4" t="s">
        <v>10</v>
      </c>
      <c r="H407" s="6" t="s">
        <v>59</v>
      </c>
      <c r="I407" s="5" t="s">
        <v>23</v>
      </c>
      <c r="J407" s="5" t="s">
        <v>60</v>
      </c>
      <c r="K407" s="2" t="s">
        <v>55</v>
      </c>
      <c r="L407" s="1" t="s">
        <v>56</v>
      </c>
      <c r="M407" s="14">
        <v>5000</v>
      </c>
      <c r="N407" s="3">
        <v>495.50002278255857</v>
      </c>
      <c r="O407" s="3">
        <v>610.99968855885299</v>
      </c>
      <c r="P407" s="3">
        <v>209.99994256411827</v>
      </c>
      <c r="Q407" s="3">
        <f t="shared" si="57"/>
        <v>1316.4996539055298</v>
      </c>
      <c r="R407" s="3">
        <v>214.5515098648479</v>
      </c>
      <c r="S407" s="3">
        <v>264.56286514598338</v>
      </c>
      <c r="T407" s="3">
        <v>90.929975130263216</v>
      </c>
      <c r="U407" s="3">
        <f t="shared" si="58"/>
        <v>570.04435014109447</v>
      </c>
      <c r="V407" s="16">
        <v>911</v>
      </c>
      <c r="W407" s="3">
        <v>280.94851291771067</v>
      </c>
      <c r="X407" s="3">
        <v>346.43682341286961</v>
      </c>
      <c r="Y407" s="3">
        <v>119.06996743385506</v>
      </c>
      <c r="Z407" s="3">
        <f t="shared" si="52"/>
        <v>746.45530376443526</v>
      </c>
      <c r="AA407" s="16">
        <v>107</v>
      </c>
      <c r="AB407" s="3">
        <f t="shared" si="53"/>
        <v>0</v>
      </c>
      <c r="AC407" s="3">
        <f t="shared" si="54"/>
        <v>0</v>
      </c>
      <c r="AD407" s="3">
        <f t="shared" si="55"/>
        <v>0</v>
      </c>
      <c r="AE407" s="3">
        <f t="shared" si="56"/>
        <v>0</v>
      </c>
    </row>
    <row r="408" spans="1:31" x14ac:dyDescent="0.2">
      <c r="A408" s="8" t="s">
        <v>74</v>
      </c>
      <c r="B408" s="34" t="s">
        <v>183</v>
      </c>
      <c r="C408" s="7">
        <f t="shared" si="51"/>
        <v>2020</v>
      </c>
      <c r="E408" s="9" t="s">
        <v>38</v>
      </c>
      <c r="F408" s="10">
        <v>2020</v>
      </c>
      <c r="G408" s="4" t="s">
        <v>10</v>
      </c>
      <c r="H408" s="6" t="s">
        <v>59</v>
      </c>
      <c r="I408" s="5" t="s">
        <v>23</v>
      </c>
      <c r="J408" s="5" t="s">
        <v>60</v>
      </c>
      <c r="K408" s="2" t="s">
        <v>55</v>
      </c>
      <c r="L408" s="1" t="s">
        <v>56</v>
      </c>
      <c r="M408" s="14">
        <v>5000</v>
      </c>
      <c r="N408" s="3">
        <v>495.49993018496622</v>
      </c>
      <c r="O408" s="3">
        <v>610.99948560655014</v>
      </c>
      <c r="P408" s="3">
        <v>209.99987436778395</v>
      </c>
      <c r="Q408" s="3">
        <f t="shared" si="57"/>
        <v>1316.4992901593005</v>
      </c>
      <c r="R408" s="3">
        <v>214.55146977009042</v>
      </c>
      <c r="S408" s="3">
        <v>264.56277726763625</v>
      </c>
      <c r="T408" s="3">
        <v>90.929945601250466</v>
      </c>
      <c r="U408" s="3">
        <f t="shared" si="58"/>
        <v>570.04419263897717</v>
      </c>
      <c r="V408" s="16">
        <v>911</v>
      </c>
      <c r="W408" s="3">
        <v>280.9484604148758</v>
      </c>
      <c r="X408" s="3">
        <v>346.43670833891389</v>
      </c>
      <c r="Y408" s="3">
        <v>119.06992876653348</v>
      </c>
      <c r="Z408" s="3">
        <f t="shared" si="52"/>
        <v>746.45509752032319</v>
      </c>
      <c r="AA408" s="16">
        <v>107</v>
      </c>
      <c r="AB408" s="3">
        <f t="shared" si="53"/>
        <v>0</v>
      </c>
      <c r="AC408" s="3">
        <f t="shared" si="54"/>
        <v>0</v>
      </c>
      <c r="AD408" s="3">
        <f t="shared" si="55"/>
        <v>0</v>
      </c>
      <c r="AE408" s="3">
        <f t="shared" si="56"/>
        <v>0</v>
      </c>
    </row>
    <row r="409" spans="1:31" x14ac:dyDescent="0.2">
      <c r="A409" s="8" t="s">
        <v>74</v>
      </c>
      <c r="B409" s="34" t="s">
        <v>183</v>
      </c>
      <c r="C409" s="7">
        <f t="shared" si="51"/>
        <v>2020</v>
      </c>
      <c r="E409" s="9" t="s">
        <v>39</v>
      </c>
      <c r="F409" s="10">
        <v>2020</v>
      </c>
      <c r="G409" s="4" t="s">
        <v>10</v>
      </c>
      <c r="H409" s="6" t="s">
        <v>59</v>
      </c>
      <c r="I409" s="5" t="s">
        <v>23</v>
      </c>
      <c r="J409" s="5" t="s">
        <v>60</v>
      </c>
      <c r="K409" s="2" t="s">
        <v>55</v>
      </c>
      <c r="L409" s="1" t="s">
        <v>56</v>
      </c>
      <c r="M409" s="14">
        <v>5000</v>
      </c>
      <c r="N409" s="3">
        <v>495.49977996844274</v>
      </c>
      <c r="O409" s="3">
        <v>610.99942545011277</v>
      </c>
      <c r="P409" s="3">
        <v>209.99973195441359</v>
      </c>
      <c r="Q409" s="3">
        <f t="shared" si="57"/>
        <v>1316.4989373729691</v>
      </c>
      <c r="R409" s="3">
        <v>214.5514047263357</v>
      </c>
      <c r="S409" s="3">
        <v>264.56275121989887</v>
      </c>
      <c r="T409" s="3">
        <v>90.929883936261092</v>
      </c>
      <c r="U409" s="3">
        <f t="shared" si="58"/>
        <v>570.04403988249567</v>
      </c>
      <c r="V409" s="16">
        <v>911</v>
      </c>
      <c r="W409" s="3">
        <v>280.94837524210703</v>
      </c>
      <c r="X409" s="3">
        <v>346.4366742302139</v>
      </c>
      <c r="Y409" s="3">
        <v>119.0698480181525</v>
      </c>
      <c r="Z409" s="3">
        <f t="shared" si="52"/>
        <v>746.4548974904734</v>
      </c>
      <c r="AA409" s="16">
        <v>107</v>
      </c>
      <c r="AB409" s="3">
        <f t="shared" si="53"/>
        <v>0</v>
      </c>
      <c r="AC409" s="3">
        <f t="shared" si="54"/>
        <v>0</v>
      </c>
      <c r="AD409" s="3">
        <f t="shared" si="55"/>
        <v>0</v>
      </c>
      <c r="AE409" s="3">
        <f t="shared" si="56"/>
        <v>0</v>
      </c>
    </row>
    <row r="410" spans="1:31" x14ac:dyDescent="0.2">
      <c r="A410" s="8" t="s">
        <v>74</v>
      </c>
      <c r="B410" s="34" t="s">
        <v>183</v>
      </c>
      <c r="C410" s="7">
        <f t="shared" si="51"/>
        <v>2020</v>
      </c>
      <c r="E410" s="9" t="s">
        <v>40</v>
      </c>
      <c r="F410" s="10">
        <v>2020</v>
      </c>
      <c r="G410" s="4" t="s">
        <v>10</v>
      </c>
      <c r="H410" s="6" t="s">
        <v>59</v>
      </c>
      <c r="I410" s="5" t="s">
        <v>23</v>
      </c>
      <c r="J410" s="5" t="s">
        <v>60</v>
      </c>
      <c r="K410" s="2" t="s">
        <v>55</v>
      </c>
      <c r="L410" s="1" t="s">
        <v>56</v>
      </c>
      <c r="M410" s="14">
        <v>5000</v>
      </c>
      <c r="N410" s="3">
        <v>495.49974768752406</v>
      </c>
      <c r="O410" s="3">
        <v>610.99915676406658</v>
      </c>
      <c r="P410" s="3">
        <v>209.99939457275383</v>
      </c>
      <c r="Q410" s="3">
        <f t="shared" si="57"/>
        <v>1316.4982990243443</v>
      </c>
      <c r="R410" s="3">
        <v>214.55139074869794</v>
      </c>
      <c r="S410" s="3">
        <v>264.56263487884087</v>
      </c>
      <c r="T410" s="3">
        <v>90.929737850002425</v>
      </c>
      <c r="U410" s="3">
        <f t="shared" si="58"/>
        <v>570.04376347754123</v>
      </c>
      <c r="V410" s="16">
        <v>911</v>
      </c>
      <c r="W410" s="3">
        <v>280.94835693882612</v>
      </c>
      <c r="X410" s="3">
        <v>346.43652188522572</v>
      </c>
      <c r="Y410" s="3">
        <v>119.0696567227514</v>
      </c>
      <c r="Z410" s="3">
        <f t="shared" si="52"/>
        <v>746.4545355468033</v>
      </c>
      <c r="AA410" s="16">
        <v>107</v>
      </c>
      <c r="AB410" s="3">
        <f t="shared" si="53"/>
        <v>0</v>
      </c>
      <c r="AC410" s="3">
        <f t="shared" si="54"/>
        <v>0</v>
      </c>
      <c r="AD410" s="3">
        <f t="shared" si="55"/>
        <v>0</v>
      </c>
      <c r="AE410" s="3">
        <f t="shared" si="56"/>
        <v>0</v>
      </c>
    </row>
    <row r="411" spans="1:31" x14ac:dyDescent="0.2">
      <c r="A411" s="8" t="s">
        <v>74</v>
      </c>
      <c r="B411" s="34" t="s">
        <v>183</v>
      </c>
      <c r="C411" s="7">
        <f t="shared" si="51"/>
        <v>2020</v>
      </c>
      <c r="E411" s="9" t="s">
        <v>41</v>
      </c>
      <c r="F411" s="10">
        <v>2020</v>
      </c>
      <c r="G411" s="4" t="s">
        <v>10</v>
      </c>
      <c r="H411" s="6" t="s">
        <v>59</v>
      </c>
      <c r="I411" s="5" t="s">
        <v>23</v>
      </c>
      <c r="J411" s="5" t="s">
        <v>60</v>
      </c>
      <c r="K411" s="2" t="s">
        <v>55</v>
      </c>
      <c r="L411" s="1" t="s">
        <v>56</v>
      </c>
      <c r="M411" s="14">
        <v>5000</v>
      </c>
      <c r="N411" s="3">
        <v>331.50014876791761</v>
      </c>
      <c r="O411" s="3">
        <v>408.50062871265669</v>
      </c>
      <c r="P411" s="3">
        <v>140.50064515936114</v>
      </c>
      <c r="Q411" s="3">
        <f t="shared" si="57"/>
        <v>880.50142263993541</v>
      </c>
      <c r="R411" s="3">
        <v>143.53956441650834</v>
      </c>
      <c r="S411" s="3">
        <v>176.88077223258037</v>
      </c>
      <c r="T411" s="3">
        <v>60.836779354003383</v>
      </c>
      <c r="U411" s="3">
        <f t="shared" si="58"/>
        <v>381.25711600309211</v>
      </c>
      <c r="V411" s="16">
        <v>911</v>
      </c>
      <c r="W411" s="3">
        <v>187.96058435140927</v>
      </c>
      <c r="X411" s="3">
        <v>231.61985648007632</v>
      </c>
      <c r="Y411" s="3">
        <v>79.663865805357759</v>
      </c>
      <c r="Z411" s="3">
        <f t="shared" si="52"/>
        <v>499.24430663684336</v>
      </c>
      <c r="AA411" s="16">
        <v>107</v>
      </c>
      <c r="AB411" s="3">
        <f t="shared" si="53"/>
        <v>0</v>
      </c>
      <c r="AC411" s="3">
        <f t="shared" si="54"/>
        <v>0</v>
      </c>
      <c r="AD411" s="3">
        <f t="shared" si="55"/>
        <v>0</v>
      </c>
      <c r="AE411" s="3">
        <f t="shared" si="56"/>
        <v>0</v>
      </c>
    </row>
    <row r="412" spans="1:31" x14ac:dyDescent="0.2">
      <c r="A412" s="8" t="s">
        <v>74</v>
      </c>
      <c r="B412" s="34" t="s">
        <v>183</v>
      </c>
      <c r="C412" s="7">
        <f t="shared" si="51"/>
        <v>2014</v>
      </c>
      <c r="E412" s="9" t="s">
        <v>39</v>
      </c>
      <c r="F412" s="10">
        <v>2014</v>
      </c>
      <c r="G412" s="4" t="s">
        <v>10</v>
      </c>
      <c r="H412" s="6" t="s">
        <v>25</v>
      </c>
      <c r="I412" s="5" t="s">
        <v>61</v>
      </c>
      <c r="J412" s="5" t="s">
        <v>27</v>
      </c>
      <c r="K412" s="2" t="s">
        <v>62</v>
      </c>
      <c r="L412" s="1" t="s">
        <v>63</v>
      </c>
      <c r="M412" s="14">
        <v>25000</v>
      </c>
      <c r="N412" s="3">
        <f>M412*0.10504430966484</f>
        <v>2626.1077416210001</v>
      </c>
      <c r="O412" s="3">
        <f>M412*0.160051538761347</f>
        <v>4001.288469033675</v>
      </c>
      <c r="P412" s="3">
        <f>M412*0.0524505766037513</f>
        <v>1311.2644150937824</v>
      </c>
      <c r="Q412" s="3">
        <f t="shared" si="57"/>
        <v>7938.6606257484573</v>
      </c>
      <c r="R412" s="3">
        <v>1119.3051778419283</v>
      </c>
      <c r="S412" s="3">
        <v>1704.9404838562391</v>
      </c>
      <c r="T412" s="3">
        <v>558.57023698368675</v>
      </c>
      <c r="U412" s="3">
        <f t="shared" si="58"/>
        <v>3382.8158986818539</v>
      </c>
      <c r="V412" s="16">
        <v>923</v>
      </c>
      <c r="W412" s="3">
        <v>1506.802563779064</v>
      </c>
      <c r="X412" s="3">
        <v>2296.3479851774359</v>
      </c>
      <c r="Y412" s="3">
        <v>752.6941781100968</v>
      </c>
      <c r="Z412" s="3">
        <f t="shared" si="52"/>
        <v>4555.8447270665965</v>
      </c>
      <c r="AA412" s="16">
        <v>107</v>
      </c>
      <c r="AB412" s="3">
        <f t="shared" si="53"/>
        <v>7.73070496506989E-12</v>
      </c>
      <c r="AC412" s="3">
        <f t="shared" si="54"/>
        <v>0</v>
      </c>
      <c r="AD412" s="3">
        <f t="shared" si="55"/>
        <v>0</v>
      </c>
      <c r="AE412" s="3">
        <f t="shared" si="56"/>
        <v>0</v>
      </c>
    </row>
    <row r="413" spans="1:31" x14ac:dyDescent="0.2">
      <c r="A413" s="8" t="s">
        <v>74</v>
      </c>
      <c r="B413" s="34" t="s">
        <v>183</v>
      </c>
      <c r="C413" s="7">
        <f t="shared" si="51"/>
        <v>2019</v>
      </c>
      <c r="E413" s="9" t="s">
        <v>46</v>
      </c>
      <c r="F413" s="10">
        <v>2019</v>
      </c>
      <c r="G413" s="4" t="s">
        <v>10</v>
      </c>
      <c r="H413" s="6" t="s">
        <v>64</v>
      </c>
      <c r="I413" s="5" t="s">
        <v>65</v>
      </c>
      <c r="J413" s="5" t="s">
        <v>66</v>
      </c>
      <c r="K413" s="2" t="s">
        <v>62</v>
      </c>
      <c r="L413" s="1" t="s">
        <v>63</v>
      </c>
      <c r="M413" s="14">
        <v>20000</v>
      </c>
      <c r="N413" s="3">
        <v>2148.000162366895</v>
      </c>
      <c r="O413" s="3">
        <v>2739.9999359510221</v>
      </c>
      <c r="P413" s="3">
        <v>929.99991432764955</v>
      </c>
      <c r="Q413" s="3">
        <f t="shared" si="57"/>
        <v>5818.000012645567</v>
      </c>
      <c r="R413" s="3">
        <v>2148.000162366895</v>
      </c>
      <c r="S413" s="3">
        <v>2739.9999359510221</v>
      </c>
      <c r="T413" s="3">
        <v>929.99991432764955</v>
      </c>
      <c r="U413" s="3">
        <f t="shared" si="58"/>
        <v>5818.000012645567</v>
      </c>
      <c r="V413" s="16">
        <v>923</v>
      </c>
      <c r="W413" s="3">
        <v>0</v>
      </c>
      <c r="X413" s="3">
        <v>0</v>
      </c>
      <c r="Y413" s="3">
        <v>0</v>
      </c>
      <c r="Z413" s="3">
        <f t="shared" si="52"/>
        <v>0</v>
      </c>
      <c r="AA413" s="16" t="s">
        <v>155</v>
      </c>
      <c r="AB413" s="3">
        <f t="shared" si="53"/>
        <v>0</v>
      </c>
      <c r="AC413" s="3">
        <f t="shared" si="54"/>
        <v>0</v>
      </c>
      <c r="AD413" s="3">
        <f t="shared" si="55"/>
        <v>0</v>
      </c>
      <c r="AE413" s="3">
        <f t="shared" si="56"/>
        <v>0</v>
      </c>
    </row>
    <row r="414" spans="1:31" x14ac:dyDescent="0.2">
      <c r="A414" s="8" t="s">
        <v>74</v>
      </c>
      <c r="B414" s="34" t="s">
        <v>182</v>
      </c>
      <c r="C414" s="7">
        <f t="shared" si="51"/>
        <v>2020</v>
      </c>
      <c r="E414" s="9" t="s">
        <v>46</v>
      </c>
      <c r="F414" s="10">
        <v>2020</v>
      </c>
      <c r="G414" s="4" t="s">
        <v>10</v>
      </c>
      <c r="H414" s="6" t="s">
        <v>64</v>
      </c>
      <c r="I414" s="5" t="s">
        <v>65</v>
      </c>
      <c r="J414" s="5" t="s">
        <v>66</v>
      </c>
      <c r="K414" s="2" t="s">
        <v>62</v>
      </c>
      <c r="L414" s="1" t="s">
        <v>63</v>
      </c>
      <c r="M414" s="14">
        <v>10000</v>
      </c>
      <c r="N414" s="3">
        <v>1084.999913038828</v>
      </c>
      <c r="O414" s="3">
        <v>1338.0000328339379</v>
      </c>
      <c r="P414" s="3">
        <v>459.9999469022128</v>
      </c>
      <c r="Q414" s="3">
        <f t="shared" si="57"/>
        <v>2882.9998927749789</v>
      </c>
      <c r="R414" s="3">
        <v>1084.999913038828</v>
      </c>
      <c r="S414" s="3">
        <v>1338.0000328339379</v>
      </c>
      <c r="T414" s="3">
        <v>459.9999469022128</v>
      </c>
      <c r="U414" s="3">
        <f t="shared" si="58"/>
        <v>2882.9998927749789</v>
      </c>
      <c r="V414" s="16">
        <v>923</v>
      </c>
      <c r="W414" s="3">
        <v>0</v>
      </c>
      <c r="X414" s="3">
        <v>0</v>
      </c>
      <c r="Y414" s="3">
        <v>0</v>
      </c>
      <c r="Z414" s="3">
        <f t="shared" si="52"/>
        <v>0</v>
      </c>
      <c r="AA414" s="16" t="s">
        <v>155</v>
      </c>
      <c r="AB414" s="3">
        <f t="shared" si="53"/>
        <v>0</v>
      </c>
      <c r="AC414" s="3">
        <f t="shared" si="54"/>
        <v>0</v>
      </c>
      <c r="AD414" s="3">
        <f t="shared" si="55"/>
        <v>0</v>
      </c>
      <c r="AE414" s="3">
        <f t="shared" si="56"/>
        <v>0</v>
      </c>
    </row>
    <row r="415" spans="1:31" x14ac:dyDescent="0.2">
      <c r="A415" s="8" t="s">
        <v>74</v>
      </c>
      <c r="B415" s="34" t="s">
        <v>183</v>
      </c>
      <c r="C415" s="7">
        <f t="shared" si="51"/>
        <v>2015</v>
      </c>
      <c r="D415" s="9">
        <v>42321</v>
      </c>
      <c r="F415" s="9"/>
      <c r="G415" s="4" t="s">
        <v>5</v>
      </c>
      <c r="H415" s="6" t="s">
        <v>12</v>
      </c>
      <c r="I415" s="5" t="s">
        <v>67</v>
      </c>
      <c r="J415" s="5" t="s">
        <v>14</v>
      </c>
      <c r="K415" s="2" t="s">
        <v>68</v>
      </c>
      <c r="L415" s="1" t="s">
        <v>69</v>
      </c>
      <c r="M415" s="14">
        <v>10000</v>
      </c>
      <c r="N415" s="3">
        <v>10000</v>
      </c>
      <c r="O415" s="3">
        <v>0</v>
      </c>
      <c r="P415" s="3">
        <v>0</v>
      </c>
      <c r="Q415" s="3">
        <f t="shared" si="57"/>
        <v>10000</v>
      </c>
      <c r="R415" s="3">
        <v>10000</v>
      </c>
      <c r="S415" s="3">
        <v>0</v>
      </c>
      <c r="T415" s="3">
        <v>0</v>
      </c>
      <c r="U415" s="3">
        <f t="shared" si="58"/>
        <v>10000</v>
      </c>
      <c r="V415" s="16">
        <v>931</v>
      </c>
      <c r="W415" s="3">
        <v>0</v>
      </c>
      <c r="X415" s="3">
        <v>0</v>
      </c>
      <c r="Y415" s="3">
        <v>0</v>
      </c>
      <c r="Z415" s="3">
        <f t="shared" si="52"/>
        <v>0</v>
      </c>
      <c r="AA415" s="16" t="s">
        <v>155</v>
      </c>
      <c r="AB415" s="3">
        <f t="shared" si="53"/>
        <v>0</v>
      </c>
      <c r="AC415" s="3">
        <f t="shared" si="54"/>
        <v>0</v>
      </c>
      <c r="AD415" s="3">
        <f t="shared" si="55"/>
        <v>0</v>
      </c>
      <c r="AE415" s="3">
        <f t="shared" si="56"/>
        <v>0</v>
      </c>
    </row>
    <row r="416" spans="1:31" x14ac:dyDescent="0.2">
      <c r="A416" s="8" t="s">
        <v>74</v>
      </c>
      <c r="B416" s="34" t="s">
        <v>183</v>
      </c>
      <c r="C416" s="7">
        <f t="shared" si="51"/>
        <v>2015</v>
      </c>
      <c r="D416" s="9">
        <v>42321</v>
      </c>
      <c r="F416" s="9"/>
      <c r="G416" s="4" t="s">
        <v>5</v>
      </c>
      <c r="H416" s="6" t="s">
        <v>12</v>
      </c>
      <c r="I416" s="5" t="s">
        <v>67</v>
      </c>
      <c r="J416" s="5" t="s">
        <v>14</v>
      </c>
      <c r="K416" s="2" t="s">
        <v>68</v>
      </c>
      <c r="L416" s="1" t="s">
        <v>69</v>
      </c>
      <c r="M416" s="14">
        <v>10000</v>
      </c>
      <c r="N416" s="3">
        <v>10000</v>
      </c>
      <c r="O416" s="3">
        <v>0</v>
      </c>
      <c r="P416" s="3">
        <v>0</v>
      </c>
      <c r="Q416" s="3">
        <f t="shared" si="57"/>
        <v>10000</v>
      </c>
      <c r="R416" s="3">
        <v>10000</v>
      </c>
      <c r="S416" s="3">
        <v>0</v>
      </c>
      <c r="T416" s="3">
        <v>0</v>
      </c>
      <c r="U416" s="3">
        <f t="shared" si="58"/>
        <v>10000</v>
      </c>
      <c r="V416" s="16">
        <v>931</v>
      </c>
      <c r="W416" s="3">
        <v>0</v>
      </c>
      <c r="X416" s="3">
        <v>0</v>
      </c>
      <c r="Y416" s="3">
        <v>0</v>
      </c>
      <c r="Z416" s="3">
        <f t="shared" si="52"/>
        <v>0</v>
      </c>
      <c r="AA416" s="16" t="s">
        <v>155</v>
      </c>
      <c r="AB416" s="3">
        <f t="shared" si="53"/>
        <v>0</v>
      </c>
      <c r="AC416" s="3">
        <f t="shared" si="54"/>
        <v>0</v>
      </c>
      <c r="AD416" s="3">
        <f t="shared" si="55"/>
        <v>0</v>
      </c>
      <c r="AE416" s="3">
        <f t="shared" si="56"/>
        <v>0</v>
      </c>
    </row>
    <row r="417" spans="1:31" x14ac:dyDescent="0.2">
      <c r="A417" s="8" t="s">
        <v>74</v>
      </c>
      <c r="B417" s="34" t="s">
        <v>183</v>
      </c>
      <c r="C417" s="7">
        <f t="shared" si="51"/>
        <v>2015</v>
      </c>
      <c r="D417" s="9">
        <v>42325</v>
      </c>
      <c r="F417" s="9"/>
      <c r="G417" s="4" t="s">
        <v>5</v>
      </c>
      <c r="H417" s="6" t="s">
        <v>12</v>
      </c>
      <c r="I417" s="5" t="s">
        <v>67</v>
      </c>
      <c r="J417" s="5" t="s">
        <v>14</v>
      </c>
      <c r="K417" s="2" t="s">
        <v>68</v>
      </c>
      <c r="L417" s="1" t="s">
        <v>69</v>
      </c>
      <c r="M417" s="14">
        <v>10000</v>
      </c>
      <c r="N417" s="3">
        <v>10000</v>
      </c>
      <c r="O417" s="3">
        <v>0</v>
      </c>
      <c r="P417" s="3">
        <v>0</v>
      </c>
      <c r="Q417" s="3">
        <f t="shared" si="57"/>
        <v>10000</v>
      </c>
      <c r="R417" s="3">
        <v>10000</v>
      </c>
      <c r="S417" s="3">
        <v>0</v>
      </c>
      <c r="T417" s="3">
        <v>0</v>
      </c>
      <c r="U417" s="3">
        <f t="shared" si="58"/>
        <v>10000</v>
      </c>
      <c r="V417" s="16">
        <v>931</v>
      </c>
      <c r="W417" s="3">
        <v>0</v>
      </c>
      <c r="X417" s="3">
        <v>0</v>
      </c>
      <c r="Y417" s="3">
        <v>0</v>
      </c>
      <c r="Z417" s="3">
        <f t="shared" si="52"/>
        <v>0</v>
      </c>
      <c r="AA417" s="16" t="s">
        <v>155</v>
      </c>
      <c r="AB417" s="3">
        <f t="shared" si="53"/>
        <v>0</v>
      </c>
      <c r="AC417" s="3">
        <f t="shared" si="54"/>
        <v>0</v>
      </c>
      <c r="AD417" s="3">
        <f t="shared" si="55"/>
        <v>0</v>
      </c>
      <c r="AE417" s="3">
        <f t="shared" si="56"/>
        <v>0</v>
      </c>
    </row>
    <row r="418" spans="1:31" x14ac:dyDescent="0.2">
      <c r="A418" s="8" t="s">
        <v>74</v>
      </c>
      <c r="B418" s="34" t="s">
        <v>183</v>
      </c>
      <c r="C418" s="7">
        <f t="shared" si="51"/>
        <v>2015</v>
      </c>
      <c r="D418" s="9">
        <v>42353</v>
      </c>
      <c r="F418" s="9"/>
      <c r="G418" s="4" t="s">
        <v>5</v>
      </c>
      <c r="H418" s="6" t="s">
        <v>12</v>
      </c>
      <c r="I418" s="5" t="s">
        <v>67</v>
      </c>
      <c r="J418" s="5" t="s">
        <v>14</v>
      </c>
      <c r="K418" s="2" t="s">
        <v>68</v>
      </c>
      <c r="L418" s="1" t="s">
        <v>69</v>
      </c>
      <c r="M418" s="14">
        <v>10000</v>
      </c>
      <c r="N418" s="3">
        <v>10000</v>
      </c>
      <c r="O418" s="3">
        <v>0</v>
      </c>
      <c r="P418" s="3">
        <v>0</v>
      </c>
      <c r="Q418" s="3">
        <f t="shared" si="57"/>
        <v>10000</v>
      </c>
      <c r="R418" s="3">
        <v>10000</v>
      </c>
      <c r="S418" s="3">
        <v>0</v>
      </c>
      <c r="T418" s="3">
        <v>0</v>
      </c>
      <c r="U418" s="3">
        <f t="shared" si="58"/>
        <v>10000</v>
      </c>
      <c r="V418" s="16">
        <v>931</v>
      </c>
      <c r="W418" s="3">
        <v>0</v>
      </c>
      <c r="X418" s="3">
        <v>0</v>
      </c>
      <c r="Y418" s="3">
        <v>0</v>
      </c>
      <c r="Z418" s="3">
        <f t="shared" si="52"/>
        <v>0</v>
      </c>
      <c r="AA418" s="16" t="s">
        <v>155</v>
      </c>
      <c r="AB418" s="3">
        <f t="shared" si="53"/>
        <v>0</v>
      </c>
      <c r="AC418" s="3">
        <f t="shared" si="54"/>
        <v>0</v>
      </c>
      <c r="AD418" s="3">
        <f t="shared" si="55"/>
        <v>0</v>
      </c>
      <c r="AE418" s="3">
        <f t="shared" si="56"/>
        <v>0</v>
      </c>
    </row>
    <row r="419" spans="1:31" x14ac:dyDescent="0.2">
      <c r="A419" s="8" t="s">
        <v>74</v>
      </c>
      <c r="B419" s="34" t="s">
        <v>183</v>
      </c>
      <c r="C419" s="7">
        <f t="shared" si="51"/>
        <v>2016</v>
      </c>
      <c r="D419" s="9">
        <v>42394</v>
      </c>
      <c r="F419" s="9"/>
      <c r="G419" s="4" t="s">
        <v>5</v>
      </c>
      <c r="H419" s="6" t="s">
        <v>12</v>
      </c>
      <c r="I419" s="5" t="s">
        <v>67</v>
      </c>
      <c r="J419" s="5" t="s">
        <v>14</v>
      </c>
      <c r="K419" s="2" t="s">
        <v>68</v>
      </c>
      <c r="L419" s="1" t="s">
        <v>69</v>
      </c>
      <c r="M419" s="14">
        <v>10000</v>
      </c>
      <c r="N419" s="3">
        <v>10000</v>
      </c>
      <c r="O419" s="3">
        <v>0</v>
      </c>
      <c r="P419" s="3">
        <v>0</v>
      </c>
      <c r="Q419" s="3">
        <f t="shared" si="57"/>
        <v>10000</v>
      </c>
      <c r="R419" s="3">
        <v>10000</v>
      </c>
      <c r="S419" s="3">
        <v>0</v>
      </c>
      <c r="T419" s="3">
        <v>0</v>
      </c>
      <c r="U419" s="3">
        <f t="shared" si="58"/>
        <v>10000</v>
      </c>
      <c r="V419" s="16">
        <v>931</v>
      </c>
      <c r="W419" s="3">
        <v>0</v>
      </c>
      <c r="X419" s="3">
        <v>0</v>
      </c>
      <c r="Y419" s="3">
        <v>0</v>
      </c>
      <c r="Z419" s="3">
        <f t="shared" si="52"/>
        <v>0</v>
      </c>
      <c r="AA419" s="16" t="s">
        <v>155</v>
      </c>
      <c r="AB419" s="3">
        <f t="shared" si="53"/>
        <v>0</v>
      </c>
      <c r="AC419" s="3">
        <f t="shared" si="54"/>
        <v>0</v>
      </c>
      <c r="AD419" s="3">
        <f t="shared" si="55"/>
        <v>0</v>
      </c>
      <c r="AE419" s="3">
        <f t="shared" si="56"/>
        <v>0</v>
      </c>
    </row>
    <row r="420" spans="1:31" x14ac:dyDescent="0.2">
      <c r="A420" s="8" t="s">
        <v>74</v>
      </c>
      <c r="B420" s="34" t="s">
        <v>183</v>
      </c>
      <c r="C420" s="7">
        <f t="shared" si="51"/>
        <v>2016</v>
      </c>
      <c r="D420" s="9">
        <v>42419</v>
      </c>
      <c r="F420" s="9"/>
      <c r="G420" s="4" t="s">
        <v>5</v>
      </c>
      <c r="H420" s="6" t="s">
        <v>12</v>
      </c>
      <c r="I420" s="5" t="s">
        <v>67</v>
      </c>
      <c r="J420" s="5" t="s">
        <v>14</v>
      </c>
      <c r="K420" s="2" t="s">
        <v>68</v>
      </c>
      <c r="L420" s="1" t="s">
        <v>69</v>
      </c>
      <c r="M420" s="14">
        <v>10000</v>
      </c>
      <c r="N420" s="3">
        <v>10000</v>
      </c>
      <c r="O420" s="3">
        <v>0</v>
      </c>
      <c r="P420" s="3">
        <v>0</v>
      </c>
      <c r="Q420" s="3">
        <f t="shared" si="57"/>
        <v>10000</v>
      </c>
      <c r="R420" s="3">
        <v>10000</v>
      </c>
      <c r="S420" s="3">
        <v>0</v>
      </c>
      <c r="T420" s="3">
        <v>0</v>
      </c>
      <c r="U420" s="3">
        <f t="shared" si="58"/>
        <v>10000</v>
      </c>
      <c r="V420" s="16">
        <v>931</v>
      </c>
      <c r="W420" s="3">
        <v>0</v>
      </c>
      <c r="X420" s="3">
        <v>0</v>
      </c>
      <c r="Y420" s="3">
        <v>0</v>
      </c>
      <c r="Z420" s="3">
        <f t="shared" si="52"/>
        <v>0</v>
      </c>
      <c r="AA420" s="16" t="s">
        <v>155</v>
      </c>
      <c r="AB420" s="3">
        <f t="shared" si="53"/>
        <v>0</v>
      </c>
      <c r="AC420" s="3">
        <f t="shared" si="54"/>
        <v>0</v>
      </c>
      <c r="AD420" s="3">
        <f t="shared" si="55"/>
        <v>0</v>
      </c>
      <c r="AE420" s="3">
        <f t="shared" si="56"/>
        <v>0</v>
      </c>
    </row>
    <row r="421" spans="1:31" x14ac:dyDescent="0.2">
      <c r="A421" s="8" t="s">
        <v>74</v>
      </c>
      <c r="B421" s="34" t="s">
        <v>183</v>
      </c>
      <c r="C421" s="7">
        <f t="shared" si="51"/>
        <v>2016</v>
      </c>
      <c r="D421" s="9">
        <v>42452</v>
      </c>
      <c r="F421" s="9"/>
      <c r="G421" s="4" t="s">
        <v>5</v>
      </c>
      <c r="H421" s="6" t="s">
        <v>12</v>
      </c>
      <c r="I421" s="5" t="s">
        <v>67</v>
      </c>
      <c r="J421" s="5" t="s">
        <v>14</v>
      </c>
      <c r="K421" s="2" t="s">
        <v>68</v>
      </c>
      <c r="L421" s="1" t="s">
        <v>69</v>
      </c>
      <c r="M421" s="14">
        <v>10000</v>
      </c>
      <c r="N421" s="3">
        <v>10000</v>
      </c>
      <c r="O421" s="3">
        <v>0</v>
      </c>
      <c r="P421" s="3">
        <v>0</v>
      </c>
      <c r="Q421" s="3">
        <f t="shared" si="57"/>
        <v>10000</v>
      </c>
      <c r="R421" s="3">
        <v>10000</v>
      </c>
      <c r="S421" s="3">
        <v>0</v>
      </c>
      <c r="T421" s="3">
        <v>0</v>
      </c>
      <c r="U421" s="3">
        <f t="shared" si="58"/>
        <v>10000</v>
      </c>
      <c r="V421" s="16">
        <v>931</v>
      </c>
      <c r="W421" s="3">
        <v>0</v>
      </c>
      <c r="X421" s="3">
        <v>0</v>
      </c>
      <c r="Y421" s="3">
        <v>0</v>
      </c>
      <c r="Z421" s="3">
        <f t="shared" si="52"/>
        <v>0</v>
      </c>
      <c r="AA421" s="16" t="s">
        <v>155</v>
      </c>
      <c r="AB421" s="3">
        <f t="shared" si="53"/>
        <v>0</v>
      </c>
      <c r="AC421" s="3">
        <f t="shared" si="54"/>
        <v>0</v>
      </c>
      <c r="AD421" s="3">
        <f t="shared" si="55"/>
        <v>0</v>
      </c>
      <c r="AE421" s="3">
        <f t="shared" si="56"/>
        <v>0</v>
      </c>
    </row>
    <row r="422" spans="1:31" x14ac:dyDescent="0.2">
      <c r="A422" s="8" t="s">
        <v>74</v>
      </c>
      <c r="B422" s="34" t="s">
        <v>183</v>
      </c>
      <c r="C422" s="7">
        <f t="shared" si="51"/>
        <v>2016</v>
      </c>
      <c r="D422" s="9">
        <v>42481</v>
      </c>
      <c r="F422" s="9"/>
      <c r="G422" s="4" t="s">
        <v>5</v>
      </c>
      <c r="H422" s="6" t="s">
        <v>12</v>
      </c>
      <c r="I422" s="5" t="s">
        <v>67</v>
      </c>
      <c r="J422" s="5" t="s">
        <v>14</v>
      </c>
      <c r="K422" s="2" t="s">
        <v>68</v>
      </c>
      <c r="L422" s="1" t="s">
        <v>69</v>
      </c>
      <c r="M422" s="14">
        <v>10000</v>
      </c>
      <c r="N422" s="3">
        <v>10000</v>
      </c>
      <c r="O422" s="3">
        <v>0</v>
      </c>
      <c r="P422" s="3">
        <v>0</v>
      </c>
      <c r="Q422" s="3">
        <f t="shared" si="57"/>
        <v>10000</v>
      </c>
      <c r="R422" s="3">
        <v>10000</v>
      </c>
      <c r="S422" s="3">
        <v>0</v>
      </c>
      <c r="T422" s="3">
        <v>0</v>
      </c>
      <c r="U422" s="3">
        <f t="shared" si="58"/>
        <v>10000</v>
      </c>
      <c r="V422" s="16">
        <v>931</v>
      </c>
      <c r="W422" s="3">
        <v>0</v>
      </c>
      <c r="X422" s="3">
        <v>0</v>
      </c>
      <c r="Y422" s="3">
        <v>0</v>
      </c>
      <c r="Z422" s="3">
        <f t="shared" si="52"/>
        <v>0</v>
      </c>
      <c r="AA422" s="16" t="s">
        <v>155</v>
      </c>
      <c r="AB422" s="3">
        <f t="shared" si="53"/>
        <v>0</v>
      </c>
      <c r="AC422" s="3">
        <f t="shared" si="54"/>
        <v>0</v>
      </c>
      <c r="AD422" s="3">
        <f t="shared" si="55"/>
        <v>0</v>
      </c>
      <c r="AE422" s="3">
        <f t="shared" si="56"/>
        <v>0</v>
      </c>
    </row>
    <row r="423" spans="1:31" x14ac:dyDescent="0.2">
      <c r="A423" s="8" t="s">
        <v>74</v>
      </c>
      <c r="B423" s="34" t="s">
        <v>183</v>
      </c>
      <c r="C423" s="7">
        <f t="shared" si="51"/>
        <v>2016</v>
      </c>
      <c r="D423" s="9">
        <v>42514</v>
      </c>
      <c r="F423" s="9"/>
      <c r="G423" s="4" t="s">
        <v>5</v>
      </c>
      <c r="H423" s="6" t="s">
        <v>12</v>
      </c>
      <c r="I423" s="5" t="s">
        <v>67</v>
      </c>
      <c r="J423" s="5" t="s">
        <v>14</v>
      </c>
      <c r="K423" s="2" t="s">
        <v>68</v>
      </c>
      <c r="L423" s="1" t="s">
        <v>69</v>
      </c>
      <c r="M423" s="14">
        <v>10000</v>
      </c>
      <c r="N423" s="3">
        <v>10000</v>
      </c>
      <c r="O423" s="3">
        <v>0</v>
      </c>
      <c r="P423" s="3">
        <v>0</v>
      </c>
      <c r="Q423" s="3">
        <f t="shared" si="57"/>
        <v>10000</v>
      </c>
      <c r="R423" s="3">
        <v>10000</v>
      </c>
      <c r="S423" s="3">
        <v>0</v>
      </c>
      <c r="T423" s="3">
        <v>0</v>
      </c>
      <c r="U423" s="3">
        <f t="shared" si="58"/>
        <v>10000</v>
      </c>
      <c r="V423" s="16">
        <v>931</v>
      </c>
      <c r="W423" s="3">
        <v>0</v>
      </c>
      <c r="X423" s="3">
        <v>0</v>
      </c>
      <c r="Y423" s="3">
        <v>0</v>
      </c>
      <c r="Z423" s="3">
        <f t="shared" si="52"/>
        <v>0</v>
      </c>
      <c r="AA423" s="16" t="s">
        <v>155</v>
      </c>
      <c r="AB423" s="3">
        <f t="shared" si="53"/>
        <v>0</v>
      </c>
      <c r="AC423" s="3">
        <f t="shared" si="54"/>
        <v>0</v>
      </c>
      <c r="AD423" s="3">
        <f t="shared" si="55"/>
        <v>0</v>
      </c>
      <c r="AE423" s="3">
        <f t="shared" si="56"/>
        <v>0</v>
      </c>
    </row>
    <row r="424" spans="1:31" x14ac:dyDescent="0.2">
      <c r="A424" s="8" t="s">
        <v>74</v>
      </c>
      <c r="B424" s="34" t="s">
        <v>183</v>
      </c>
      <c r="C424" s="7">
        <f t="shared" si="51"/>
        <v>2016</v>
      </c>
      <c r="D424" s="9">
        <v>42543</v>
      </c>
      <c r="F424" s="9"/>
      <c r="G424" s="4" t="s">
        <v>5</v>
      </c>
      <c r="H424" s="6" t="s">
        <v>12</v>
      </c>
      <c r="I424" s="5" t="s">
        <v>67</v>
      </c>
      <c r="J424" s="5" t="s">
        <v>14</v>
      </c>
      <c r="K424" s="2" t="s">
        <v>68</v>
      </c>
      <c r="L424" s="1" t="s">
        <v>69</v>
      </c>
      <c r="M424" s="14">
        <v>10000</v>
      </c>
      <c r="N424" s="3">
        <v>10000</v>
      </c>
      <c r="O424" s="3">
        <v>0</v>
      </c>
      <c r="P424" s="3">
        <v>0</v>
      </c>
      <c r="Q424" s="3">
        <f t="shared" si="57"/>
        <v>10000</v>
      </c>
      <c r="R424" s="3">
        <v>10000</v>
      </c>
      <c r="S424" s="3">
        <v>0</v>
      </c>
      <c r="T424" s="3">
        <v>0</v>
      </c>
      <c r="U424" s="3">
        <f t="shared" si="58"/>
        <v>10000</v>
      </c>
      <c r="V424" s="16">
        <v>931</v>
      </c>
      <c r="W424" s="3">
        <v>0</v>
      </c>
      <c r="X424" s="3">
        <v>0</v>
      </c>
      <c r="Y424" s="3">
        <v>0</v>
      </c>
      <c r="Z424" s="3">
        <f t="shared" si="52"/>
        <v>0</v>
      </c>
      <c r="AA424" s="16" t="s">
        <v>155</v>
      </c>
      <c r="AB424" s="3">
        <f t="shared" si="53"/>
        <v>0</v>
      </c>
      <c r="AC424" s="3">
        <f t="shared" si="54"/>
        <v>0</v>
      </c>
      <c r="AD424" s="3">
        <f t="shared" si="55"/>
        <v>0</v>
      </c>
      <c r="AE424" s="3">
        <f t="shared" si="56"/>
        <v>0</v>
      </c>
    </row>
    <row r="425" spans="1:31" x14ac:dyDescent="0.2">
      <c r="A425" s="8" t="s">
        <v>74</v>
      </c>
      <c r="B425" s="34" t="s">
        <v>183</v>
      </c>
      <c r="C425" s="7">
        <f t="shared" si="51"/>
        <v>2016</v>
      </c>
      <c r="D425" s="9">
        <v>42571</v>
      </c>
      <c r="F425" s="9"/>
      <c r="G425" s="4" t="s">
        <v>5</v>
      </c>
      <c r="H425" s="6" t="s">
        <v>12</v>
      </c>
      <c r="I425" s="5" t="s">
        <v>67</v>
      </c>
      <c r="J425" s="5" t="s">
        <v>14</v>
      </c>
      <c r="K425" s="2" t="s">
        <v>68</v>
      </c>
      <c r="L425" s="1" t="s">
        <v>69</v>
      </c>
      <c r="M425" s="14">
        <v>10000</v>
      </c>
      <c r="N425" s="3">
        <v>10000</v>
      </c>
      <c r="O425" s="3">
        <v>0</v>
      </c>
      <c r="P425" s="3">
        <v>0</v>
      </c>
      <c r="Q425" s="3">
        <f t="shared" si="57"/>
        <v>10000</v>
      </c>
      <c r="R425" s="3">
        <v>10000</v>
      </c>
      <c r="S425" s="3">
        <v>0</v>
      </c>
      <c r="T425" s="3">
        <v>0</v>
      </c>
      <c r="U425" s="3">
        <f t="shared" si="58"/>
        <v>10000</v>
      </c>
      <c r="V425" s="16">
        <v>931</v>
      </c>
      <c r="W425" s="3">
        <v>0</v>
      </c>
      <c r="X425" s="3">
        <v>0</v>
      </c>
      <c r="Y425" s="3">
        <v>0</v>
      </c>
      <c r="Z425" s="3">
        <f t="shared" si="52"/>
        <v>0</v>
      </c>
      <c r="AA425" s="16" t="s">
        <v>155</v>
      </c>
      <c r="AB425" s="3">
        <f t="shared" si="53"/>
        <v>0</v>
      </c>
      <c r="AC425" s="3">
        <f t="shared" si="54"/>
        <v>0</v>
      </c>
      <c r="AD425" s="3">
        <f t="shared" si="55"/>
        <v>0</v>
      </c>
      <c r="AE425" s="3">
        <f t="shared" si="56"/>
        <v>0</v>
      </c>
    </row>
    <row r="426" spans="1:31" x14ac:dyDescent="0.2">
      <c r="A426" s="8" t="s">
        <v>74</v>
      </c>
      <c r="B426" s="34" t="s">
        <v>183</v>
      </c>
      <c r="C426" s="7">
        <f t="shared" si="51"/>
        <v>2016</v>
      </c>
      <c r="D426" s="9">
        <v>42606</v>
      </c>
      <c r="F426" s="9"/>
      <c r="G426" s="4" t="s">
        <v>5</v>
      </c>
      <c r="H426" s="6" t="s">
        <v>12</v>
      </c>
      <c r="I426" s="5" t="s">
        <v>67</v>
      </c>
      <c r="J426" s="5" t="s">
        <v>14</v>
      </c>
      <c r="K426" s="2" t="s">
        <v>68</v>
      </c>
      <c r="L426" s="1" t="s">
        <v>69</v>
      </c>
      <c r="M426" s="14">
        <v>10000</v>
      </c>
      <c r="N426" s="3">
        <v>10000</v>
      </c>
      <c r="O426" s="3">
        <v>0</v>
      </c>
      <c r="P426" s="3">
        <v>0</v>
      </c>
      <c r="Q426" s="3">
        <f t="shared" si="57"/>
        <v>10000</v>
      </c>
      <c r="R426" s="3">
        <v>10000</v>
      </c>
      <c r="S426" s="3">
        <v>0</v>
      </c>
      <c r="T426" s="3">
        <v>0</v>
      </c>
      <c r="U426" s="3">
        <f t="shared" si="58"/>
        <v>10000</v>
      </c>
      <c r="V426" s="16">
        <v>931</v>
      </c>
      <c r="W426" s="3">
        <v>0</v>
      </c>
      <c r="X426" s="3">
        <v>0</v>
      </c>
      <c r="Y426" s="3">
        <v>0</v>
      </c>
      <c r="Z426" s="3">
        <f t="shared" si="52"/>
        <v>0</v>
      </c>
      <c r="AA426" s="16" t="s">
        <v>155</v>
      </c>
      <c r="AB426" s="3">
        <f t="shared" si="53"/>
        <v>0</v>
      </c>
      <c r="AC426" s="3">
        <f t="shared" si="54"/>
        <v>0</v>
      </c>
      <c r="AD426" s="3">
        <f t="shared" si="55"/>
        <v>0</v>
      </c>
      <c r="AE426" s="3">
        <f t="shared" si="56"/>
        <v>0</v>
      </c>
    </row>
    <row r="427" spans="1:31" x14ac:dyDescent="0.2">
      <c r="A427" s="8" t="s">
        <v>74</v>
      </c>
      <c r="B427" s="34" t="s">
        <v>183</v>
      </c>
      <c r="C427" s="7">
        <f t="shared" si="51"/>
        <v>2016</v>
      </c>
      <c r="D427" s="9">
        <v>42634</v>
      </c>
      <c r="F427" s="9"/>
      <c r="G427" s="4" t="s">
        <v>5</v>
      </c>
      <c r="H427" s="6" t="s">
        <v>12</v>
      </c>
      <c r="I427" s="5" t="s">
        <v>67</v>
      </c>
      <c r="J427" s="5" t="s">
        <v>14</v>
      </c>
      <c r="K427" s="2" t="s">
        <v>68</v>
      </c>
      <c r="L427" s="1" t="s">
        <v>69</v>
      </c>
      <c r="M427" s="14">
        <v>10000</v>
      </c>
      <c r="N427" s="3">
        <v>10000</v>
      </c>
      <c r="O427" s="3">
        <v>0</v>
      </c>
      <c r="P427" s="3">
        <v>0</v>
      </c>
      <c r="Q427" s="3">
        <f t="shared" si="57"/>
        <v>10000</v>
      </c>
      <c r="R427" s="3">
        <v>10000</v>
      </c>
      <c r="S427" s="3">
        <v>0</v>
      </c>
      <c r="T427" s="3">
        <v>0</v>
      </c>
      <c r="U427" s="3">
        <f t="shared" si="58"/>
        <v>10000</v>
      </c>
      <c r="V427" s="16">
        <v>931</v>
      </c>
      <c r="W427" s="3">
        <v>0</v>
      </c>
      <c r="X427" s="3">
        <v>0</v>
      </c>
      <c r="Y427" s="3">
        <v>0</v>
      </c>
      <c r="Z427" s="3">
        <f t="shared" si="52"/>
        <v>0</v>
      </c>
      <c r="AA427" s="16" t="s">
        <v>155</v>
      </c>
      <c r="AB427" s="3">
        <f t="shared" si="53"/>
        <v>0</v>
      </c>
      <c r="AC427" s="3">
        <f t="shared" si="54"/>
        <v>0</v>
      </c>
      <c r="AD427" s="3">
        <f t="shared" si="55"/>
        <v>0</v>
      </c>
      <c r="AE427" s="3">
        <f t="shared" si="56"/>
        <v>0</v>
      </c>
    </row>
    <row r="428" spans="1:31" x14ac:dyDescent="0.2">
      <c r="A428" s="8" t="s">
        <v>74</v>
      </c>
      <c r="B428" s="34" t="s">
        <v>183</v>
      </c>
      <c r="C428" s="7">
        <f t="shared" si="51"/>
        <v>2016</v>
      </c>
      <c r="E428" s="9" t="s">
        <v>42</v>
      </c>
      <c r="F428" s="10">
        <v>2016</v>
      </c>
      <c r="G428" s="4" t="s">
        <v>5</v>
      </c>
      <c r="H428" s="6" t="s">
        <v>12</v>
      </c>
      <c r="I428" s="5" t="s">
        <v>67</v>
      </c>
      <c r="J428" s="5" t="s">
        <v>14</v>
      </c>
      <c r="K428" s="2" t="s">
        <v>68</v>
      </c>
      <c r="L428" s="1" t="s">
        <v>69</v>
      </c>
      <c r="M428" s="14">
        <v>10000</v>
      </c>
      <c r="N428" s="3">
        <v>10000</v>
      </c>
      <c r="O428" s="3">
        <v>0</v>
      </c>
      <c r="P428" s="3">
        <v>0</v>
      </c>
      <c r="Q428" s="3">
        <f t="shared" si="57"/>
        <v>10000</v>
      </c>
      <c r="R428" s="3">
        <v>10000</v>
      </c>
      <c r="S428" s="3">
        <v>0</v>
      </c>
      <c r="T428" s="3">
        <v>0</v>
      </c>
      <c r="U428" s="3">
        <f t="shared" si="58"/>
        <v>10000</v>
      </c>
      <c r="V428" s="16">
        <v>931</v>
      </c>
      <c r="W428" s="3">
        <v>0</v>
      </c>
      <c r="X428" s="3">
        <v>0</v>
      </c>
      <c r="Y428" s="3">
        <v>0</v>
      </c>
      <c r="Z428" s="3">
        <f t="shared" si="52"/>
        <v>0</v>
      </c>
      <c r="AA428" s="16" t="s">
        <v>155</v>
      </c>
      <c r="AB428" s="3">
        <f t="shared" si="53"/>
        <v>0</v>
      </c>
      <c r="AC428" s="3">
        <f t="shared" si="54"/>
        <v>0</v>
      </c>
      <c r="AD428" s="3">
        <f t="shared" si="55"/>
        <v>0</v>
      </c>
      <c r="AE428" s="3">
        <f t="shared" si="56"/>
        <v>0</v>
      </c>
    </row>
    <row r="429" spans="1:31" x14ac:dyDescent="0.2">
      <c r="A429" s="8" t="s">
        <v>74</v>
      </c>
      <c r="B429" s="34" t="s">
        <v>183</v>
      </c>
      <c r="C429" s="7">
        <f t="shared" si="51"/>
        <v>2016</v>
      </c>
      <c r="E429" s="9" t="s">
        <v>43</v>
      </c>
      <c r="F429" s="10">
        <v>2016</v>
      </c>
      <c r="G429" s="4" t="s">
        <v>5</v>
      </c>
      <c r="H429" s="6" t="s">
        <v>12</v>
      </c>
      <c r="I429" s="5" t="s">
        <v>67</v>
      </c>
      <c r="J429" s="5" t="s">
        <v>14</v>
      </c>
      <c r="K429" s="2" t="s">
        <v>68</v>
      </c>
      <c r="L429" s="1" t="s">
        <v>69</v>
      </c>
      <c r="M429" s="14">
        <v>10000</v>
      </c>
      <c r="N429" s="3">
        <v>10000</v>
      </c>
      <c r="O429" s="3">
        <v>0</v>
      </c>
      <c r="P429" s="3">
        <v>0</v>
      </c>
      <c r="Q429" s="3">
        <f t="shared" si="57"/>
        <v>10000</v>
      </c>
      <c r="R429" s="3">
        <v>10000</v>
      </c>
      <c r="S429" s="3">
        <v>0</v>
      </c>
      <c r="T429" s="3">
        <v>0</v>
      </c>
      <c r="U429" s="3">
        <f t="shared" si="58"/>
        <v>10000</v>
      </c>
      <c r="V429" s="16">
        <v>931</v>
      </c>
      <c r="W429" s="3">
        <v>0</v>
      </c>
      <c r="X429" s="3">
        <v>0</v>
      </c>
      <c r="Y429" s="3">
        <v>0</v>
      </c>
      <c r="Z429" s="3">
        <f t="shared" si="52"/>
        <v>0</v>
      </c>
      <c r="AA429" s="16" t="s">
        <v>155</v>
      </c>
      <c r="AB429" s="3">
        <f t="shared" si="53"/>
        <v>0</v>
      </c>
      <c r="AC429" s="3">
        <f t="shared" si="54"/>
        <v>0</v>
      </c>
      <c r="AD429" s="3">
        <f t="shared" si="55"/>
        <v>0</v>
      </c>
      <c r="AE429" s="3">
        <f t="shared" si="56"/>
        <v>0</v>
      </c>
    </row>
    <row r="430" spans="1:31" x14ac:dyDescent="0.2">
      <c r="A430" s="8" t="s">
        <v>74</v>
      </c>
      <c r="B430" s="34" t="s">
        <v>183</v>
      </c>
      <c r="C430" s="7">
        <f t="shared" si="51"/>
        <v>2016</v>
      </c>
      <c r="E430" s="9" t="s">
        <v>45</v>
      </c>
      <c r="F430" s="10">
        <v>2016</v>
      </c>
      <c r="G430" s="4" t="s">
        <v>5</v>
      </c>
      <c r="H430" s="6" t="s">
        <v>12</v>
      </c>
      <c r="I430" s="5" t="s">
        <v>67</v>
      </c>
      <c r="J430" s="5" t="s">
        <v>14</v>
      </c>
      <c r="K430" s="2" t="s">
        <v>68</v>
      </c>
      <c r="L430" s="1" t="s">
        <v>69</v>
      </c>
      <c r="M430" s="14">
        <v>10000</v>
      </c>
      <c r="N430" s="3">
        <v>10000</v>
      </c>
      <c r="O430" s="3">
        <v>0</v>
      </c>
      <c r="P430" s="3">
        <v>0</v>
      </c>
      <c r="Q430" s="3">
        <f t="shared" si="57"/>
        <v>10000</v>
      </c>
      <c r="R430" s="3">
        <v>10000</v>
      </c>
      <c r="S430" s="3">
        <v>0</v>
      </c>
      <c r="T430" s="3">
        <v>0</v>
      </c>
      <c r="U430" s="3">
        <f t="shared" si="58"/>
        <v>10000</v>
      </c>
      <c r="V430" s="16">
        <v>931</v>
      </c>
      <c r="W430" s="3">
        <v>0</v>
      </c>
      <c r="X430" s="3">
        <v>0</v>
      </c>
      <c r="Y430" s="3">
        <v>0</v>
      </c>
      <c r="Z430" s="3">
        <f t="shared" si="52"/>
        <v>0</v>
      </c>
      <c r="AA430" s="16" t="s">
        <v>155</v>
      </c>
      <c r="AB430" s="3">
        <f t="shared" si="53"/>
        <v>0</v>
      </c>
      <c r="AC430" s="3">
        <f t="shared" si="54"/>
        <v>0</v>
      </c>
      <c r="AD430" s="3">
        <f t="shared" si="55"/>
        <v>0</v>
      </c>
      <c r="AE430" s="3">
        <f t="shared" si="56"/>
        <v>0</v>
      </c>
    </row>
    <row r="431" spans="1:31" x14ac:dyDescent="0.2">
      <c r="A431" s="8" t="s">
        <v>74</v>
      </c>
      <c r="B431" s="34" t="s">
        <v>183</v>
      </c>
      <c r="C431" s="7">
        <f t="shared" si="51"/>
        <v>2017</v>
      </c>
      <c r="E431" s="9" t="s">
        <v>46</v>
      </c>
      <c r="F431" s="10">
        <v>2017</v>
      </c>
      <c r="G431" s="4" t="s">
        <v>5</v>
      </c>
      <c r="H431" s="6" t="s">
        <v>12</v>
      </c>
      <c r="I431" s="5" t="s">
        <v>67</v>
      </c>
      <c r="J431" s="5" t="s">
        <v>14</v>
      </c>
      <c r="K431" s="2" t="s">
        <v>68</v>
      </c>
      <c r="L431" s="1" t="s">
        <v>69</v>
      </c>
      <c r="M431" s="14">
        <v>10000</v>
      </c>
      <c r="N431" s="3">
        <v>10000</v>
      </c>
      <c r="O431" s="3">
        <v>0</v>
      </c>
      <c r="P431" s="3">
        <v>0</v>
      </c>
      <c r="Q431" s="3">
        <f t="shared" si="57"/>
        <v>10000</v>
      </c>
      <c r="R431" s="3">
        <v>10000</v>
      </c>
      <c r="S431" s="3">
        <v>0</v>
      </c>
      <c r="T431" s="3">
        <v>0</v>
      </c>
      <c r="U431" s="3">
        <f t="shared" si="58"/>
        <v>10000</v>
      </c>
      <c r="V431" s="16">
        <v>931</v>
      </c>
      <c r="W431" s="3">
        <v>0</v>
      </c>
      <c r="X431" s="3">
        <v>0</v>
      </c>
      <c r="Y431" s="3">
        <v>0</v>
      </c>
      <c r="Z431" s="3">
        <f t="shared" si="52"/>
        <v>0</v>
      </c>
      <c r="AA431" s="16" t="s">
        <v>155</v>
      </c>
      <c r="AB431" s="3">
        <f t="shared" si="53"/>
        <v>0</v>
      </c>
      <c r="AC431" s="3">
        <f t="shared" si="54"/>
        <v>0</v>
      </c>
      <c r="AD431" s="3">
        <f t="shared" si="55"/>
        <v>0</v>
      </c>
      <c r="AE431" s="3">
        <f t="shared" si="56"/>
        <v>0</v>
      </c>
    </row>
    <row r="432" spans="1:31" x14ac:dyDescent="0.2">
      <c r="A432" s="8" t="s">
        <v>74</v>
      </c>
      <c r="B432" s="34" t="s">
        <v>183</v>
      </c>
      <c r="C432" s="7">
        <f t="shared" si="51"/>
        <v>2017</v>
      </c>
      <c r="E432" s="9" t="s">
        <v>47</v>
      </c>
      <c r="F432" s="10">
        <v>2017</v>
      </c>
      <c r="G432" s="4" t="s">
        <v>5</v>
      </c>
      <c r="H432" s="6" t="s">
        <v>12</v>
      </c>
      <c r="I432" s="5" t="s">
        <v>67</v>
      </c>
      <c r="J432" s="5" t="s">
        <v>14</v>
      </c>
      <c r="K432" s="2" t="s">
        <v>68</v>
      </c>
      <c r="L432" s="1" t="s">
        <v>69</v>
      </c>
      <c r="M432" s="14">
        <v>10000</v>
      </c>
      <c r="N432" s="3">
        <v>10000</v>
      </c>
      <c r="O432" s="3">
        <v>0</v>
      </c>
      <c r="P432" s="3">
        <v>0</v>
      </c>
      <c r="Q432" s="3">
        <f t="shared" si="57"/>
        <v>10000</v>
      </c>
      <c r="R432" s="3">
        <v>10000</v>
      </c>
      <c r="S432" s="3">
        <v>0</v>
      </c>
      <c r="T432" s="3">
        <v>0</v>
      </c>
      <c r="U432" s="3">
        <f t="shared" si="58"/>
        <v>10000</v>
      </c>
      <c r="V432" s="16">
        <v>931</v>
      </c>
      <c r="W432" s="3">
        <v>0</v>
      </c>
      <c r="X432" s="3">
        <v>0</v>
      </c>
      <c r="Y432" s="3">
        <v>0</v>
      </c>
      <c r="Z432" s="3">
        <f t="shared" si="52"/>
        <v>0</v>
      </c>
      <c r="AA432" s="16" t="s">
        <v>155</v>
      </c>
      <c r="AB432" s="3">
        <f t="shared" si="53"/>
        <v>0</v>
      </c>
      <c r="AC432" s="3">
        <f t="shared" si="54"/>
        <v>0</v>
      </c>
      <c r="AD432" s="3">
        <f t="shared" si="55"/>
        <v>0</v>
      </c>
      <c r="AE432" s="3">
        <f t="shared" si="56"/>
        <v>0</v>
      </c>
    </row>
    <row r="433" spans="1:31" x14ac:dyDescent="0.2">
      <c r="A433" s="8" t="s">
        <v>74</v>
      </c>
      <c r="B433" s="34" t="s">
        <v>183</v>
      </c>
      <c r="C433" s="7">
        <f t="shared" si="51"/>
        <v>2017</v>
      </c>
      <c r="E433" s="9" t="s">
        <v>48</v>
      </c>
      <c r="F433" s="10">
        <v>2017</v>
      </c>
      <c r="G433" s="4" t="s">
        <v>5</v>
      </c>
      <c r="H433" s="6" t="s">
        <v>12</v>
      </c>
      <c r="I433" s="5" t="s">
        <v>67</v>
      </c>
      <c r="J433" s="5" t="s">
        <v>14</v>
      </c>
      <c r="K433" s="2" t="s">
        <v>68</v>
      </c>
      <c r="L433" s="1" t="s">
        <v>69</v>
      </c>
      <c r="M433" s="14">
        <v>10000</v>
      </c>
      <c r="N433" s="3">
        <v>10000</v>
      </c>
      <c r="O433" s="3">
        <v>0</v>
      </c>
      <c r="P433" s="3">
        <v>0</v>
      </c>
      <c r="Q433" s="3">
        <f t="shared" si="57"/>
        <v>10000</v>
      </c>
      <c r="R433" s="3">
        <v>10000</v>
      </c>
      <c r="S433" s="3">
        <v>0</v>
      </c>
      <c r="T433" s="3">
        <v>0</v>
      </c>
      <c r="U433" s="3">
        <f t="shared" si="58"/>
        <v>10000</v>
      </c>
      <c r="V433" s="16">
        <v>931</v>
      </c>
      <c r="W433" s="3">
        <v>0</v>
      </c>
      <c r="X433" s="3">
        <v>0</v>
      </c>
      <c r="Y433" s="3">
        <v>0</v>
      </c>
      <c r="Z433" s="3">
        <f t="shared" si="52"/>
        <v>0</v>
      </c>
      <c r="AA433" s="16" t="s">
        <v>155</v>
      </c>
      <c r="AB433" s="3">
        <f t="shared" si="53"/>
        <v>0</v>
      </c>
      <c r="AC433" s="3">
        <f t="shared" si="54"/>
        <v>0</v>
      </c>
      <c r="AD433" s="3">
        <f t="shared" si="55"/>
        <v>0</v>
      </c>
      <c r="AE433" s="3">
        <f t="shared" si="56"/>
        <v>0</v>
      </c>
    </row>
    <row r="434" spans="1:31" x14ac:dyDescent="0.2">
      <c r="A434" s="8" t="s">
        <v>74</v>
      </c>
      <c r="B434" s="34" t="s">
        <v>183</v>
      </c>
      <c r="C434" s="7">
        <f t="shared" si="51"/>
        <v>2017</v>
      </c>
      <c r="E434" s="9" t="s">
        <v>49</v>
      </c>
      <c r="F434" s="10">
        <v>2017</v>
      </c>
      <c r="G434" s="4" t="s">
        <v>5</v>
      </c>
      <c r="H434" s="6" t="s">
        <v>12</v>
      </c>
      <c r="I434" s="5" t="s">
        <v>67</v>
      </c>
      <c r="J434" s="5" t="s">
        <v>14</v>
      </c>
      <c r="K434" s="2" t="s">
        <v>68</v>
      </c>
      <c r="L434" s="1" t="s">
        <v>69</v>
      </c>
      <c r="M434" s="14">
        <v>10000</v>
      </c>
      <c r="N434" s="3">
        <v>10000</v>
      </c>
      <c r="O434" s="3">
        <v>0</v>
      </c>
      <c r="P434" s="3">
        <v>0</v>
      </c>
      <c r="Q434" s="3">
        <f t="shared" si="57"/>
        <v>10000</v>
      </c>
      <c r="R434" s="3">
        <v>10000</v>
      </c>
      <c r="S434" s="3">
        <v>0</v>
      </c>
      <c r="T434" s="3">
        <v>0</v>
      </c>
      <c r="U434" s="3">
        <f t="shared" si="58"/>
        <v>10000</v>
      </c>
      <c r="V434" s="16">
        <v>931</v>
      </c>
      <c r="W434" s="3">
        <v>0</v>
      </c>
      <c r="X434" s="3">
        <v>0</v>
      </c>
      <c r="Y434" s="3">
        <v>0</v>
      </c>
      <c r="Z434" s="3">
        <f t="shared" si="52"/>
        <v>0</v>
      </c>
      <c r="AA434" s="16" t="s">
        <v>155</v>
      </c>
      <c r="AB434" s="3">
        <f t="shared" si="53"/>
        <v>0</v>
      </c>
      <c r="AC434" s="3">
        <f t="shared" si="54"/>
        <v>0</v>
      </c>
      <c r="AD434" s="3">
        <f t="shared" si="55"/>
        <v>0</v>
      </c>
      <c r="AE434" s="3">
        <f t="shared" si="56"/>
        <v>0</v>
      </c>
    </row>
    <row r="435" spans="1:31" x14ac:dyDescent="0.2">
      <c r="A435" s="8" t="s">
        <v>74</v>
      </c>
      <c r="B435" s="34" t="s">
        <v>183</v>
      </c>
      <c r="C435" s="7">
        <f t="shared" si="51"/>
        <v>2017</v>
      </c>
      <c r="E435" s="9" t="s">
        <v>37</v>
      </c>
      <c r="F435" s="10">
        <v>2017</v>
      </c>
      <c r="G435" s="4" t="s">
        <v>5</v>
      </c>
      <c r="H435" s="6" t="s">
        <v>12</v>
      </c>
      <c r="I435" s="5" t="s">
        <v>67</v>
      </c>
      <c r="J435" s="5" t="s">
        <v>14</v>
      </c>
      <c r="K435" s="2" t="s">
        <v>68</v>
      </c>
      <c r="L435" s="1" t="s">
        <v>69</v>
      </c>
      <c r="M435" s="14">
        <v>10000</v>
      </c>
      <c r="N435" s="3">
        <v>10000</v>
      </c>
      <c r="O435" s="3">
        <v>0</v>
      </c>
      <c r="P435" s="3">
        <v>0</v>
      </c>
      <c r="Q435" s="3">
        <f t="shared" si="57"/>
        <v>10000</v>
      </c>
      <c r="R435" s="3">
        <v>10000</v>
      </c>
      <c r="S435" s="3">
        <v>0</v>
      </c>
      <c r="T435" s="3">
        <v>0</v>
      </c>
      <c r="U435" s="3">
        <f t="shared" si="58"/>
        <v>10000</v>
      </c>
      <c r="V435" s="16">
        <v>931</v>
      </c>
      <c r="W435" s="3">
        <v>0</v>
      </c>
      <c r="X435" s="3">
        <v>0</v>
      </c>
      <c r="Y435" s="3">
        <v>0</v>
      </c>
      <c r="Z435" s="3">
        <f t="shared" si="52"/>
        <v>0</v>
      </c>
      <c r="AA435" s="16" t="s">
        <v>155</v>
      </c>
      <c r="AB435" s="3">
        <f t="shared" si="53"/>
        <v>0</v>
      </c>
      <c r="AC435" s="3">
        <f t="shared" si="54"/>
        <v>0</v>
      </c>
      <c r="AD435" s="3">
        <f t="shared" si="55"/>
        <v>0</v>
      </c>
      <c r="AE435" s="3">
        <f t="shared" si="56"/>
        <v>0</v>
      </c>
    </row>
    <row r="436" spans="1:31" x14ac:dyDescent="0.2">
      <c r="A436" s="8" t="s">
        <v>74</v>
      </c>
      <c r="B436" s="34" t="s">
        <v>183</v>
      </c>
      <c r="C436" s="7">
        <f t="shared" si="51"/>
        <v>2017</v>
      </c>
      <c r="E436" s="9" t="s">
        <v>38</v>
      </c>
      <c r="F436" s="10">
        <v>2017</v>
      </c>
      <c r="G436" s="4" t="s">
        <v>5</v>
      </c>
      <c r="H436" s="6" t="s">
        <v>12</v>
      </c>
      <c r="I436" s="5" t="s">
        <v>67</v>
      </c>
      <c r="J436" s="5" t="s">
        <v>14</v>
      </c>
      <c r="K436" s="2" t="s">
        <v>68</v>
      </c>
      <c r="L436" s="1" t="s">
        <v>69</v>
      </c>
      <c r="M436" s="14">
        <v>10000</v>
      </c>
      <c r="N436" s="3">
        <v>10000</v>
      </c>
      <c r="O436" s="3">
        <v>0</v>
      </c>
      <c r="P436" s="3">
        <v>0</v>
      </c>
      <c r="Q436" s="3">
        <f t="shared" si="57"/>
        <v>10000</v>
      </c>
      <c r="R436" s="3">
        <v>10000</v>
      </c>
      <c r="S436" s="3">
        <v>0</v>
      </c>
      <c r="T436" s="3">
        <v>0</v>
      </c>
      <c r="U436" s="3">
        <f t="shared" si="58"/>
        <v>10000</v>
      </c>
      <c r="V436" s="16">
        <v>931</v>
      </c>
      <c r="W436" s="3">
        <v>0</v>
      </c>
      <c r="X436" s="3">
        <v>0</v>
      </c>
      <c r="Y436" s="3">
        <v>0</v>
      </c>
      <c r="Z436" s="3">
        <f t="shared" si="52"/>
        <v>0</v>
      </c>
      <c r="AA436" s="16" t="s">
        <v>155</v>
      </c>
      <c r="AB436" s="3">
        <f t="shared" si="53"/>
        <v>0</v>
      </c>
      <c r="AC436" s="3">
        <f t="shared" si="54"/>
        <v>0</v>
      </c>
      <c r="AD436" s="3">
        <f t="shared" si="55"/>
        <v>0</v>
      </c>
      <c r="AE436" s="3">
        <f t="shared" si="56"/>
        <v>0</v>
      </c>
    </row>
    <row r="437" spans="1:31" x14ac:dyDescent="0.2">
      <c r="A437" s="8" t="s">
        <v>74</v>
      </c>
      <c r="B437" s="34" t="s">
        <v>183</v>
      </c>
      <c r="C437" s="7">
        <f t="shared" si="51"/>
        <v>2017</v>
      </c>
      <c r="E437" s="9" t="s">
        <v>39</v>
      </c>
      <c r="F437" s="10">
        <v>2017</v>
      </c>
      <c r="G437" s="4" t="s">
        <v>5</v>
      </c>
      <c r="H437" s="6" t="s">
        <v>12</v>
      </c>
      <c r="I437" s="5" t="s">
        <v>67</v>
      </c>
      <c r="J437" s="5" t="s">
        <v>14</v>
      </c>
      <c r="K437" s="2" t="s">
        <v>68</v>
      </c>
      <c r="L437" s="1" t="s">
        <v>69</v>
      </c>
      <c r="M437" s="14">
        <v>10000</v>
      </c>
      <c r="N437" s="3">
        <v>10000</v>
      </c>
      <c r="O437" s="3">
        <v>0</v>
      </c>
      <c r="P437" s="3">
        <v>0</v>
      </c>
      <c r="Q437" s="3">
        <f t="shared" si="57"/>
        <v>10000</v>
      </c>
      <c r="R437" s="3">
        <v>10000</v>
      </c>
      <c r="S437" s="3">
        <v>0</v>
      </c>
      <c r="T437" s="3">
        <v>0</v>
      </c>
      <c r="U437" s="3">
        <f t="shared" si="58"/>
        <v>10000</v>
      </c>
      <c r="V437" s="16">
        <v>931</v>
      </c>
      <c r="W437" s="3">
        <v>0</v>
      </c>
      <c r="X437" s="3">
        <v>0</v>
      </c>
      <c r="Y437" s="3">
        <v>0</v>
      </c>
      <c r="Z437" s="3">
        <f t="shared" si="52"/>
        <v>0</v>
      </c>
      <c r="AA437" s="16" t="s">
        <v>155</v>
      </c>
      <c r="AB437" s="3">
        <f t="shared" si="53"/>
        <v>0</v>
      </c>
      <c r="AC437" s="3">
        <f t="shared" si="54"/>
        <v>0</v>
      </c>
      <c r="AD437" s="3">
        <f t="shared" si="55"/>
        <v>0</v>
      </c>
      <c r="AE437" s="3">
        <f t="shared" si="56"/>
        <v>0</v>
      </c>
    </row>
    <row r="438" spans="1:31" x14ac:dyDescent="0.2">
      <c r="A438" s="8" t="s">
        <v>74</v>
      </c>
      <c r="B438" s="34" t="s">
        <v>183</v>
      </c>
      <c r="C438" s="7">
        <f t="shared" si="51"/>
        <v>2017</v>
      </c>
      <c r="E438" s="9" t="s">
        <v>40</v>
      </c>
      <c r="F438" s="10">
        <v>2017</v>
      </c>
      <c r="G438" s="4" t="s">
        <v>5</v>
      </c>
      <c r="H438" s="6" t="s">
        <v>12</v>
      </c>
      <c r="I438" s="5" t="s">
        <v>67</v>
      </c>
      <c r="J438" s="5" t="s">
        <v>14</v>
      </c>
      <c r="K438" s="2" t="s">
        <v>68</v>
      </c>
      <c r="L438" s="1" t="s">
        <v>69</v>
      </c>
      <c r="M438" s="14">
        <v>10000</v>
      </c>
      <c r="N438" s="3">
        <v>10000</v>
      </c>
      <c r="O438" s="3">
        <v>0</v>
      </c>
      <c r="P438" s="3">
        <v>0</v>
      </c>
      <c r="Q438" s="3">
        <f t="shared" si="57"/>
        <v>10000</v>
      </c>
      <c r="R438" s="3">
        <v>10000</v>
      </c>
      <c r="S438" s="3">
        <v>0</v>
      </c>
      <c r="T438" s="3">
        <v>0</v>
      </c>
      <c r="U438" s="3">
        <f t="shared" si="58"/>
        <v>10000</v>
      </c>
      <c r="V438" s="16">
        <v>931</v>
      </c>
      <c r="W438" s="3">
        <v>0</v>
      </c>
      <c r="X438" s="3">
        <v>0</v>
      </c>
      <c r="Y438" s="3">
        <v>0</v>
      </c>
      <c r="Z438" s="3">
        <f t="shared" si="52"/>
        <v>0</v>
      </c>
      <c r="AA438" s="16" t="s">
        <v>155</v>
      </c>
      <c r="AB438" s="3">
        <f t="shared" si="53"/>
        <v>0</v>
      </c>
      <c r="AC438" s="3">
        <f t="shared" si="54"/>
        <v>0</v>
      </c>
      <c r="AD438" s="3">
        <f t="shared" si="55"/>
        <v>0</v>
      </c>
      <c r="AE438" s="3">
        <f t="shared" si="56"/>
        <v>0</v>
      </c>
    </row>
    <row r="439" spans="1:31" x14ac:dyDescent="0.2">
      <c r="A439" s="8" t="s">
        <v>74</v>
      </c>
      <c r="B439" s="34" t="s">
        <v>183</v>
      </c>
      <c r="C439" s="7">
        <f t="shared" si="51"/>
        <v>2017</v>
      </c>
      <c r="E439" s="9" t="s">
        <v>41</v>
      </c>
      <c r="F439" s="10">
        <v>2017</v>
      </c>
      <c r="G439" s="4" t="s">
        <v>5</v>
      </c>
      <c r="H439" s="6" t="s">
        <v>12</v>
      </c>
      <c r="I439" s="5" t="s">
        <v>67</v>
      </c>
      <c r="J439" s="5" t="s">
        <v>14</v>
      </c>
      <c r="K439" s="2" t="s">
        <v>68</v>
      </c>
      <c r="L439" s="1" t="s">
        <v>69</v>
      </c>
      <c r="M439" s="14">
        <v>10000</v>
      </c>
      <c r="N439" s="3">
        <v>10000</v>
      </c>
      <c r="O439" s="3">
        <v>0</v>
      </c>
      <c r="P439" s="3">
        <v>0</v>
      </c>
      <c r="Q439" s="3">
        <f t="shared" si="57"/>
        <v>10000</v>
      </c>
      <c r="R439" s="3">
        <v>10000</v>
      </c>
      <c r="S439" s="3">
        <v>0</v>
      </c>
      <c r="T439" s="3">
        <v>0</v>
      </c>
      <c r="U439" s="3">
        <f t="shared" si="58"/>
        <v>10000</v>
      </c>
      <c r="V439" s="16">
        <v>931</v>
      </c>
      <c r="W439" s="3">
        <v>0</v>
      </c>
      <c r="X439" s="3">
        <v>0</v>
      </c>
      <c r="Y439" s="3">
        <v>0</v>
      </c>
      <c r="Z439" s="3">
        <f t="shared" si="52"/>
        <v>0</v>
      </c>
      <c r="AA439" s="16" t="s">
        <v>155</v>
      </c>
      <c r="AB439" s="3">
        <f t="shared" si="53"/>
        <v>0</v>
      </c>
      <c r="AC439" s="3">
        <f t="shared" si="54"/>
        <v>0</v>
      </c>
      <c r="AD439" s="3">
        <f t="shared" si="55"/>
        <v>0</v>
      </c>
      <c r="AE439" s="3">
        <f t="shared" si="56"/>
        <v>0</v>
      </c>
    </row>
    <row r="440" spans="1:31" x14ac:dyDescent="0.2">
      <c r="A440" s="8" t="s">
        <v>74</v>
      </c>
      <c r="B440" s="34" t="s">
        <v>183</v>
      </c>
      <c r="C440" s="7">
        <f t="shared" si="51"/>
        <v>2017</v>
      </c>
      <c r="E440" s="9" t="s">
        <v>42</v>
      </c>
      <c r="F440" s="10">
        <v>2017</v>
      </c>
      <c r="G440" s="4" t="s">
        <v>5</v>
      </c>
      <c r="H440" s="6" t="s">
        <v>12</v>
      </c>
      <c r="I440" s="5" t="s">
        <v>67</v>
      </c>
      <c r="J440" s="5" t="s">
        <v>14</v>
      </c>
      <c r="K440" s="2" t="s">
        <v>68</v>
      </c>
      <c r="L440" s="1" t="s">
        <v>69</v>
      </c>
      <c r="M440" s="14">
        <v>10000</v>
      </c>
      <c r="N440" s="3">
        <v>10000</v>
      </c>
      <c r="O440" s="3">
        <v>0</v>
      </c>
      <c r="P440" s="3">
        <v>0</v>
      </c>
      <c r="Q440" s="3">
        <f t="shared" si="57"/>
        <v>10000</v>
      </c>
      <c r="R440" s="3">
        <v>10000</v>
      </c>
      <c r="S440" s="3">
        <v>0</v>
      </c>
      <c r="T440" s="3">
        <v>0</v>
      </c>
      <c r="U440" s="3">
        <f t="shared" si="58"/>
        <v>10000</v>
      </c>
      <c r="V440" s="16">
        <v>931</v>
      </c>
      <c r="W440" s="3">
        <v>0</v>
      </c>
      <c r="X440" s="3">
        <v>0</v>
      </c>
      <c r="Y440" s="3">
        <v>0</v>
      </c>
      <c r="Z440" s="3">
        <f t="shared" si="52"/>
        <v>0</v>
      </c>
      <c r="AA440" s="16" t="s">
        <v>155</v>
      </c>
      <c r="AB440" s="3">
        <f t="shared" si="53"/>
        <v>0</v>
      </c>
      <c r="AC440" s="3">
        <f t="shared" si="54"/>
        <v>0</v>
      </c>
      <c r="AD440" s="3">
        <f t="shared" si="55"/>
        <v>0</v>
      </c>
      <c r="AE440" s="3">
        <f t="shared" si="56"/>
        <v>0</v>
      </c>
    </row>
    <row r="441" spans="1:31" x14ac:dyDescent="0.2">
      <c r="A441" s="8" t="s">
        <v>74</v>
      </c>
      <c r="B441" s="34" t="s">
        <v>183</v>
      </c>
      <c r="C441" s="7">
        <f t="shared" si="51"/>
        <v>2017</v>
      </c>
      <c r="E441" s="9" t="s">
        <v>43</v>
      </c>
      <c r="F441" s="10">
        <v>2017</v>
      </c>
      <c r="G441" s="4" t="s">
        <v>5</v>
      </c>
      <c r="H441" s="6" t="s">
        <v>12</v>
      </c>
      <c r="I441" s="5" t="s">
        <v>67</v>
      </c>
      <c r="J441" s="5" t="s">
        <v>14</v>
      </c>
      <c r="K441" s="2" t="s">
        <v>68</v>
      </c>
      <c r="L441" s="1" t="s">
        <v>69</v>
      </c>
      <c r="M441" s="14">
        <v>10000</v>
      </c>
      <c r="N441" s="3">
        <v>10000</v>
      </c>
      <c r="O441" s="3">
        <v>0</v>
      </c>
      <c r="P441" s="3">
        <v>0</v>
      </c>
      <c r="Q441" s="3">
        <f t="shared" si="57"/>
        <v>10000</v>
      </c>
      <c r="R441" s="3">
        <v>10000</v>
      </c>
      <c r="S441" s="3">
        <v>0</v>
      </c>
      <c r="T441" s="3">
        <v>0</v>
      </c>
      <c r="U441" s="3">
        <f t="shared" si="58"/>
        <v>10000</v>
      </c>
      <c r="V441" s="16">
        <v>931</v>
      </c>
      <c r="W441" s="3">
        <v>0</v>
      </c>
      <c r="X441" s="3">
        <v>0</v>
      </c>
      <c r="Y441" s="3">
        <v>0</v>
      </c>
      <c r="Z441" s="3">
        <f t="shared" si="52"/>
        <v>0</v>
      </c>
      <c r="AA441" s="16" t="s">
        <v>155</v>
      </c>
      <c r="AB441" s="3">
        <f t="shared" si="53"/>
        <v>0</v>
      </c>
      <c r="AC441" s="3">
        <f t="shared" si="54"/>
        <v>0</v>
      </c>
      <c r="AD441" s="3">
        <f t="shared" si="55"/>
        <v>0</v>
      </c>
      <c r="AE441" s="3">
        <f t="shared" si="56"/>
        <v>0</v>
      </c>
    </row>
    <row r="442" spans="1:31" x14ac:dyDescent="0.2">
      <c r="A442" s="8" t="s">
        <v>74</v>
      </c>
      <c r="B442" s="34" t="s">
        <v>183</v>
      </c>
      <c r="C442" s="7">
        <f t="shared" si="51"/>
        <v>2017</v>
      </c>
      <c r="E442" s="9" t="s">
        <v>45</v>
      </c>
      <c r="F442" s="10">
        <v>2017</v>
      </c>
      <c r="G442" s="4" t="s">
        <v>5</v>
      </c>
      <c r="H442" s="6" t="s">
        <v>12</v>
      </c>
      <c r="I442" s="5" t="s">
        <v>67</v>
      </c>
      <c r="J442" s="5" t="s">
        <v>14</v>
      </c>
      <c r="K442" s="2" t="s">
        <v>68</v>
      </c>
      <c r="L442" s="1" t="s">
        <v>69</v>
      </c>
      <c r="M442" s="14">
        <v>10000</v>
      </c>
      <c r="N442" s="3">
        <v>10000</v>
      </c>
      <c r="O442" s="3">
        <v>0</v>
      </c>
      <c r="P442" s="3">
        <v>0</v>
      </c>
      <c r="Q442" s="3">
        <f t="shared" si="57"/>
        <v>10000</v>
      </c>
      <c r="R442" s="3">
        <v>10000</v>
      </c>
      <c r="S442" s="3">
        <v>0</v>
      </c>
      <c r="T442" s="3">
        <v>0</v>
      </c>
      <c r="U442" s="3">
        <f t="shared" si="58"/>
        <v>10000</v>
      </c>
      <c r="V442" s="16">
        <v>931</v>
      </c>
      <c r="W442" s="3">
        <v>0</v>
      </c>
      <c r="X442" s="3">
        <v>0</v>
      </c>
      <c r="Y442" s="3">
        <v>0</v>
      </c>
      <c r="Z442" s="3">
        <f t="shared" si="52"/>
        <v>0</v>
      </c>
      <c r="AA442" s="16" t="s">
        <v>155</v>
      </c>
      <c r="AB442" s="3">
        <f t="shared" si="53"/>
        <v>0</v>
      </c>
      <c r="AC442" s="3">
        <f t="shared" si="54"/>
        <v>0</v>
      </c>
      <c r="AD442" s="3">
        <f t="shared" si="55"/>
        <v>0</v>
      </c>
      <c r="AE442" s="3">
        <f t="shared" si="56"/>
        <v>0</v>
      </c>
    </row>
    <row r="443" spans="1:31" x14ac:dyDescent="0.2">
      <c r="A443" s="8" t="s">
        <v>74</v>
      </c>
      <c r="B443" s="34" t="s">
        <v>183</v>
      </c>
      <c r="C443" s="7">
        <f t="shared" si="51"/>
        <v>2018</v>
      </c>
      <c r="E443" s="9" t="s">
        <v>46</v>
      </c>
      <c r="F443" s="10">
        <v>2018</v>
      </c>
      <c r="G443" s="4" t="s">
        <v>5</v>
      </c>
      <c r="H443" s="6" t="s">
        <v>12</v>
      </c>
      <c r="I443" s="5" t="s">
        <v>67</v>
      </c>
      <c r="J443" s="5" t="s">
        <v>14</v>
      </c>
      <c r="K443" s="2" t="s">
        <v>68</v>
      </c>
      <c r="L443" s="1" t="s">
        <v>69</v>
      </c>
      <c r="M443" s="14">
        <v>10000</v>
      </c>
      <c r="N443" s="3">
        <v>10000</v>
      </c>
      <c r="O443" s="3">
        <v>0</v>
      </c>
      <c r="P443" s="3">
        <v>0</v>
      </c>
      <c r="Q443" s="3">
        <f t="shared" si="57"/>
        <v>10000</v>
      </c>
      <c r="R443" s="3">
        <v>10000</v>
      </c>
      <c r="S443" s="3">
        <v>0</v>
      </c>
      <c r="T443" s="3">
        <v>0</v>
      </c>
      <c r="U443" s="3">
        <f t="shared" si="58"/>
        <v>10000</v>
      </c>
      <c r="V443" s="16">
        <v>931</v>
      </c>
      <c r="W443" s="3">
        <v>0</v>
      </c>
      <c r="X443" s="3">
        <v>0</v>
      </c>
      <c r="Y443" s="3">
        <v>0</v>
      </c>
      <c r="Z443" s="3">
        <f t="shared" si="52"/>
        <v>0</v>
      </c>
      <c r="AA443" s="16" t="s">
        <v>155</v>
      </c>
      <c r="AB443" s="3">
        <f t="shared" si="53"/>
        <v>0</v>
      </c>
      <c r="AC443" s="3">
        <f t="shared" si="54"/>
        <v>0</v>
      </c>
      <c r="AD443" s="3">
        <f t="shared" si="55"/>
        <v>0</v>
      </c>
      <c r="AE443" s="3">
        <f t="shared" si="56"/>
        <v>0</v>
      </c>
    </row>
    <row r="444" spans="1:31" x14ac:dyDescent="0.2">
      <c r="A444" s="8" t="s">
        <v>74</v>
      </c>
      <c r="B444" s="34" t="s">
        <v>183</v>
      </c>
      <c r="C444" s="7">
        <f t="shared" si="51"/>
        <v>2018</v>
      </c>
      <c r="E444" s="9" t="s">
        <v>47</v>
      </c>
      <c r="F444" s="10">
        <v>2018</v>
      </c>
      <c r="G444" s="4" t="s">
        <v>5</v>
      </c>
      <c r="H444" s="6" t="s">
        <v>12</v>
      </c>
      <c r="I444" s="5" t="s">
        <v>67</v>
      </c>
      <c r="J444" s="5" t="s">
        <v>14</v>
      </c>
      <c r="K444" s="2" t="s">
        <v>68</v>
      </c>
      <c r="L444" s="1" t="s">
        <v>69</v>
      </c>
      <c r="M444" s="14">
        <v>10000</v>
      </c>
      <c r="N444" s="3">
        <v>10000</v>
      </c>
      <c r="O444" s="3">
        <v>0</v>
      </c>
      <c r="P444" s="3">
        <v>0</v>
      </c>
      <c r="Q444" s="3">
        <f t="shared" si="57"/>
        <v>10000</v>
      </c>
      <c r="R444" s="3">
        <v>10000</v>
      </c>
      <c r="S444" s="3">
        <v>0</v>
      </c>
      <c r="T444" s="3">
        <v>0</v>
      </c>
      <c r="U444" s="3">
        <f t="shared" si="58"/>
        <v>10000</v>
      </c>
      <c r="V444" s="16">
        <v>931</v>
      </c>
      <c r="W444" s="3">
        <v>0</v>
      </c>
      <c r="X444" s="3">
        <v>0</v>
      </c>
      <c r="Y444" s="3">
        <v>0</v>
      </c>
      <c r="Z444" s="3">
        <f t="shared" si="52"/>
        <v>0</v>
      </c>
      <c r="AA444" s="16" t="s">
        <v>155</v>
      </c>
      <c r="AB444" s="3">
        <f t="shared" si="53"/>
        <v>0</v>
      </c>
      <c r="AC444" s="3">
        <f t="shared" si="54"/>
        <v>0</v>
      </c>
      <c r="AD444" s="3">
        <f t="shared" si="55"/>
        <v>0</v>
      </c>
      <c r="AE444" s="3">
        <f t="shared" si="56"/>
        <v>0</v>
      </c>
    </row>
    <row r="445" spans="1:31" x14ac:dyDescent="0.2">
      <c r="A445" s="8" t="s">
        <v>74</v>
      </c>
      <c r="B445" s="34" t="s">
        <v>183</v>
      </c>
      <c r="C445" s="7">
        <f t="shared" si="51"/>
        <v>2018</v>
      </c>
      <c r="E445" s="9" t="s">
        <v>48</v>
      </c>
      <c r="F445" s="10">
        <v>2018</v>
      </c>
      <c r="G445" s="4" t="s">
        <v>5</v>
      </c>
      <c r="H445" s="6" t="s">
        <v>12</v>
      </c>
      <c r="I445" s="5" t="s">
        <v>67</v>
      </c>
      <c r="J445" s="5" t="s">
        <v>14</v>
      </c>
      <c r="K445" s="2" t="s">
        <v>68</v>
      </c>
      <c r="L445" s="1" t="s">
        <v>69</v>
      </c>
      <c r="M445" s="14">
        <v>10000</v>
      </c>
      <c r="N445" s="3">
        <v>10000</v>
      </c>
      <c r="O445" s="3">
        <v>0</v>
      </c>
      <c r="P445" s="3">
        <v>0</v>
      </c>
      <c r="Q445" s="3">
        <f t="shared" si="57"/>
        <v>10000</v>
      </c>
      <c r="R445" s="3">
        <v>10000</v>
      </c>
      <c r="S445" s="3">
        <v>0</v>
      </c>
      <c r="T445" s="3">
        <v>0</v>
      </c>
      <c r="U445" s="3">
        <f t="shared" si="58"/>
        <v>10000</v>
      </c>
      <c r="V445" s="16">
        <v>931</v>
      </c>
      <c r="W445" s="3">
        <v>0</v>
      </c>
      <c r="X445" s="3">
        <v>0</v>
      </c>
      <c r="Y445" s="3">
        <v>0</v>
      </c>
      <c r="Z445" s="3">
        <f t="shared" si="52"/>
        <v>0</v>
      </c>
      <c r="AA445" s="16" t="s">
        <v>155</v>
      </c>
      <c r="AB445" s="3">
        <f t="shared" si="53"/>
        <v>0</v>
      </c>
      <c r="AC445" s="3">
        <f t="shared" si="54"/>
        <v>0</v>
      </c>
      <c r="AD445" s="3">
        <f t="shared" si="55"/>
        <v>0</v>
      </c>
      <c r="AE445" s="3">
        <f t="shared" si="56"/>
        <v>0</v>
      </c>
    </row>
    <row r="446" spans="1:31" x14ac:dyDescent="0.2">
      <c r="A446" s="8" t="s">
        <v>74</v>
      </c>
      <c r="B446" s="34" t="s">
        <v>183</v>
      </c>
      <c r="C446" s="7">
        <f t="shared" si="51"/>
        <v>2018</v>
      </c>
      <c r="E446" s="9" t="s">
        <v>49</v>
      </c>
      <c r="F446" s="10">
        <v>2018</v>
      </c>
      <c r="G446" s="4" t="s">
        <v>5</v>
      </c>
      <c r="H446" s="6" t="s">
        <v>12</v>
      </c>
      <c r="I446" s="5" t="s">
        <v>67</v>
      </c>
      <c r="J446" s="5" t="s">
        <v>14</v>
      </c>
      <c r="K446" s="2" t="s">
        <v>68</v>
      </c>
      <c r="L446" s="1" t="s">
        <v>69</v>
      </c>
      <c r="M446" s="14">
        <v>10000</v>
      </c>
      <c r="N446" s="3">
        <v>10000</v>
      </c>
      <c r="O446" s="3">
        <v>0</v>
      </c>
      <c r="P446" s="3">
        <v>0</v>
      </c>
      <c r="Q446" s="3">
        <f t="shared" si="57"/>
        <v>10000</v>
      </c>
      <c r="R446" s="3">
        <v>10000</v>
      </c>
      <c r="S446" s="3">
        <v>0</v>
      </c>
      <c r="T446" s="3">
        <v>0</v>
      </c>
      <c r="U446" s="3">
        <f t="shared" si="58"/>
        <v>10000</v>
      </c>
      <c r="V446" s="16">
        <v>931</v>
      </c>
      <c r="W446" s="3">
        <v>0</v>
      </c>
      <c r="X446" s="3">
        <v>0</v>
      </c>
      <c r="Y446" s="3">
        <v>0</v>
      </c>
      <c r="Z446" s="3">
        <f t="shared" si="52"/>
        <v>0</v>
      </c>
      <c r="AA446" s="16" t="s">
        <v>155</v>
      </c>
      <c r="AB446" s="3">
        <f t="shared" si="53"/>
        <v>0</v>
      </c>
      <c r="AC446" s="3">
        <f t="shared" si="54"/>
        <v>0</v>
      </c>
      <c r="AD446" s="3">
        <f t="shared" si="55"/>
        <v>0</v>
      </c>
      <c r="AE446" s="3">
        <f t="shared" si="56"/>
        <v>0</v>
      </c>
    </row>
    <row r="447" spans="1:31" x14ac:dyDescent="0.2">
      <c r="A447" s="8" t="s">
        <v>74</v>
      </c>
      <c r="B447" s="34" t="s">
        <v>183</v>
      </c>
      <c r="C447" s="7">
        <f t="shared" si="51"/>
        <v>2018</v>
      </c>
      <c r="E447" s="9" t="s">
        <v>37</v>
      </c>
      <c r="F447" s="10">
        <v>2018</v>
      </c>
      <c r="G447" s="4" t="s">
        <v>5</v>
      </c>
      <c r="H447" s="6" t="s">
        <v>12</v>
      </c>
      <c r="I447" s="5" t="s">
        <v>67</v>
      </c>
      <c r="J447" s="5" t="s">
        <v>14</v>
      </c>
      <c r="K447" s="2" t="s">
        <v>68</v>
      </c>
      <c r="L447" s="1" t="s">
        <v>69</v>
      </c>
      <c r="M447" s="14">
        <v>10000</v>
      </c>
      <c r="N447" s="3">
        <v>10000</v>
      </c>
      <c r="O447" s="3">
        <v>0</v>
      </c>
      <c r="P447" s="3">
        <v>0</v>
      </c>
      <c r="Q447" s="3">
        <f t="shared" si="57"/>
        <v>10000</v>
      </c>
      <c r="R447" s="3">
        <v>10000</v>
      </c>
      <c r="S447" s="3">
        <v>0</v>
      </c>
      <c r="T447" s="3">
        <v>0</v>
      </c>
      <c r="U447" s="3">
        <f t="shared" si="58"/>
        <v>10000</v>
      </c>
      <c r="V447" s="16">
        <v>931</v>
      </c>
      <c r="W447" s="3">
        <v>0</v>
      </c>
      <c r="X447" s="3">
        <v>0</v>
      </c>
      <c r="Y447" s="3">
        <v>0</v>
      </c>
      <c r="Z447" s="3">
        <f t="shared" si="52"/>
        <v>0</v>
      </c>
      <c r="AA447" s="16" t="s">
        <v>155</v>
      </c>
      <c r="AB447" s="3">
        <f t="shared" si="53"/>
        <v>0</v>
      </c>
      <c r="AC447" s="3">
        <f t="shared" si="54"/>
        <v>0</v>
      </c>
      <c r="AD447" s="3">
        <f t="shared" si="55"/>
        <v>0</v>
      </c>
      <c r="AE447" s="3">
        <f t="shared" si="56"/>
        <v>0</v>
      </c>
    </row>
    <row r="448" spans="1:31" x14ac:dyDescent="0.2">
      <c r="A448" s="8" t="s">
        <v>74</v>
      </c>
      <c r="B448" s="34" t="s">
        <v>183</v>
      </c>
      <c r="C448" s="7">
        <f t="shared" si="51"/>
        <v>2018</v>
      </c>
      <c r="E448" s="9" t="s">
        <v>38</v>
      </c>
      <c r="F448" s="10">
        <v>2018</v>
      </c>
      <c r="G448" s="4" t="s">
        <v>5</v>
      </c>
      <c r="H448" s="6" t="s">
        <v>12</v>
      </c>
      <c r="I448" s="5" t="s">
        <v>67</v>
      </c>
      <c r="J448" s="5" t="s">
        <v>14</v>
      </c>
      <c r="K448" s="2" t="s">
        <v>68</v>
      </c>
      <c r="L448" s="1" t="s">
        <v>69</v>
      </c>
      <c r="M448" s="14">
        <v>10000</v>
      </c>
      <c r="N448" s="3">
        <v>10000</v>
      </c>
      <c r="O448" s="3">
        <v>0</v>
      </c>
      <c r="P448" s="3">
        <v>0</v>
      </c>
      <c r="Q448" s="3">
        <f t="shared" si="57"/>
        <v>10000</v>
      </c>
      <c r="R448" s="3">
        <v>10000</v>
      </c>
      <c r="S448" s="3">
        <v>0</v>
      </c>
      <c r="T448" s="3">
        <v>0</v>
      </c>
      <c r="U448" s="3">
        <f t="shared" si="58"/>
        <v>10000</v>
      </c>
      <c r="V448" s="16">
        <v>931</v>
      </c>
      <c r="W448" s="3">
        <v>0</v>
      </c>
      <c r="X448" s="3">
        <v>0</v>
      </c>
      <c r="Y448" s="3">
        <v>0</v>
      </c>
      <c r="Z448" s="3">
        <f t="shared" si="52"/>
        <v>0</v>
      </c>
      <c r="AA448" s="16" t="s">
        <v>155</v>
      </c>
      <c r="AB448" s="3">
        <f t="shared" si="53"/>
        <v>0</v>
      </c>
      <c r="AC448" s="3">
        <f t="shared" si="54"/>
        <v>0</v>
      </c>
      <c r="AD448" s="3">
        <f t="shared" si="55"/>
        <v>0</v>
      </c>
      <c r="AE448" s="3">
        <f t="shared" si="56"/>
        <v>0</v>
      </c>
    </row>
    <row r="449" spans="1:31" x14ac:dyDescent="0.2">
      <c r="A449" s="8" t="s">
        <v>74</v>
      </c>
      <c r="B449" s="34" t="s">
        <v>183</v>
      </c>
      <c r="C449" s="7">
        <f t="shared" si="51"/>
        <v>2018</v>
      </c>
      <c r="E449" s="9" t="s">
        <v>39</v>
      </c>
      <c r="F449" s="10">
        <v>2018</v>
      </c>
      <c r="G449" s="4" t="s">
        <v>5</v>
      </c>
      <c r="H449" s="6" t="s">
        <v>12</v>
      </c>
      <c r="I449" s="5" t="s">
        <v>67</v>
      </c>
      <c r="J449" s="5" t="s">
        <v>14</v>
      </c>
      <c r="K449" s="2" t="s">
        <v>68</v>
      </c>
      <c r="L449" s="1" t="s">
        <v>69</v>
      </c>
      <c r="M449" s="14">
        <v>14000</v>
      </c>
      <c r="N449" s="3">
        <v>14000</v>
      </c>
      <c r="O449" s="3">
        <v>0</v>
      </c>
      <c r="P449" s="3">
        <v>0</v>
      </c>
      <c r="Q449" s="3">
        <f t="shared" si="57"/>
        <v>14000</v>
      </c>
      <c r="R449" s="3">
        <f t="shared" si="57"/>
        <v>14000</v>
      </c>
      <c r="S449" s="3">
        <v>0</v>
      </c>
      <c r="T449" s="3">
        <v>0</v>
      </c>
      <c r="U449" s="3">
        <f t="shared" si="58"/>
        <v>14000</v>
      </c>
      <c r="V449" s="16">
        <v>931</v>
      </c>
      <c r="W449" s="3">
        <v>0</v>
      </c>
      <c r="X449" s="3">
        <v>0</v>
      </c>
      <c r="Y449" s="3">
        <v>0</v>
      </c>
      <c r="Z449" s="3">
        <f t="shared" si="52"/>
        <v>0</v>
      </c>
      <c r="AA449" s="16" t="s">
        <v>155</v>
      </c>
      <c r="AB449" s="3">
        <f t="shared" si="53"/>
        <v>0</v>
      </c>
      <c r="AC449" s="3">
        <f t="shared" si="54"/>
        <v>0</v>
      </c>
      <c r="AD449" s="3">
        <f t="shared" si="55"/>
        <v>0</v>
      </c>
      <c r="AE449" s="3">
        <f t="shared" si="56"/>
        <v>0</v>
      </c>
    </row>
    <row r="450" spans="1:31" x14ac:dyDescent="0.2">
      <c r="A450" s="8" t="s">
        <v>74</v>
      </c>
      <c r="B450" s="34" t="s">
        <v>183</v>
      </c>
      <c r="C450" s="7">
        <f t="shared" ref="C450:C455" si="59">IF(D450&lt;&gt;"",YEAR(D450),F450)</f>
        <v>2018</v>
      </c>
      <c r="E450" s="9" t="s">
        <v>40</v>
      </c>
      <c r="F450" s="10">
        <v>2018</v>
      </c>
      <c r="G450" s="4" t="s">
        <v>5</v>
      </c>
      <c r="H450" s="6" t="s">
        <v>12</v>
      </c>
      <c r="I450" s="5" t="s">
        <v>67</v>
      </c>
      <c r="J450" s="5" t="s">
        <v>14</v>
      </c>
      <c r="K450" s="2" t="s">
        <v>68</v>
      </c>
      <c r="L450" s="1" t="s">
        <v>69</v>
      </c>
      <c r="M450" s="14">
        <v>14000</v>
      </c>
      <c r="N450" s="3">
        <v>14000</v>
      </c>
      <c r="O450" s="3">
        <v>0</v>
      </c>
      <c r="P450" s="3">
        <v>0</v>
      </c>
      <c r="Q450" s="3">
        <f t="shared" si="57"/>
        <v>14000</v>
      </c>
      <c r="R450" s="3">
        <f t="shared" si="57"/>
        <v>14000</v>
      </c>
      <c r="S450" s="3">
        <v>0</v>
      </c>
      <c r="T450" s="3">
        <v>0</v>
      </c>
      <c r="U450" s="3">
        <f t="shared" si="58"/>
        <v>14000</v>
      </c>
      <c r="V450" s="16">
        <v>931</v>
      </c>
      <c r="W450" s="3">
        <v>0</v>
      </c>
      <c r="X450" s="3">
        <v>0</v>
      </c>
      <c r="Y450" s="3">
        <v>0</v>
      </c>
      <c r="Z450" s="3">
        <f t="shared" si="52"/>
        <v>0</v>
      </c>
      <c r="AA450" s="16" t="s">
        <v>155</v>
      </c>
      <c r="AB450" s="3">
        <f t="shared" si="53"/>
        <v>0</v>
      </c>
      <c r="AC450" s="3">
        <f t="shared" si="54"/>
        <v>0</v>
      </c>
      <c r="AD450" s="3">
        <f t="shared" si="55"/>
        <v>0</v>
      </c>
      <c r="AE450" s="3">
        <f t="shared" si="56"/>
        <v>0</v>
      </c>
    </row>
    <row r="451" spans="1:31" x14ac:dyDescent="0.2">
      <c r="A451" s="8" t="s">
        <v>74</v>
      </c>
      <c r="B451" s="34" t="s">
        <v>183</v>
      </c>
      <c r="C451" s="7">
        <f t="shared" si="59"/>
        <v>2018</v>
      </c>
      <c r="E451" s="9" t="s">
        <v>41</v>
      </c>
      <c r="F451" s="10">
        <v>2018</v>
      </c>
      <c r="G451" s="4" t="s">
        <v>5</v>
      </c>
      <c r="H451" s="6" t="s">
        <v>12</v>
      </c>
      <c r="I451" s="5" t="s">
        <v>67</v>
      </c>
      <c r="J451" s="5" t="s">
        <v>14</v>
      </c>
      <c r="K451" s="2" t="s">
        <v>68</v>
      </c>
      <c r="L451" s="1" t="s">
        <v>69</v>
      </c>
      <c r="M451" s="14">
        <v>14000</v>
      </c>
      <c r="N451" s="3">
        <v>14000</v>
      </c>
      <c r="O451" s="3">
        <v>0</v>
      </c>
      <c r="P451" s="3">
        <v>0</v>
      </c>
      <c r="Q451" s="3">
        <f t="shared" si="57"/>
        <v>14000</v>
      </c>
      <c r="R451" s="3">
        <f t="shared" si="57"/>
        <v>14000</v>
      </c>
      <c r="S451" s="3">
        <v>0</v>
      </c>
      <c r="T451" s="3">
        <v>0</v>
      </c>
      <c r="U451" s="3">
        <f t="shared" si="58"/>
        <v>14000</v>
      </c>
      <c r="V451" s="16">
        <v>931</v>
      </c>
      <c r="W451" s="3">
        <v>0</v>
      </c>
      <c r="X451" s="3">
        <v>0</v>
      </c>
      <c r="Y451" s="3">
        <v>0</v>
      </c>
      <c r="Z451" s="3">
        <f t="shared" si="52"/>
        <v>0</v>
      </c>
      <c r="AA451" s="16" t="s">
        <v>155</v>
      </c>
      <c r="AB451" s="3">
        <f t="shared" si="53"/>
        <v>0</v>
      </c>
      <c r="AC451" s="3">
        <f t="shared" si="54"/>
        <v>0</v>
      </c>
      <c r="AD451" s="3">
        <f t="shared" si="55"/>
        <v>0</v>
      </c>
      <c r="AE451" s="3">
        <f t="shared" si="56"/>
        <v>0</v>
      </c>
    </row>
    <row r="452" spans="1:31" x14ac:dyDescent="0.2">
      <c r="A452" s="8" t="s">
        <v>74</v>
      </c>
      <c r="B452" s="34" t="s">
        <v>183</v>
      </c>
      <c r="C452" s="7">
        <f t="shared" si="59"/>
        <v>2018</v>
      </c>
      <c r="E452" s="9" t="s">
        <v>42</v>
      </c>
      <c r="F452" s="10">
        <v>2018</v>
      </c>
      <c r="G452" s="4" t="s">
        <v>5</v>
      </c>
      <c r="H452" s="6" t="s">
        <v>12</v>
      </c>
      <c r="I452" s="5" t="s">
        <v>67</v>
      </c>
      <c r="J452" s="5" t="s">
        <v>14</v>
      </c>
      <c r="K452" s="2" t="s">
        <v>68</v>
      </c>
      <c r="L452" s="1" t="s">
        <v>69</v>
      </c>
      <c r="M452" s="14">
        <v>14000</v>
      </c>
      <c r="N452" s="3">
        <v>14000</v>
      </c>
      <c r="O452" s="3">
        <v>0</v>
      </c>
      <c r="P452" s="3">
        <v>0</v>
      </c>
      <c r="Q452" s="3">
        <f t="shared" si="57"/>
        <v>14000</v>
      </c>
      <c r="R452" s="3">
        <f t="shared" si="57"/>
        <v>14000</v>
      </c>
      <c r="S452" s="3">
        <v>0</v>
      </c>
      <c r="T452" s="3">
        <v>0</v>
      </c>
      <c r="U452" s="3">
        <f t="shared" si="58"/>
        <v>14000</v>
      </c>
      <c r="V452" s="16">
        <v>931</v>
      </c>
      <c r="W452" s="3">
        <v>0</v>
      </c>
      <c r="X452" s="3">
        <v>0</v>
      </c>
      <c r="Y452" s="3">
        <v>0</v>
      </c>
      <c r="Z452" s="3">
        <f t="shared" si="52"/>
        <v>0</v>
      </c>
      <c r="AA452" s="16" t="s">
        <v>155</v>
      </c>
      <c r="AB452" s="3">
        <f t="shared" si="53"/>
        <v>0</v>
      </c>
      <c r="AC452" s="3">
        <f t="shared" si="54"/>
        <v>0</v>
      </c>
      <c r="AD452" s="3">
        <f t="shared" si="55"/>
        <v>0</v>
      </c>
      <c r="AE452" s="3">
        <f t="shared" si="56"/>
        <v>0</v>
      </c>
    </row>
    <row r="453" spans="1:31" x14ac:dyDescent="0.2">
      <c r="A453" s="8" t="s">
        <v>74</v>
      </c>
      <c r="B453" s="34" t="s">
        <v>183</v>
      </c>
      <c r="C453" s="7">
        <f t="shared" si="59"/>
        <v>2018</v>
      </c>
      <c r="E453" s="9" t="s">
        <v>43</v>
      </c>
      <c r="F453" s="10">
        <v>2018</v>
      </c>
      <c r="G453" s="4" t="s">
        <v>5</v>
      </c>
      <c r="H453" s="6" t="s">
        <v>12</v>
      </c>
      <c r="I453" s="5" t="s">
        <v>67</v>
      </c>
      <c r="J453" s="5" t="s">
        <v>14</v>
      </c>
      <c r="K453" s="2" t="s">
        <v>68</v>
      </c>
      <c r="L453" s="1" t="s">
        <v>69</v>
      </c>
      <c r="M453" s="14">
        <v>14000</v>
      </c>
      <c r="N453" s="3">
        <v>14000</v>
      </c>
      <c r="O453" s="3">
        <v>0</v>
      </c>
      <c r="P453" s="3">
        <v>0</v>
      </c>
      <c r="Q453" s="3">
        <f t="shared" si="57"/>
        <v>14000</v>
      </c>
      <c r="R453" s="3">
        <f t="shared" si="57"/>
        <v>14000</v>
      </c>
      <c r="S453" s="3">
        <v>0</v>
      </c>
      <c r="T453" s="3">
        <v>0</v>
      </c>
      <c r="U453" s="3">
        <f t="shared" si="58"/>
        <v>14000</v>
      </c>
      <c r="V453" s="16">
        <v>931</v>
      </c>
      <c r="W453" s="3">
        <v>0</v>
      </c>
      <c r="X453" s="3">
        <v>0</v>
      </c>
      <c r="Y453" s="3">
        <v>0</v>
      </c>
      <c r="Z453" s="3">
        <f t="shared" si="52"/>
        <v>0</v>
      </c>
      <c r="AA453" s="16" t="s">
        <v>155</v>
      </c>
      <c r="AB453" s="3">
        <f t="shared" si="53"/>
        <v>0</v>
      </c>
      <c r="AC453" s="3">
        <f t="shared" si="54"/>
        <v>0</v>
      </c>
      <c r="AD453" s="3">
        <f t="shared" si="55"/>
        <v>0</v>
      </c>
      <c r="AE453" s="3">
        <f t="shared" si="56"/>
        <v>0</v>
      </c>
    </row>
    <row r="454" spans="1:31" x14ac:dyDescent="0.2">
      <c r="A454" s="8" t="s">
        <v>74</v>
      </c>
      <c r="B454" s="34" t="s">
        <v>183</v>
      </c>
      <c r="C454" s="7">
        <f t="shared" si="59"/>
        <v>2018</v>
      </c>
      <c r="E454" s="9" t="s">
        <v>45</v>
      </c>
      <c r="F454" s="10">
        <v>2018</v>
      </c>
      <c r="G454" s="4" t="s">
        <v>5</v>
      </c>
      <c r="H454" s="6" t="s">
        <v>12</v>
      </c>
      <c r="I454" s="5" t="s">
        <v>67</v>
      </c>
      <c r="J454" s="5" t="s">
        <v>14</v>
      </c>
      <c r="K454" s="2" t="s">
        <v>68</v>
      </c>
      <c r="L454" s="1" t="s">
        <v>69</v>
      </c>
      <c r="M454" s="14">
        <v>14000</v>
      </c>
      <c r="N454" s="3">
        <v>14000</v>
      </c>
      <c r="O454" s="3">
        <v>0</v>
      </c>
      <c r="P454" s="3">
        <v>0</v>
      </c>
      <c r="Q454" s="3">
        <f t="shared" si="57"/>
        <v>14000</v>
      </c>
      <c r="R454" s="3">
        <f t="shared" si="57"/>
        <v>14000</v>
      </c>
      <c r="S454" s="3">
        <v>0</v>
      </c>
      <c r="T454" s="3">
        <v>0</v>
      </c>
      <c r="U454" s="3">
        <f t="shared" si="58"/>
        <v>14000</v>
      </c>
      <c r="V454" s="16">
        <v>931</v>
      </c>
      <c r="W454" s="3">
        <v>0</v>
      </c>
      <c r="X454" s="3">
        <v>0</v>
      </c>
      <c r="Y454" s="3">
        <v>0</v>
      </c>
      <c r="Z454" s="3">
        <f t="shared" si="52"/>
        <v>0</v>
      </c>
      <c r="AA454" s="16" t="s">
        <v>155</v>
      </c>
      <c r="AB454" s="3">
        <f t="shared" si="53"/>
        <v>0</v>
      </c>
      <c r="AC454" s="3">
        <f t="shared" si="54"/>
        <v>0</v>
      </c>
      <c r="AD454" s="3">
        <f t="shared" si="55"/>
        <v>0</v>
      </c>
      <c r="AE454" s="3">
        <f t="shared" si="56"/>
        <v>0</v>
      </c>
    </row>
    <row r="455" spans="1:31" x14ac:dyDescent="0.2">
      <c r="A455" s="8" t="s">
        <v>74</v>
      </c>
      <c r="B455" s="34" t="s">
        <v>183</v>
      </c>
      <c r="C455" s="7">
        <f t="shared" si="59"/>
        <v>2019</v>
      </c>
      <c r="E455" s="9" t="s">
        <v>46</v>
      </c>
      <c r="F455" s="10">
        <v>2019</v>
      </c>
      <c r="G455" s="4" t="s">
        <v>5</v>
      </c>
      <c r="H455" s="6" t="s">
        <v>12</v>
      </c>
      <c r="I455" s="5" t="s">
        <v>67</v>
      </c>
      <c r="J455" s="5" t="s">
        <v>14</v>
      </c>
      <c r="K455" s="2" t="s">
        <v>68</v>
      </c>
      <c r="L455" s="1" t="s">
        <v>69</v>
      </c>
      <c r="M455" s="14">
        <v>14000</v>
      </c>
      <c r="N455" s="3">
        <v>14000</v>
      </c>
      <c r="O455" s="3">
        <v>0</v>
      </c>
      <c r="P455" s="3">
        <v>0</v>
      </c>
      <c r="Q455" s="3">
        <f t="shared" si="57"/>
        <v>14000</v>
      </c>
      <c r="R455" s="3">
        <v>14000</v>
      </c>
      <c r="S455" s="3">
        <v>0</v>
      </c>
      <c r="T455" s="3">
        <v>0</v>
      </c>
      <c r="U455" s="3">
        <f t="shared" si="58"/>
        <v>14000</v>
      </c>
      <c r="V455" s="16">
        <v>931</v>
      </c>
      <c r="W455" s="3">
        <v>0</v>
      </c>
      <c r="X455" s="3">
        <v>0</v>
      </c>
      <c r="Y455" s="3">
        <v>0</v>
      </c>
      <c r="Z455" s="3">
        <f t="shared" si="52"/>
        <v>0</v>
      </c>
      <c r="AA455" s="16" t="s">
        <v>155</v>
      </c>
      <c r="AB455" s="3">
        <f t="shared" si="53"/>
        <v>0</v>
      </c>
      <c r="AC455" s="3">
        <f t="shared" si="54"/>
        <v>0</v>
      </c>
      <c r="AD455" s="3">
        <f t="shared" si="55"/>
        <v>0</v>
      </c>
      <c r="AE455" s="3">
        <f t="shared" si="56"/>
        <v>0</v>
      </c>
    </row>
    <row r="456" spans="1:31" x14ac:dyDescent="0.2">
      <c r="A456" s="8" t="s">
        <v>74</v>
      </c>
      <c r="B456" s="34" t="s">
        <v>183</v>
      </c>
      <c r="C456" s="7">
        <f t="shared" ref="C456:C474" si="60">IF(D456&lt;&gt;"",YEAR(D456),F456)</f>
        <v>2019</v>
      </c>
      <c r="E456" s="9" t="s">
        <v>48</v>
      </c>
      <c r="F456" s="10">
        <v>2019</v>
      </c>
      <c r="G456" s="4" t="s">
        <v>5</v>
      </c>
      <c r="H456" s="6" t="s">
        <v>12</v>
      </c>
      <c r="I456" s="5" t="s">
        <v>70</v>
      </c>
      <c r="J456" s="5" t="s">
        <v>14</v>
      </c>
      <c r="K456" s="2" t="s">
        <v>68</v>
      </c>
      <c r="L456" s="1" t="s">
        <v>69</v>
      </c>
      <c r="M456" s="14">
        <v>14000</v>
      </c>
      <c r="N456" s="3">
        <v>14000</v>
      </c>
      <c r="O456" s="3">
        <v>0</v>
      </c>
      <c r="P456" s="3">
        <v>0</v>
      </c>
      <c r="Q456" s="3">
        <f t="shared" si="57"/>
        <v>14000</v>
      </c>
      <c r="R456" s="3">
        <v>0</v>
      </c>
      <c r="S456" s="3">
        <v>0</v>
      </c>
      <c r="T456" s="3">
        <v>0</v>
      </c>
      <c r="U456" s="3">
        <f t="shared" si="58"/>
        <v>0</v>
      </c>
      <c r="V456" s="16" t="s">
        <v>155</v>
      </c>
      <c r="W456" s="3">
        <v>14000</v>
      </c>
      <c r="X456" s="3">
        <v>0</v>
      </c>
      <c r="Y456" s="3">
        <v>0</v>
      </c>
      <c r="Z456" s="3">
        <f t="shared" si="52"/>
        <v>14000</v>
      </c>
      <c r="AA456" s="16">
        <v>106</v>
      </c>
      <c r="AB456" s="3">
        <f t="shared" si="53"/>
        <v>0</v>
      </c>
      <c r="AC456" s="3">
        <f t="shared" si="54"/>
        <v>0</v>
      </c>
      <c r="AD456" s="3">
        <f t="shared" si="55"/>
        <v>0</v>
      </c>
      <c r="AE456" s="3">
        <f t="shared" si="56"/>
        <v>0</v>
      </c>
    </row>
    <row r="457" spans="1:31" x14ac:dyDescent="0.2">
      <c r="A457" s="8" t="s">
        <v>74</v>
      </c>
      <c r="B457" s="34" t="s">
        <v>183</v>
      </c>
      <c r="C457" s="7">
        <f t="shared" si="60"/>
        <v>2019</v>
      </c>
      <c r="E457" s="9" t="s">
        <v>49</v>
      </c>
      <c r="F457" s="10">
        <v>2019</v>
      </c>
      <c r="G457" s="4" t="s">
        <v>5</v>
      </c>
      <c r="H457" s="6" t="s">
        <v>12</v>
      </c>
      <c r="I457" s="5" t="s">
        <v>70</v>
      </c>
      <c r="J457" s="5" t="s">
        <v>14</v>
      </c>
      <c r="K457" s="2" t="s">
        <v>68</v>
      </c>
      <c r="L457" s="1" t="s">
        <v>69</v>
      </c>
      <c r="M457" s="14">
        <v>14000</v>
      </c>
      <c r="N457" s="3">
        <v>14000</v>
      </c>
      <c r="O457" s="3">
        <v>0</v>
      </c>
      <c r="P457" s="3">
        <v>0</v>
      </c>
      <c r="Q457" s="3">
        <f t="shared" si="57"/>
        <v>14000</v>
      </c>
      <c r="R457" s="3">
        <v>0</v>
      </c>
      <c r="S457" s="3">
        <v>0</v>
      </c>
      <c r="T457" s="3">
        <v>0</v>
      </c>
      <c r="U457" s="3">
        <f t="shared" si="58"/>
        <v>0</v>
      </c>
      <c r="V457" s="16" t="s">
        <v>155</v>
      </c>
      <c r="W457" s="3">
        <v>14000</v>
      </c>
      <c r="X457" s="3">
        <v>0</v>
      </c>
      <c r="Y457" s="3">
        <v>0</v>
      </c>
      <c r="Z457" s="3">
        <f t="shared" si="52"/>
        <v>14000</v>
      </c>
      <c r="AA457" s="16">
        <v>106</v>
      </c>
      <c r="AB457" s="3">
        <f t="shared" si="53"/>
        <v>0</v>
      </c>
      <c r="AC457" s="3">
        <f t="shared" si="54"/>
        <v>0</v>
      </c>
      <c r="AD457" s="3">
        <f t="shared" si="55"/>
        <v>0</v>
      </c>
      <c r="AE457" s="3">
        <f t="shared" si="56"/>
        <v>0</v>
      </c>
    </row>
    <row r="458" spans="1:31" x14ac:dyDescent="0.2">
      <c r="A458" s="8" t="s">
        <v>74</v>
      </c>
      <c r="B458" s="34" t="s">
        <v>183</v>
      </c>
      <c r="C458" s="7">
        <f t="shared" si="60"/>
        <v>2019</v>
      </c>
      <c r="E458" s="9" t="s">
        <v>37</v>
      </c>
      <c r="F458" s="10">
        <v>2019</v>
      </c>
      <c r="G458" s="4" t="s">
        <v>5</v>
      </c>
      <c r="H458" s="6" t="s">
        <v>12</v>
      </c>
      <c r="I458" s="5" t="s">
        <v>70</v>
      </c>
      <c r="J458" s="5" t="s">
        <v>14</v>
      </c>
      <c r="K458" s="2" t="s">
        <v>68</v>
      </c>
      <c r="L458" s="1" t="s">
        <v>69</v>
      </c>
      <c r="M458" s="14">
        <v>14000</v>
      </c>
      <c r="N458" s="3">
        <v>14000</v>
      </c>
      <c r="O458" s="3">
        <v>0</v>
      </c>
      <c r="P458" s="3">
        <v>0</v>
      </c>
      <c r="Q458" s="3">
        <f t="shared" si="57"/>
        <v>14000</v>
      </c>
      <c r="R458" s="3">
        <v>0</v>
      </c>
      <c r="S458" s="3">
        <v>0</v>
      </c>
      <c r="T458" s="3">
        <v>0</v>
      </c>
      <c r="U458" s="3">
        <f t="shared" si="58"/>
        <v>0</v>
      </c>
      <c r="V458" s="16" t="s">
        <v>155</v>
      </c>
      <c r="W458" s="3">
        <v>14000</v>
      </c>
      <c r="X458" s="3">
        <v>0</v>
      </c>
      <c r="Y458" s="3">
        <v>0</v>
      </c>
      <c r="Z458" s="3">
        <f t="shared" si="52"/>
        <v>14000</v>
      </c>
      <c r="AA458" s="16">
        <v>106</v>
      </c>
      <c r="AB458" s="3">
        <f t="shared" si="53"/>
        <v>0</v>
      </c>
      <c r="AC458" s="3">
        <f t="shared" si="54"/>
        <v>0</v>
      </c>
      <c r="AD458" s="3">
        <f t="shared" si="55"/>
        <v>0</v>
      </c>
      <c r="AE458" s="3">
        <f t="shared" si="56"/>
        <v>0</v>
      </c>
    </row>
    <row r="459" spans="1:31" x14ac:dyDescent="0.2">
      <c r="A459" s="8" t="s">
        <v>74</v>
      </c>
      <c r="B459" s="34" t="s">
        <v>183</v>
      </c>
      <c r="C459" s="7">
        <f t="shared" si="60"/>
        <v>2019</v>
      </c>
      <c r="E459" s="9" t="s">
        <v>38</v>
      </c>
      <c r="F459" s="10">
        <v>2019</v>
      </c>
      <c r="G459" s="4" t="s">
        <v>5</v>
      </c>
      <c r="H459" s="6" t="s">
        <v>12</v>
      </c>
      <c r="I459" s="5" t="s">
        <v>70</v>
      </c>
      <c r="J459" s="5" t="s">
        <v>14</v>
      </c>
      <c r="K459" s="2" t="s">
        <v>68</v>
      </c>
      <c r="L459" s="1" t="s">
        <v>69</v>
      </c>
      <c r="M459" s="14">
        <v>28000</v>
      </c>
      <c r="N459" s="3">
        <v>28000</v>
      </c>
      <c r="O459" s="3">
        <v>0</v>
      </c>
      <c r="P459" s="3">
        <v>0</v>
      </c>
      <c r="Q459" s="3">
        <f t="shared" si="57"/>
        <v>28000</v>
      </c>
      <c r="R459" s="3">
        <v>0</v>
      </c>
      <c r="S459" s="3">
        <v>0</v>
      </c>
      <c r="T459" s="3">
        <v>0</v>
      </c>
      <c r="U459" s="3">
        <f t="shared" si="58"/>
        <v>0</v>
      </c>
      <c r="V459" s="16" t="s">
        <v>155</v>
      </c>
      <c r="W459" s="3">
        <v>28000</v>
      </c>
      <c r="X459" s="3">
        <v>0</v>
      </c>
      <c r="Y459" s="3">
        <v>0</v>
      </c>
      <c r="Z459" s="3">
        <f t="shared" ref="Z459:Z522" si="61">SUM(W459:Y459)</f>
        <v>28000</v>
      </c>
      <c r="AA459" s="16">
        <v>106</v>
      </c>
      <c r="AB459" s="3">
        <f t="shared" ref="AB459:AB522" si="62">N459-SUM(R459,W459)</f>
        <v>0</v>
      </c>
      <c r="AC459" s="3">
        <f t="shared" ref="AC459:AC522" si="63">O459-SUM(S459,X459)</f>
        <v>0</v>
      </c>
      <c r="AD459" s="3">
        <f t="shared" ref="AD459:AD522" si="64">P459-SUM(T459,Y459)</f>
        <v>0</v>
      </c>
      <c r="AE459" s="3">
        <f t="shared" ref="AE459:AE522" si="65">Q459-SUM(U459,Z459)</f>
        <v>0</v>
      </c>
    </row>
    <row r="460" spans="1:31" x14ac:dyDescent="0.2">
      <c r="A460" s="8" t="s">
        <v>74</v>
      </c>
      <c r="B460" s="34" t="s">
        <v>183</v>
      </c>
      <c r="C460" s="7">
        <f t="shared" si="60"/>
        <v>2019</v>
      </c>
      <c r="E460" s="9" t="s">
        <v>39</v>
      </c>
      <c r="F460" s="10">
        <v>2019</v>
      </c>
      <c r="G460" s="4" t="s">
        <v>5</v>
      </c>
      <c r="H460" s="6" t="s">
        <v>12</v>
      </c>
      <c r="I460" s="5" t="s">
        <v>70</v>
      </c>
      <c r="J460" s="5" t="s">
        <v>14</v>
      </c>
      <c r="K460" s="2" t="s">
        <v>68</v>
      </c>
      <c r="L460" s="1" t="s">
        <v>69</v>
      </c>
      <c r="M460" s="14">
        <v>14000</v>
      </c>
      <c r="N460" s="3">
        <v>14000</v>
      </c>
      <c r="O460" s="3">
        <v>0</v>
      </c>
      <c r="P460" s="3">
        <v>0</v>
      </c>
      <c r="Q460" s="3">
        <f t="shared" ref="Q460:Q523" si="66">SUM(N460:P460)</f>
        <v>14000</v>
      </c>
      <c r="R460" s="3">
        <v>0</v>
      </c>
      <c r="S460" s="3">
        <v>0</v>
      </c>
      <c r="T460" s="3">
        <v>0</v>
      </c>
      <c r="U460" s="3">
        <f t="shared" ref="U460:U523" si="67">SUM(R460:T460)</f>
        <v>0</v>
      </c>
      <c r="V460" s="16" t="s">
        <v>155</v>
      </c>
      <c r="W460" s="3">
        <v>14000</v>
      </c>
      <c r="X460" s="3">
        <v>0</v>
      </c>
      <c r="Y460" s="3">
        <v>0</v>
      </c>
      <c r="Z460" s="3">
        <f t="shared" si="61"/>
        <v>14000</v>
      </c>
      <c r="AA460" s="16">
        <v>106</v>
      </c>
      <c r="AB460" s="3">
        <f t="shared" si="62"/>
        <v>0</v>
      </c>
      <c r="AC460" s="3">
        <f t="shared" si="63"/>
        <v>0</v>
      </c>
      <c r="AD460" s="3">
        <f t="shared" si="64"/>
        <v>0</v>
      </c>
      <c r="AE460" s="3">
        <f t="shared" si="65"/>
        <v>0</v>
      </c>
    </row>
    <row r="461" spans="1:31" x14ac:dyDescent="0.2">
      <c r="A461" s="8" t="s">
        <v>74</v>
      </c>
      <c r="B461" s="34" t="s">
        <v>183</v>
      </c>
      <c r="C461" s="7">
        <f t="shared" si="60"/>
        <v>2019</v>
      </c>
      <c r="E461" s="9" t="s">
        <v>40</v>
      </c>
      <c r="F461" s="10">
        <v>2019</v>
      </c>
      <c r="G461" s="4" t="s">
        <v>5</v>
      </c>
      <c r="H461" s="6" t="s">
        <v>12</v>
      </c>
      <c r="I461" s="5" t="s">
        <v>70</v>
      </c>
      <c r="J461" s="5" t="s">
        <v>14</v>
      </c>
      <c r="K461" s="2" t="s">
        <v>68</v>
      </c>
      <c r="L461" s="1" t="s">
        <v>69</v>
      </c>
      <c r="M461" s="14">
        <v>14000</v>
      </c>
      <c r="N461" s="3">
        <v>14000</v>
      </c>
      <c r="O461" s="3">
        <v>0</v>
      </c>
      <c r="P461" s="3">
        <v>0</v>
      </c>
      <c r="Q461" s="3">
        <f t="shared" si="66"/>
        <v>14000</v>
      </c>
      <c r="R461" s="3">
        <v>0</v>
      </c>
      <c r="S461" s="3">
        <v>0</v>
      </c>
      <c r="T461" s="3">
        <v>0</v>
      </c>
      <c r="U461" s="3">
        <f t="shared" si="67"/>
        <v>0</v>
      </c>
      <c r="V461" s="16" t="s">
        <v>155</v>
      </c>
      <c r="W461" s="3">
        <v>14000</v>
      </c>
      <c r="X461" s="3">
        <v>0</v>
      </c>
      <c r="Y461" s="3">
        <v>0</v>
      </c>
      <c r="Z461" s="3">
        <f t="shared" si="61"/>
        <v>14000</v>
      </c>
      <c r="AA461" s="16">
        <v>106</v>
      </c>
      <c r="AB461" s="3">
        <f t="shared" si="62"/>
        <v>0</v>
      </c>
      <c r="AC461" s="3">
        <f t="shared" si="63"/>
        <v>0</v>
      </c>
      <c r="AD461" s="3">
        <f t="shared" si="64"/>
        <v>0</v>
      </c>
      <c r="AE461" s="3">
        <f t="shared" si="65"/>
        <v>0</v>
      </c>
    </row>
    <row r="462" spans="1:31" x14ac:dyDescent="0.2">
      <c r="A462" s="8" t="s">
        <v>74</v>
      </c>
      <c r="B462" s="34" t="s">
        <v>183</v>
      </c>
      <c r="C462" s="7">
        <f t="shared" si="60"/>
        <v>2019</v>
      </c>
      <c r="E462" s="9" t="s">
        <v>41</v>
      </c>
      <c r="F462" s="10">
        <v>2019</v>
      </c>
      <c r="G462" s="4" t="s">
        <v>5</v>
      </c>
      <c r="H462" s="6" t="s">
        <v>12</v>
      </c>
      <c r="I462" s="5" t="s">
        <v>70</v>
      </c>
      <c r="J462" s="5" t="s">
        <v>14</v>
      </c>
      <c r="K462" s="2" t="s">
        <v>68</v>
      </c>
      <c r="L462" s="1" t="s">
        <v>69</v>
      </c>
      <c r="M462" s="14">
        <v>14000</v>
      </c>
      <c r="N462" s="3">
        <v>14000</v>
      </c>
      <c r="O462" s="3">
        <v>0</v>
      </c>
      <c r="P462" s="3">
        <v>0</v>
      </c>
      <c r="Q462" s="3">
        <f t="shared" si="66"/>
        <v>14000</v>
      </c>
      <c r="R462" s="3">
        <v>0</v>
      </c>
      <c r="S462" s="3">
        <v>0</v>
      </c>
      <c r="T462" s="3">
        <v>0</v>
      </c>
      <c r="U462" s="3">
        <f t="shared" si="67"/>
        <v>0</v>
      </c>
      <c r="V462" s="16" t="s">
        <v>155</v>
      </c>
      <c r="W462" s="3">
        <v>14000</v>
      </c>
      <c r="X462" s="3">
        <v>0</v>
      </c>
      <c r="Y462" s="3">
        <v>0</v>
      </c>
      <c r="Z462" s="3">
        <f t="shared" si="61"/>
        <v>14000</v>
      </c>
      <c r="AA462" s="16">
        <v>106</v>
      </c>
      <c r="AB462" s="3">
        <f t="shared" si="62"/>
        <v>0</v>
      </c>
      <c r="AC462" s="3">
        <f t="shared" si="63"/>
        <v>0</v>
      </c>
      <c r="AD462" s="3">
        <f t="shared" si="64"/>
        <v>0</v>
      </c>
      <c r="AE462" s="3">
        <f t="shared" si="65"/>
        <v>0</v>
      </c>
    </row>
    <row r="463" spans="1:31" x14ac:dyDescent="0.2">
      <c r="A463" s="8" t="s">
        <v>74</v>
      </c>
      <c r="B463" s="34" t="s">
        <v>183</v>
      </c>
      <c r="C463" s="7">
        <f t="shared" si="60"/>
        <v>2019</v>
      </c>
      <c r="E463" s="9" t="s">
        <v>42</v>
      </c>
      <c r="F463" s="10">
        <v>2019</v>
      </c>
      <c r="G463" s="4" t="s">
        <v>5</v>
      </c>
      <c r="H463" s="6" t="s">
        <v>12</v>
      </c>
      <c r="I463" s="5" t="s">
        <v>70</v>
      </c>
      <c r="J463" s="5" t="s">
        <v>14</v>
      </c>
      <c r="K463" s="2" t="s">
        <v>68</v>
      </c>
      <c r="L463" s="1" t="s">
        <v>69</v>
      </c>
      <c r="M463" s="14">
        <v>14000</v>
      </c>
      <c r="N463" s="3">
        <v>14000</v>
      </c>
      <c r="O463" s="3">
        <v>0</v>
      </c>
      <c r="P463" s="3">
        <v>0</v>
      </c>
      <c r="Q463" s="3">
        <f t="shared" si="66"/>
        <v>14000</v>
      </c>
      <c r="R463" s="3">
        <v>0</v>
      </c>
      <c r="S463" s="3">
        <v>0</v>
      </c>
      <c r="T463" s="3">
        <v>0</v>
      </c>
      <c r="U463" s="3">
        <f t="shared" si="67"/>
        <v>0</v>
      </c>
      <c r="V463" s="16" t="s">
        <v>155</v>
      </c>
      <c r="W463" s="3">
        <v>14000</v>
      </c>
      <c r="X463" s="3">
        <v>0</v>
      </c>
      <c r="Y463" s="3">
        <v>0</v>
      </c>
      <c r="Z463" s="3">
        <f t="shared" si="61"/>
        <v>14000</v>
      </c>
      <c r="AA463" s="16">
        <v>106</v>
      </c>
      <c r="AB463" s="3">
        <f t="shared" si="62"/>
        <v>0</v>
      </c>
      <c r="AC463" s="3">
        <f t="shared" si="63"/>
        <v>0</v>
      </c>
      <c r="AD463" s="3">
        <f t="shared" si="64"/>
        <v>0</v>
      </c>
      <c r="AE463" s="3">
        <f t="shared" si="65"/>
        <v>0</v>
      </c>
    </row>
    <row r="464" spans="1:31" x14ac:dyDescent="0.2">
      <c r="A464" s="8" t="s">
        <v>74</v>
      </c>
      <c r="B464" s="34" t="s">
        <v>183</v>
      </c>
      <c r="C464" s="7">
        <f t="shared" si="60"/>
        <v>2019</v>
      </c>
      <c r="E464" s="9" t="s">
        <v>43</v>
      </c>
      <c r="F464" s="10">
        <v>2019</v>
      </c>
      <c r="G464" s="4" t="s">
        <v>5</v>
      </c>
      <c r="H464" s="6" t="s">
        <v>12</v>
      </c>
      <c r="I464" s="5" t="s">
        <v>70</v>
      </c>
      <c r="J464" s="5" t="s">
        <v>14</v>
      </c>
      <c r="K464" s="2" t="s">
        <v>68</v>
      </c>
      <c r="L464" s="1" t="s">
        <v>69</v>
      </c>
      <c r="M464" s="14">
        <v>14000</v>
      </c>
      <c r="N464" s="3">
        <v>14000</v>
      </c>
      <c r="O464" s="3">
        <v>0</v>
      </c>
      <c r="P464" s="3">
        <v>0</v>
      </c>
      <c r="Q464" s="3">
        <f t="shared" si="66"/>
        <v>14000</v>
      </c>
      <c r="R464" s="3">
        <v>0</v>
      </c>
      <c r="S464" s="3">
        <v>0</v>
      </c>
      <c r="T464" s="3">
        <v>0</v>
      </c>
      <c r="U464" s="3">
        <f t="shared" si="67"/>
        <v>0</v>
      </c>
      <c r="V464" s="16" t="s">
        <v>155</v>
      </c>
      <c r="W464" s="3">
        <v>14000</v>
      </c>
      <c r="X464" s="3">
        <v>0</v>
      </c>
      <c r="Y464" s="3">
        <v>0</v>
      </c>
      <c r="Z464" s="3">
        <f t="shared" si="61"/>
        <v>14000</v>
      </c>
      <c r="AA464" s="16">
        <v>106</v>
      </c>
      <c r="AB464" s="3">
        <f t="shared" si="62"/>
        <v>0</v>
      </c>
      <c r="AC464" s="3">
        <f t="shared" si="63"/>
        <v>0</v>
      </c>
      <c r="AD464" s="3">
        <f t="shared" si="64"/>
        <v>0</v>
      </c>
      <c r="AE464" s="3">
        <f t="shared" si="65"/>
        <v>0</v>
      </c>
    </row>
    <row r="465" spans="1:31" x14ac:dyDescent="0.2">
      <c r="A465" s="8" t="s">
        <v>74</v>
      </c>
      <c r="B465" s="34" t="s">
        <v>183</v>
      </c>
      <c r="C465" s="7">
        <f t="shared" si="60"/>
        <v>2019</v>
      </c>
      <c r="E465" s="9" t="s">
        <v>45</v>
      </c>
      <c r="F465" s="10">
        <v>2019</v>
      </c>
      <c r="G465" s="4" t="s">
        <v>5</v>
      </c>
      <c r="H465" s="6" t="s">
        <v>12</v>
      </c>
      <c r="I465" s="5" t="s">
        <v>70</v>
      </c>
      <c r="J465" s="5" t="s">
        <v>14</v>
      </c>
      <c r="K465" s="2" t="s">
        <v>68</v>
      </c>
      <c r="L465" s="1" t="s">
        <v>69</v>
      </c>
      <c r="M465" s="14">
        <v>14000</v>
      </c>
      <c r="N465" s="3">
        <v>14000</v>
      </c>
      <c r="O465" s="3">
        <v>0</v>
      </c>
      <c r="P465" s="3">
        <v>0</v>
      </c>
      <c r="Q465" s="3">
        <f t="shared" si="66"/>
        <v>14000</v>
      </c>
      <c r="R465" s="3">
        <v>0</v>
      </c>
      <c r="S465" s="3">
        <v>0</v>
      </c>
      <c r="T465" s="3">
        <v>0</v>
      </c>
      <c r="U465" s="3">
        <f t="shared" si="67"/>
        <v>0</v>
      </c>
      <c r="V465" s="16" t="s">
        <v>155</v>
      </c>
      <c r="W465" s="3">
        <v>14000</v>
      </c>
      <c r="X465" s="3">
        <v>0</v>
      </c>
      <c r="Y465" s="3">
        <v>0</v>
      </c>
      <c r="Z465" s="3">
        <f t="shared" si="61"/>
        <v>14000</v>
      </c>
      <c r="AA465" s="16">
        <v>106</v>
      </c>
      <c r="AB465" s="3">
        <f t="shared" si="62"/>
        <v>0</v>
      </c>
      <c r="AC465" s="3">
        <f t="shared" si="63"/>
        <v>0</v>
      </c>
      <c r="AD465" s="3">
        <f t="shared" si="64"/>
        <v>0</v>
      </c>
      <c r="AE465" s="3">
        <f t="shared" si="65"/>
        <v>0</v>
      </c>
    </row>
    <row r="466" spans="1:31" x14ac:dyDescent="0.2">
      <c r="A466" s="8" t="s">
        <v>74</v>
      </c>
      <c r="B466" s="34" t="s">
        <v>182</v>
      </c>
      <c r="C466" s="7">
        <f t="shared" si="60"/>
        <v>2020</v>
      </c>
      <c r="E466" s="9" t="s">
        <v>46</v>
      </c>
      <c r="F466" s="10">
        <v>2020</v>
      </c>
      <c r="G466" s="4" t="s">
        <v>5</v>
      </c>
      <c r="H466" s="6" t="s">
        <v>12</v>
      </c>
      <c r="I466" s="5" t="s">
        <v>70</v>
      </c>
      <c r="J466" s="5" t="s">
        <v>14</v>
      </c>
      <c r="K466" s="2" t="s">
        <v>68</v>
      </c>
      <c r="L466" s="1" t="s">
        <v>69</v>
      </c>
      <c r="M466" s="14">
        <v>14000</v>
      </c>
      <c r="N466" s="3">
        <v>14000</v>
      </c>
      <c r="O466" s="3">
        <v>0</v>
      </c>
      <c r="P466" s="3">
        <v>0</v>
      </c>
      <c r="Q466" s="3">
        <f t="shared" si="66"/>
        <v>14000</v>
      </c>
      <c r="R466" s="3">
        <v>0</v>
      </c>
      <c r="S466" s="3">
        <v>0</v>
      </c>
      <c r="T466" s="3">
        <v>0</v>
      </c>
      <c r="U466" s="3">
        <f t="shared" si="67"/>
        <v>0</v>
      </c>
      <c r="V466" s="16" t="s">
        <v>155</v>
      </c>
      <c r="W466" s="3">
        <v>14000</v>
      </c>
      <c r="X466" s="3">
        <v>0</v>
      </c>
      <c r="Y466" s="3">
        <v>0</v>
      </c>
      <c r="Z466" s="3">
        <f t="shared" si="61"/>
        <v>14000</v>
      </c>
      <c r="AA466" s="16">
        <v>106</v>
      </c>
      <c r="AB466" s="3">
        <f t="shared" si="62"/>
        <v>0</v>
      </c>
      <c r="AC466" s="3">
        <f t="shared" si="63"/>
        <v>0</v>
      </c>
      <c r="AD466" s="3">
        <f t="shared" si="64"/>
        <v>0</v>
      </c>
      <c r="AE466" s="3">
        <f t="shared" si="65"/>
        <v>0</v>
      </c>
    </row>
    <row r="467" spans="1:31" x14ac:dyDescent="0.2">
      <c r="A467" s="8" t="s">
        <v>74</v>
      </c>
      <c r="B467" s="34" t="s">
        <v>182</v>
      </c>
      <c r="C467" s="7">
        <f t="shared" si="60"/>
        <v>2020</v>
      </c>
      <c r="E467" s="9" t="s">
        <v>47</v>
      </c>
      <c r="F467" s="10">
        <v>2020</v>
      </c>
      <c r="G467" s="4" t="s">
        <v>5</v>
      </c>
      <c r="H467" s="6" t="s">
        <v>12</v>
      </c>
      <c r="I467" s="5" t="s">
        <v>70</v>
      </c>
      <c r="J467" s="5" t="s">
        <v>14</v>
      </c>
      <c r="K467" s="2" t="s">
        <v>68</v>
      </c>
      <c r="L467" s="1" t="s">
        <v>69</v>
      </c>
      <c r="M467" s="14">
        <v>14000</v>
      </c>
      <c r="N467" s="3">
        <v>14000</v>
      </c>
      <c r="O467" s="3">
        <v>0</v>
      </c>
      <c r="P467" s="3">
        <v>0</v>
      </c>
      <c r="Q467" s="3">
        <f t="shared" si="66"/>
        <v>14000</v>
      </c>
      <c r="R467" s="3">
        <v>0</v>
      </c>
      <c r="S467" s="3">
        <v>0</v>
      </c>
      <c r="T467" s="3">
        <v>0</v>
      </c>
      <c r="U467" s="3">
        <f t="shared" si="67"/>
        <v>0</v>
      </c>
      <c r="V467" s="16" t="s">
        <v>155</v>
      </c>
      <c r="W467" s="3">
        <v>14000</v>
      </c>
      <c r="X467" s="3">
        <v>0</v>
      </c>
      <c r="Y467" s="3">
        <v>0</v>
      </c>
      <c r="Z467" s="3">
        <f t="shared" si="61"/>
        <v>14000</v>
      </c>
      <c r="AA467" s="16">
        <v>106</v>
      </c>
      <c r="AB467" s="3">
        <f t="shared" si="62"/>
        <v>0</v>
      </c>
      <c r="AC467" s="3">
        <f t="shared" si="63"/>
        <v>0</v>
      </c>
      <c r="AD467" s="3">
        <f t="shared" si="64"/>
        <v>0</v>
      </c>
      <c r="AE467" s="3">
        <f t="shared" si="65"/>
        <v>0</v>
      </c>
    </row>
    <row r="468" spans="1:31" x14ac:dyDescent="0.2">
      <c r="A468" s="8" t="s">
        <v>74</v>
      </c>
      <c r="B468" s="34" t="s">
        <v>182</v>
      </c>
      <c r="C468" s="7">
        <f t="shared" si="60"/>
        <v>2020</v>
      </c>
      <c r="E468" s="9" t="s">
        <v>48</v>
      </c>
      <c r="F468" s="10">
        <v>2020</v>
      </c>
      <c r="G468" s="4" t="s">
        <v>5</v>
      </c>
      <c r="H468" s="6" t="s">
        <v>12</v>
      </c>
      <c r="I468" s="5" t="s">
        <v>70</v>
      </c>
      <c r="J468" s="5" t="s">
        <v>14</v>
      </c>
      <c r="K468" s="2" t="s">
        <v>68</v>
      </c>
      <c r="L468" s="1" t="s">
        <v>69</v>
      </c>
      <c r="M468" s="14">
        <v>14000</v>
      </c>
      <c r="N468" s="3">
        <v>14000</v>
      </c>
      <c r="O468" s="3">
        <v>0</v>
      </c>
      <c r="P468" s="3">
        <v>0</v>
      </c>
      <c r="Q468" s="3">
        <f t="shared" si="66"/>
        <v>14000</v>
      </c>
      <c r="R468" s="3">
        <v>0</v>
      </c>
      <c r="S468" s="3">
        <v>0</v>
      </c>
      <c r="T468" s="3">
        <v>0</v>
      </c>
      <c r="U468" s="3">
        <f t="shared" si="67"/>
        <v>0</v>
      </c>
      <c r="V468" s="16" t="s">
        <v>155</v>
      </c>
      <c r="W468" s="3">
        <v>14000</v>
      </c>
      <c r="X468" s="3">
        <v>0</v>
      </c>
      <c r="Y468" s="3">
        <v>0</v>
      </c>
      <c r="Z468" s="3">
        <f t="shared" si="61"/>
        <v>14000</v>
      </c>
      <c r="AA468" s="16">
        <v>106</v>
      </c>
      <c r="AB468" s="3">
        <f t="shared" si="62"/>
        <v>0</v>
      </c>
      <c r="AC468" s="3">
        <f t="shared" si="63"/>
        <v>0</v>
      </c>
      <c r="AD468" s="3">
        <f t="shared" si="64"/>
        <v>0</v>
      </c>
      <c r="AE468" s="3">
        <f t="shared" si="65"/>
        <v>0</v>
      </c>
    </row>
    <row r="469" spans="1:31" x14ac:dyDescent="0.2">
      <c r="A469" s="8" t="s">
        <v>74</v>
      </c>
      <c r="B469" s="34" t="s">
        <v>182</v>
      </c>
      <c r="C469" s="7">
        <f t="shared" si="60"/>
        <v>2020</v>
      </c>
      <c r="E469" s="9" t="s">
        <v>49</v>
      </c>
      <c r="F469" s="10">
        <v>2020</v>
      </c>
      <c r="G469" s="4" t="s">
        <v>5</v>
      </c>
      <c r="H469" s="6" t="s">
        <v>12</v>
      </c>
      <c r="I469" s="5" t="s">
        <v>70</v>
      </c>
      <c r="J469" s="5" t="s">
        <v>14</v>
      </c>
      <c r="K469" s="2" t="s">
        <v>68</v>
      </c>
      <c r="L469" s="1" t="s">
        <v>69</v>
      </c>
      <c r="M469" s="14">
        <v>14000</v>
      </c>
      <c r="N469" s="3">
        <v>14000</v>
      </c>
      <c r="O469" s="3">
        <v>0</v>
      </c>
      <c r="P469" s="3">
        <v>0</v>
      </c>
      <c r="Q469" s="3">
        <f t="shared" si="66"/>
        <v>14000</v>
      </c>
      <c r="R469" s="3">
        <v>0</v>
      </c>
      <c r="S469" s="3">
        <v>0</v>
      </c>
      <c r="T469" s="3">
        <v>0</v>
      </c>
      <c r="U469" s="3">
        <f t="shared" si="67"/>
        <v>0</v>
      </c>
      <c r="V469" s="16" t="s">
        <v>155</v>
      </c>
      <c r="W469" s="3">
        <v>14000</v>
      </c>
      <c r="X469" s="3">
        <v>0</v>
      </c>
      <c r="Y469" s="3">
        <v>0</v>
      </c>
      <c r="Z469" s="3">
        <f t="shared" si="61"/>
        <v>14000</v>
      </c>
      <c r="AA469" s="16">
        <v>106</v>
      </c>
      <c r="AB469" s="3">
        <f t="shared" si="62"/>
        <v>0</v>
      </c>
      <c r="AC469" s="3">
        <f t="shared" si="63"/>
        <v>0</v>
      </c>
      <c r="AD469" s="3">
        <f t="shared" si="64"/>
        <v>0</v>
      </c>
      <c r="AE469" s="3">
        <f t="shared" si="65"/>
        <v>0</v>
      </c>
    </row>
    <row r="470" spans="1:31" x14ac:dyDescent="0.2">
      <c r="A470" s="8" t="s">
        <v>74</v>
      </c>
      <c r="B470" s="34" t="s">
        <v>182</v>
      </c>
      <c r="C470" s="7">
        <f t="shared" si="60"/>
        <v>2020</v>
      </c>
      <c r="E470" s="9" t="s">
        <v>37</v>
      </c>
      <c r="F470" s="10">
        <v>2020</v>
      </c>
      <c r="G470" s="4" t="s">
        <v>5</v>
      </c>
      <c r="H470" s="6" t="s">
        <v>12</v>
      </c>
      <c r="I470" s="5" t="s">
        <v>70</v>
      </c>
      <c r="J470" s="5" t="s">
        <v>14</v>
      </c>
      <c r="K470" s="2" t="s">
        <v>68</v>
      </c>
      <c r="L470" s="1" t="s">
        <v>69</v>
      </c>
      <c r="M470" s="14">
        <v>14000</v>
      </c>
      <c r="N470" s="3">
        <v>14000</v>
      </c>
      <c r="O470" s="3">
        <v>0</v>
      </c>
      <c r="P470" s="3">
        <v>0</v>
      </c>
      <c r="Q470" s="3">
        <f t="shared" si="66"/>
        <v>14000</v>
      </c>
      <c r="R470" s="3">
        <v>0</v>
      </c>
      <c r="S470" s="3">
        <v>0</v>
      </c>
      <c r="T470" s="3">
        <v>0</v>
      </c>
      <c r="U470" s="3">
        <f t="shared" si="67"/>
        <v>0</v>
      </c>
      <c r="V470" s="16" t="s">
        <v>155</v>
      </c>
      <c r="W470" s="3">
        <v>14000</v>
      </c>
      <c r="X470" s="3">
        <v>0</v>
      </c>
      <c r="Y470" s="3">
        <v>0</v>
      </c>
      <c r="Z470" s="3">
        <f t="shared" si="61"/>
        <v>14000</v>
      </c>
      <c r="AA470" s="16">
        <v>106</v>
      </c>
      <c r="AB470" s="3">
        <f t="shared" si="62"/>
        <v>0</v>
      </c>
      <c r="AC470" s="3">
        <f t="shared" si="63"/>
        <v>0</v>
      </c>
      <c r="AD470" s="3">
        <f t="shared" si="64"/>
        <v>0</v>
      </c>
      <c r="AE470" s="3">
        <f t="shared" si="65"/>
        <v>0</v>
      </c>
    </row>
    <row r="471" spans="1:31" x14ac:dyDescent="0.2">
      <c r="A471" s="8" t="s">
        <v>74</v>
      </c>
      <c r="B471" s="34" t="s">
        <v>182</v>
      </c>
      <c r="C471" s="7">
        <f t="shared" si="60"/>
        <v>2020</v>
      </c>
      <c r="E471" s="9" t="s">
        <v>38</v>
      </c>
      <c r="F471" s="10">
        <v>2020</v>
      </c>
      <c r="G471" s="4" t="s">
        <v>5</v>
      </c>
      <c r="H471" s="6" t="s">
        <v>12</v>
      </c>
      <c r="I471" s="5" t="s">
        <v>70</v>
      </c>
      <c r="J471" s="5" t="s">
        <v>14</v>
      </c>
      <c r="K471" s="2" t="s">
        <v>68</v>
      </c>
      <c r="L471" s="1" t="s">
        <v>69</v>
      </c>
      <c r="M471" s="14">
        <v>14000</v>
      </c>
      <c r="N471" s="3">
        <v>14000</v>
      </c>
      <c r="O471" s="3">
        <v>0</v>
      </c>
      <c r="P471" s="3">
        <v>0</v>
      </c>
      <c r="Q471" s="3">
        <f t="shared" si="66"/>
        <v>14000</v>
      </c>
      <c r="R471" s="3">
        <v>0</v>
      </c>
      <c r="S471" s="3">
        <v>0</v>
      </c>
      <c r="T471" s="3">
        <v>0</v>
      </c>
      <c r="U471" s="3">
        <f t="shared" si="67"/>
        <v>0</v>
      </c>
      <c r="V471" s="16" t="s">
        <v>155</v>
      </c>
      <c r="W471" s="3">
        <v>14000</v>
      </c>
      <c r="X471" s="3">
        <v>0</v>
      </c>
      <c r="Y471" s="3">
        <v>0</v>
      </c>
      <c r="Z471" s="3">
        <f t="shared" si="61"/>
        <v>14000</v>
      </c>
      <c r="AA471" s="16">
        <v>106</v>
      </c>
      <c r="AB471" s="3">
        <f t="shared" si="62"/>
        <v>0</v>
      </c>
      <c r="AC471" s="3">
        <f t="shared" si="63"/>
        <v>0</v>
      </c>
      <c r="AD471" s="3">
        <f t="shared" si="64"/>
        <v>0</v>
      </c>
      <c r="AE471" s="3">
        <f t="shared" si="65"/>
        <v>0</v>
      </c>
    </row>
    <row r="472" spans="1:31" x14ac:dyDescent="0.2">
      <c r="A472" s="8" t="s">
        <v>74</v>
      </c>
      <c r="B472" s="34" t="s">
        <v>182</v>
      </c>
      <c r="C472" s="7">
        <f t="shared" si="60"/>
        <v>2020</v>
      </c>
      <c r="E472" s="9" t="s">
        <v>39</v>
      </c>
      <c r="F472" s="10">
        <v>2020</v>
      </c>
      <c r="G472" s="4" t="s">
        <v>5</v>
      </c>
      <c r="H472" s="6" t="s">
        <v>12</v>
      </c>
      <c r="I472" s="5" t="s">
        <v>70</v>
      </c>
      <c r="J472" s="5" t="s">
        <v>14</v>
      </c>
      <c r="K472" s="2" t="s">
        <v>68</v>
      </c>
      <c r="L472" s="1" t="s">
        <v>69</v>
      </c>
      <c r="M472" s="14">
        <v>14000</v>
      </c>
      <c r="N472" s="3">
        <v>14000</v>
      </c>
      <c r="O472" s="3">
        <v>0</v>
      </c>
      <c r="P472" s="3">
        <v>0</v>
      </c>
      <c r="Q472" s="3">
        <f t="shared" si="66"/>
        <v>14000</v>
      </c>
      <c r="R472" s="3">
        <v>0</v>
      </c>
      <c r="S472" s="3">
        <v>0</v>
      </c>
      <c r="T472" s="3">
        <v>0</v>
      </c>
      <c r="U472" s="3">
        <f t="shared" si="67"/>
        <v>0</v>
      </c>
      <c r="V472" s="16" t="s">
        <v>155</v>
      </c>
      <c r="W472" s="3">
        <v>14000</v>
      </c>
      <c r="X472" s="3">
        <v>0</v>
      </c>
      <c r="Y472" s="3">
        <v>0</v>
      </c>
      <c r="Z472" s="3">
        <f t="shared" si="61"/>
        <v>14000</v>
      </c>
      <c r="AA472" s="16">
        <v>106</v>
      </c>
      <c r="AB472" s="3">
        <f t="shared" si="62"/>
        <v>0</v>
      </c>
      <c r="AC472" s="3">
        <f t="shared" si="63"/>
        <v>0</v>
      </c>
      <c r="AD472" s="3">
        <f t="shared" si="64"/>
        <v>0</v>
      </c>
      <c r="AE472" s="3">
        <f t="shared" si="65"/>
        <v>0</v>
      </c>
    </row>
    <row r="473" spans="1:31" x14ac:dyDescent="0.2">
      <c r="A473" s="8" t="s">
        <v>74</v>
      </c>
      <c r="B473" s="34" t="s">
        <v>182</v>
      </c>
      <c r="C473" s="7">
        <f t="shared" si="60"/>
        <v>2020</v>
      </c>
      <c r="E473" s="9" t="s">
        <v>40</v>
      </c>
      <c r="F473" s="10">
        <v>2020</v>
      </c>
      <c r="G473" s="4" t="s">
        <v>5</v>
      </c>
      <c r="H473" s="6" t="s">
        <v>12</v>
      </c>
      <c r="I473" s="5" t="s">
        <v>70</v>
      </c>
      <c r="J473" s="5" t="s">
        <v>14</v>
      </c>
      <c r="K473" s="2" t="s">
        <v>68</v>
      </c>
      <c r="L473" s="1" t="s">
        <v>69</v>
      </c>
      <c r="M473" s="14">
        <v>14000</v>
      </c>
      <c r="N473" s="3">
        <v>14000</v>
      </c>
      <c r="O473" s="3">
        <v>0</v>
      </c>
      <c r="P473" s="3">
        <v>0</v>
      </c>
      <c r="Q473" s="3">
        <f t="shared" si="66"/>
        <v>14000</v>
      </c>
      <c r="R473" s="3">
        <v>0</v>
      </c>
      <c r="S473" s="3">
        <v>0</v>
      </c>
      <c r="T473" s="3">
        <v>0</v>
      </c>
      <c r="U473" s="3">
        <f t="shared" si="67"/>
        <v>0</v>
      </c>
      <c r="V473" s="16" t="s">
        <v>155</v>
      </c>
      <c r="W473" s="3">
        <v>14000</v>
      </c>
      <c r="X473" s="3">
        <v>0</v>
      </c>
      <c r="Y473" s="3">
        <v>0</v>
      </c>
      <c r="Z473" s="3">
        <f t="shared" si="61"/>
        <v>14000</v>
      </c>
      <c r="AA473" s="16">
        <v>106</v>
      </c>
      <c r="AB473" s="3">
        <f t="shared" si="62"/>
        <v>0</v>
      </c>
      <c r="AC473" s="3">
        <f t="shared" si="63"/>
        <v>0</v>
      </c>
      <c r="AD473" s="3">
        <f t="shared" si="64"/>
        <v>0</v>
      </c>
      <c r="AE473" s="3">
        <f t="shared" si="65"/>
        <v>0</v>
      </c>
    </row>
    <row r="474" spans="1:31" x14ac:dyDescent="0.2">
      <c r="A474" s="8" t="s">
        <v>74</v>
      </c>
      <c r="B474" s="34" t="s">
        <v>182</v>
      </c>
      <c r="C474" s="7">
        <f t="shared" si="60"/>
        <v>2020</v>
      </c>
      <c r="E474" s="9" t="s">
        <v>41</v>
      </c>
      <c r="F474" s="10">
        <v>2020</v>
      </c>
      <c r="G474" s="4" t="s">
        <v>5</v>
      </c>
      <c r="H474" s="6" t="s">
        <v>12</v>
      </c>
      <c r="I474" s="5" t="s">
        <v>70</v>
      </c>
      <c r="J474" s="5" t="s">
        <v>14</v>
      </c>
      <c r="K474" s="2" t="s">
        <v>68</v>
      </c>
      <c r="L474" s="1" t="s">
        <v>69</v>
      </c>
      <c r="M474" s="14">
        <v>14000</v>
      </c>
      <c r="N474" s="3">
        <v>14000</v>
      </c>
      <c r="O474" s="3">
        <v>0</v>
      </c>
      <c r="P474" s="3">
        <v>0</v>
      </c>
      <c r="Q474" s="3">
        <f t="shared" si="66"/>
        <v>14000</v>
      </c>
      <c r="R474" s="3">
        <v>0</v>
      </c>
      <c r="S474" s="3">
        <v>0</v>
      </c>
      <c r="T474" s="3">
        <v>0</v>
      </c>
      <c r="U474" s="3">
        <f t="shared" si="67"/>
        <v>0</v>
      </c>
      <c r="V474" s="16" t="s">
        <v>155</v>
      </c>
      <c r="W474" s="3">
        <v>14000</v>
      </c>
      <c r="X474" s="3">
        <v>0</v>
      </c>
      <c r="Y474" s="3">
        <v>0</v>
      </c>
      <c r="Z474" s="3">
        <f t="shared" si="61"/>
        <v>14000</v>
      </c>
      <c r="AA474" s="16">
        <v>106</v>
      </c>
      <c r="AB474" s="3">
        <f t="shared" si="62"/>
        <v>0</v>
      </c>
      <c r="AC474" s="3">
        <f t="shared" si="63"/>
        <v>0</v>
      </c>
      <c r="AD474" s="3">
        <f t="shared" si="64"/>
        <v>0</v>
      </c>
      <c r="AE474" s="3">
        <f t="shared" si="65"/>
        <v>0</v>
      </c>
    </row>
    <row r="475" spans="1:31" x14ac:dyDescent="0.2">
      <c r="A475" s="8" t="s">
        <v>74</v>
      </c>
      <c r="B475" s="34" t="s">
        <v>183</v>
      </c>
      <c r="C475" s="7">
        <f>IF(D475&lt;&gt;"",YEAR(D475),F475)</f>
        <v>2017</v>
      </c>
      <c r="E475" s="9" t="s">
        <v>39</v>
      </c>
      <c r="F475" s="10">
        <v>2017</v>
      </c>
      <c r="G475" s="4" t="s">
        <v>5</v>
      </c>
      <c r="H475" s="6" t="s">
        <v>12</v>
      </c>
      <c r="I475" s="5" t="s">
        <v>71</v>
      </c>
      <c r="J475" s="5" t="s">
        <v>14</v>
      </c>
      <c r="K475" s="2" t="s">
        <v>68</v>
      </c>
      <c r="L475" s="1" t="s">
        <v>69</v>
      </c>
      <c r="M475" s="14">
        <v>3690.42</v>
      </c>
      <c r="N475" s="3">
        <v>3690.42</v>
      </c>
      <c r="O475" s="3">
        <v>0</v>
      </c>
      <c r="P475" s="3">
        <v>0</v>
      </c>
      <c r="Q475" s="3">
        <f t="shared" si="66"/>
        <v>3690.42</v>
      </c>
      <c r="R475" s="3">
        <v>3690.42</v>
      </c>
      <c r="S475" s="3">
        <v>0</v>
      </c>
      <c r="T475" s="3">
        <v>0</v>
      </c>
      <c r="U475" s="3">
        <f t="shared" si="67"/>
        <v>3690.42</v>
      </c>
      <c r="V475" s="16">
        <v>931</v>
      </c>
      <c r="W475" s="3">
        <v>0</v>
      </c>
      <c r="X475" s="3">
        <v>0</v>
      </c>
      <c r="Y475" s="3">
        <v>0</v>
      </c>
      <c r="Z475" s="3">
        <f t="shared" si="61"/>
        <v>0</v>
      </c>
      <c r="AA475" s="16" t="s">
        <v>155</v>
      </c>
      <c r="AB475" s="3">
        <f t="shared" si="62"/>
        <v>0</v>
      </c>
      <c r="AC475" s="3">
        <f t="shared" si="63"/>
        <v>0</v>
      </c>
      <c r="AD475" s="3">
        <f t="shared" si="64"/>
        <v>0</v>
      </c>
      <c r="AE475" s="3">
        <f t="shared" si="65"/>
        <v>0</v>
      </c>
    </row>
    <row r="476" spans="1:31" x14ac:dyDescent="0.2">
      <c r="A476" s="8" t="s">
        <v>74</v>
      </c>
      <c r="B476" s="34" t="s">
        <v>183</v>
      </c>
      <c r="C476" s="7">
        <f t="shared" ref="C476:C539" si="68">IF(D476&lt;&gt;"",YEAR(D476),F476)</f>
        <v>2015</v>
      </c>
      <c r="E476" s="9" t="s">
        <v>45</v>
      </c>
      <c r="F476" s="10">
        <v>2015</v>
      </c>
      <c r="G476" s="4" t="s">
        <v>10</v>
      </c>
      <c r="H476" s="6" t="s">
        <v>19</v>
      </c>
      <c r="I476" s="5" t="s">
        <v>44</v>
      </c>
      <c r="J476" s="5" t="s">
        <v>21</v>
      </c>
      <c r="K476" s="2" t="s">
        <v>72</v>
      </c>
      <c r="L476" s="1" t="s">
        <v>73</v>
      </c>
      <c r="M476" s="14">
        <v>40000</v>
      </c>
      <c r="N476" s="3">
        <v>2255.9999371348395</v>
      </c>
      <c r="O476" s="3">
        <v>3467.9998726836307</v>
      </c>
      <c r="P476" s="3">
        <v>1160.0001619691084</v>
      </c>
      <c r="Q476" s="3">
        <f t="shared" si="66"/>
        <v>6883.999971787578</v>
      </c>
      <c r="R476" s="3">
        <v>2255.9999371348395</v>
      </c>
      <c r="S476" s="3">
        <v>3467.9998726836307</v>
      </c>
      <c r="T476" s="3">
        <v>1160.0001619691084</v>
      </c>
      <c r="U476" s="3">
        <f t="shared" si="67"/>
        <v>6883.999971787578</v>
      </c>
      <c r="V476" s="16">
        <v>921</v>
      </c>
      <c r="W476" s="3">
        <v>0</v>
      </c>
      <c r="X476" s="3">
        <v>0</v>
      </c>
      <c r="Y476" s="3">
        <v>0</v>
      </c>
      <c r="Z476" s="3">
        <f t="shared" si="61"/>
        <v>0</v>
      </c>
      <c r="AA476" s="16" t="s">
        <v>155</v>
      </c>
      <c r="AB476" s="3">
        <f t="shared" si="62"/>
        <v>0</v>
      </c>
      <c r="AC476" s="3">
        <f t="shared" si="63"/>
        <v>0</v>
      </c>
      <c r="AD476" s="3">
        <f t="shared" si="64"/>
        <v>0</v>
      </c>
      <c r="AE476" s="3">
        <f t="shared" si="65"/>
        <v>0</v>
      </c>
    </row>
    <row r="477" spans="1:31" x14ac:dyDescent="0.2">
      <c r="A477" s="8" t="s">
        <v>74</v>
      </c>
      <c r="B477" s="34" t="s">
        <v>183</v>
      </c>
      <c r="C477" s="7">
        <f t="shared" si="68"/>
        <v>2015</v>
      </c>
      <c r="E477" s="9" t="s">
        <v>45</v>
      </c>
      <c r="F477" s="10">
        <v>2015</v>
      </c>
      <c r="G477" s="4" t="s">
        <v>10</v>
      </c>
      <c r="H477" s="6" t="s">
        <v>19</v>
      </c>
      <c r="I477" s="5" t="s">
        <v>44</v>
      </c>
      <c r="J477" s="5" t="s">
        <v>21</v>
      </c>
      <c r="K477" s="2" t="s">
        <v>72</v>
      </c>
      <c r="L477" s="1" t="s">
        <v>73</v>
      </c>
      <c r="M477" s="14">
        <v>21900</v>
      </c>
      <c r="N477" s="3">
        <v>1235.1599655813245</v>
      </c>
      <c r="O477" s="3">
        <v>1898.7299302942879</v>
      </c>
      <c r="P477" s="3">
        <v>635.10008867808676</v>
      </c>
      <c r="Q477" s="3">
        <f t="shared" si="66"/>
        <v>3768.9899845536993</v>
      </c>
      <c r="R477" s="3">
        <v>1235.1599655813245</v>
      </c>
      <c r="S477" s="3">
        <v>1898.7299302942879</v>
      </c>
      <c r="T477" s="3">
        <v>635.10008867808676</v>
      </c>
      <c r="U477" s="3">
        <f t="shared" si="67"/>
        <v>3768.9899845536993</v>
      </c>
      <c r="V477" s="16">
        <v>921</v>
      </c>
      <c r="W477" s="3">
        <v>0</v>
      </c>
      <c r="X477" s="3">
        <v>0</v>
      </c>
      <c r="Y477" s="3">
        <v>0</v>
      </c>
      <c r="Z477" s="3">
        <f t="shared" si="61"/>
        <v>0</v>
      </c>
      <c r="AA477" s="16" t="s">
        <v>155</v>
      </c>
      <c r="AB477" s="3">
        <f t="shared" si="62"/>
        <v>0</v>
      </c>
      <c r="AC477" s="3">
        <f t="shared" si="63"/>
        <v>0</v>
      </c>
      <c r="AD477" s="3">
        <f t="shared" si="64"/>
        <v>0</v>
      </c>
      <c r="AE477" s="3">
        <f t="shared" si="65"/>
        <v>0</v>
      </c>
    </row>
    <row r="478" spans="1:31" x14ac:dyDescent="0.2">
      <c r="A478" s="8" t="s">
        <v>74</v>
      </c>
      <c r="B478" s="34" t="s">
        <v>183</v>
      </c>
      <c r="C478" s="7">
        <f t="shared" si="68"/>
        <v>2016</v>
      </c>
      <c r="E478" s="9" t="s">
        <v>46</v>
      </c>
      <c r="F478" s="10">
        <v>2016</v>
      </c>
      <c r="G478" s="4" t="s">
        <v>10</v>
      </c>
      <c r="H478" s="6" t="s">
        <v>19</v>
      </c>
      <c r="I478" s="5" t="s">
        <v>44</v>
      </c>
      <c r="J478" s="5" t="s">
        <v>21</v>
      </c>
      <c r="K478" s="2" t="s">
        <v>72</v>
      </c>
      <c r="L478" s="1" t="s">
        <v>73</v>
      </c>
      <c r="M478" s="14">
        <v>21900</v>
      </c>
      <c r="N478" s="3">
        <v>1322.76</v>
      </c>
      <c r="O478" s="3">
        <v>1925.01</v>
      </c>
      <c r="P478" s="3">
        <v>641.67000000000007</v>
      </c>
      <c r="Q478" s="3">
        <f t="shared" si="66"/>
        <v>3889.44</v>
      </c>
      <c r="R478" s="3">
        <v>1322.76</v>
      </c>
      <c r="S478" s="3">
        <v>1925.01</v>
      </c>
      <c r="T478" s="3">
        <v>641.67000000000007</v>
      </c>
      <c r="U478" s="3">
        <f t="shared" si="67"/>
        <v>3889.44</v>
      </c>
      <c r="V478" s="16">
        <v>923</v>
      </c>
      <c r="W478" s="3">
        <v>0</v>
      </c>
      <c r="X478" s="3">
        <v>0</v>
      </c>
      <c r="Y478" s="3">
        <v>0</v>
      </c>
      <c r="Z478" s="3">
        <f t="shared" si="61"/>
        <v>0</v>
      </c>
      <c r="AA478" s="16" t="s">
        <v>155</v>
      </c>
      <c r="AB478" s="3">
        <f t="shared" si="62"/>
        <v>0</v>
      </c>
      <c r="AC478" s="3">
        <f t="shared" si="63"/>
        <v>0</v>
      </c>
      <c r="AD478" s="3">
        <f t="shared" si="64"/>
        <v>0</v>
      </c>
      <c r="AE478" s="3">
        <f t="shared" si="65"/>
        <v>0</v>
      </c>
    </row>
    <row r="479" spans="1:31" x14ac:dyDescent="0.2">
      <c r="A479" s="8" t="s">
        <v>74</v>
      </c>
      <c r="B479" s="34" t="s">
        <v>183</v>
      </c>
      <c r="C479" s="7">
        <f t="shared" si="68"/>
        <v>2016</v>
      </c>
      <c r="E479" s="9" t="s">
        <v>46</v>
      </c>
      <c r="F479" s="10">
        <v>2016</v>
      </c>
      <c r="G479" s="4" t="s">
        <v>10</v>
      </c>
      <c r="H479" s="6" t="s">
        <v>19</v>
      </c>
      <c r="I479" s="5" t="s">
        <v>44</v>
      </c>
      <c r="J479" s="5" t="s">
        <v>21</v>
      </c>
      <c r="K479" s="2" t="s">
        <v>72</v>
      </c>
      <c r="L479" s="1" t="s">
        <v>73</v>
      </c>
      <c r="M479" s="14">
        <v>40000</v>
      </c>
      <c r="N479" s="3">
        <v>2416</v>
      </c>
      <c r="O479" s="3">
        <v>3516</v>
      </c>
      <c r="P479" s="3">
        <v>1172</v>
      </c>
      <c r="Q479" s="3">
        <f t="shared" si="66"/>
        <v>7104</v>
      </c>
      <c r="R479" s="3">
        <v>2416</v>
      </c>
      <c r="S479" s="3">
        <v>3516</v>
      </c>
      <c r="T479" s="3">
        <v>1172</v>
      </c>
      <c r="U479" s="3">
        <f t="shared" si="67"/>
        <v>7104</v>
      </c>
      <c r="V479" s="16">
        <v>923</v>
      </c>
      <c r="W479" s="3">
        <v>0</v>
      </c>
      <c r="X479" s="3">
        <v>0</v>
      </c>
      <c r="Y479" s="3">
        <v>0</v>
      </c>
      <c r="Z479" s="3">
        <f t="shared" si="61"/>
        <v>0</v>
      </c>
      <c r="AA479" s="16" t="s">
        <v>155</v>
      </c>
      <c r="AB479" s="3">
        <f t="shared" si="62"/>
        <v>0</v>
      </c>
      <c r="AC479" s="3">
        <f t="shared" si="63"/>
        <v>0</v>
      </c>
      <c r="AD479" s="3">
        <f t="shared" si="64"/>
        <v>0</v>
      </c>
      <c r="AE479" s="3">
        <f t="shared" si="65"/>
        <v>0</v>
      </c>
    </row>
    <row r="480" spans="1:31" x14ac:dyDescent="0.2">
      <c r="A480" s="8" t="s">
        <v>74</v>
      </c>
      <c r="B480" s="34" t="s">
        <v>183</v>
      </c>
      <c r="C480" s="7">
        <f t="shared" si="68"/>
        <v>2016</v>
      </c>
      <c r="E480" s="9" t="s">
        <v>47</v>
      </c>
      <c r="F480" s="10">
        <v>2016</v>
      </c>
      <c r="G480" s="4" t="s">
        <v>10</v>
      </c>
      <c r="H480" s="6" t="s">
        <v>19</v>
      </c>
      <c r="I480" s="5" t="s">
        <v>44</v>
      </c>
      <c r="J480" s="5" t="s">
        <v>21</v>
      </c>
      <c r="K480" s="2" t="s">
        <v>72</v>
      </c>
      <c r="L480" s="1" t="s">
        <v>73</v>
      </c>
      <c r="M480" s="14">
        <v>40000</v>
      </c>
      <c r="N480" s="3">
        <v>2416</v>
      </c>
      <c r="O480" s="3">
        <v>3516</v>
      </c>
      <c r="P480" s="3">
        <v>1172</v>
      </c>
      <c r="Q480" s="3">
        <f t="shared" si="66"/>
        <v>7104</v>
      </c>
      <c r="R480" s="3">
        <v>2416</v>
      </c>
      <c r="S480" s="3">
        <v>3516</v>
      </c>
      <c r="T480" s="3">
        <v>1172</v>
      </c>
      <c r="U480" s="3">
        <f t="shared" si="67"/>
        <v>7104</v>
      </c>
      <c r="V480" s="16">
        <v>923</v>
      </c>
      <c r="W480" s="3">
        <v>0</v>
      </c>
      <c r="X480" s="3">
        <v>0</v>
      </c>
      <c r="Y480" s="3">
        <v>0</v>
      </c>
      <c r="Z480" s="3">
        <f t="shared" si="61"/>
        <v>0</v>
      </c>
      <c r="AA480" s="16" t="s">
        <v>155</v>
      </c>
      <c r="AB480" s="3">
        <f t="shared" si="62"/>
        <v>0</v>
      </c>
      <c r="AC480" s="3">
        <f t="shared" si="63"/>
        <v>0</v>
      </c>
      <c r="AD480" s="3">
        <f t="shared" si="64"/>
        <v>0</v>
      </c>
      <c r="AE480" s="3">
        <f t="shared" si="65"/>
        <v>0</v>
      </c>
    </row>
    <row r="481" spans="1:31" x14ac:dyDescent="0.2">
      <c r="A481" s="8" t="s">
        <v>74</v>
      </c>
      <c r="B481" s="34" t="s">
        <v>183</v>
      </c>
      <c r="C481" s="7">
        <f t="shared" si="68"/>
        <v>2016</v>
      </c>
      <c r="E481" s="9" t="s">
        <v>47</v>
      </c>
      <c r="F481" s="10">
        <v>2016</v>
      </c>
      <c r="G481" s="4" t="s">
        <v>10</v>
      </c>
      <c r="H481" s="6" t="s">
        <v>19</v>
      </c>
      <c r="I481" s="5" t="s">
        <v>44</v>
      </c>
      <c r="J481" s="5" t="s">
        <v>21</v>
      </c>
      <c r="K481" s="2" t="s">
        <v>72</v>
      </c>
      <c r="L481" s="1" t="s">
        <v>73</v>
      </c>
      <c r="M481" s="14">
        <v>21900</v>
      </c>
      <c r="N481" s="3">
        <v>1322.76</v>
      </c>
      <c r="O481" s="3">
        <v>1925.01</v>
      </c>
      <c r="P481" s="3">
        <v>641.67000000000007</v>
      </c>
      <c r="Q481" s="3">
        <f t="shared" si="66"/>
        <v>3889.44</v>
      </c>
      <c r="R481" s="3">
        <v>1322.76</v>
      </c>
      <c r="S481" s="3">
        <v>1925.01</v>
      </c>
      <c r="T481" s="3">
        <v>641.67000000000007</v>
      </c>
      <c r="U481" s="3">
        <f t="shared" si="67"/>
        <v>3889.44</v>
      </c>
      <c r="V481" s="16">
        <v>923</v>
      </c>
      <c r="W481" s="3">
        <v>0</v>
      </c>
      <c r="X481" s="3">
        <v>0</v>
      </c>
      <c r="Y481" s="3">
        <v>0</v>
      </c>
      <c r="Z481" s="3">
        <f t="shared" si="61"/>
        <v>0</v>
      </c>
      <c r="AA481" s="16" t="s">
        <v>155</v>
      </c>
      <c r="AB481" s="3">
        <f t="shared" si="62"/>
        <v>0</v>
      </c>
      <c r="AC481" s="3">
        <f t="shared" si="63"/>
        <v>0</v>
      </c>
      <c r="AD481" s="3">
        <f t="shared" si="64"/>
        <v>0</v>
      </c>
      <c r="AE481" s="3">
        <f t="shared" si="65"/>
        <v>0</v>
      </c>
    </row>
    <row r="482" spans="1:31" x14ac:dyDescent="0.2">
      <c r="A482" s="8" t="s">
        <v>74</v>
      </c>
      <c r="B482" s="34" t="s">
        <v>183</v>
      </c>
      <c r="C482" s="7">
        <f t="shared" si="68"/>
        <v>2016</v>
      </c>
      <c r="E482" s="9" t="s">
        <v>48</v>
      </c>
      <c r="F482" s="10">
        <v>2016</v>
      </c>
      <c r="G482" s="4" t="s">
        <v>10</v>
      </c>
      <c r="H482" s="6" t="s">
        <v>19</v>
      </c>
      <c r="I482" s="5" t="s">
        <v>44</v>
      </c>
      <c r="J482" s="5" t="s">
        <v>21</v>
      </c>
      <c r="K482" s="2" t="s">
        <v>72</v>
      </c>
      <c r="L482" s="1" t="s">
        <v>73</v>
      </c>
      <c r="M482" s="14">
        <v>40000</v>
      </c>
      <c r="N482" s="3">
        <v>2416</v>
      </c>
      <c r="O482" s="3">
        <v>3516</v>
      </c>
      <c r="P482" s="3">
        <v>1172</v>
      </c>
      <c r="Q482" s="3">
        <f t="shared" si="66"/>
        <v>7104</v>
      </c>
      <c r="R482" s="3">
        <v>2416</v>
      </c>
      <c r="S482" s="3">
        <v>3516</v>
      </c>
      <c r="T482" s="3">
        <v>1172</v>
      </c>
      <c r="U482" s="3">
        <f t="shared" si="67"/>
        <v>7104</v>
      </c>
      <c r="V482" s="16">
        <v>923</v>
      </c>
      <c r="W482" s="3">
        <v>0</v>
      </c>
      <c r="X482" s="3">
        <v>0</v>
      </c>
      <c r="Y482" s="3">
        <v>0</v>
      </c>
      <c r="Z482" s="3">
        <f t="shared" si="61"/>
        <v>0</v>
      </c>
      <c r="AA482" s="16" t="s">
        <v>155</v>
      </c>
      <c r="AB482" s="3">
        <f t="shared" si="62"/>
        <v>0</v>
      </c>
      <c r="AC482" s="3">
        <f t="shared" si="63"/>
        <v>0</v>
      </c>
      <c r="AD482" s="3">
        <f t="shared" si="64"/>
        <v>0</v>
      </c>
      <c r="AE482" s="3">
        <f t="shared" si="65"/>
        <v>0</v>
      </c>
    </row>
    <row r="483" spans="1:31" x14ac:dyDescent="0.2">
      <c r="A483" s="8" t="s">
        <v>74</v>
      </c>
      <c r="B483" s="34" t="s">
        <v>183</v>
      </c>
      <c r="C483" s="7">
        <f t="shared" si="68"/>
        <v>2016</v>
      </c>
      <c r="E483" s="9" t="s">
        <v>48</v>
      </c>
      <c r="F483" s="10">
        <v>2016</v>
      </c>
      <c r="G483" s="4" t="s">
        <v>10</v>
      </c>
      <c r="H483" s="6" t="s">
        <v>19</v>
      </c>
      <c r="I483" s="5" t="s">
        <v>44</v>
      </c>
      <c r="J483" s="5" t="s">
        <v>21</v>
      </c>
      <c r="K483" s="2" t="s">
        <v>72</v>
      </c>
      <c r="L483" s="1" t="s">
        <v>73</v>
      </c>
      <c r="M483" s="14">
        <v>21900</v>
      </c>
      <c r="N483" s="3">
        <v>1322.76</v>
      </c>
      <c r="O483" s="3">
        <v>1925.01</v>
      </c>
      <c r="P483" s="3">
        <v>641.67000000000007</v>
      </c>
      <c r="Q483" s="3">
        <f t="shared" si="66"/>
        <v>3889.44</v>
      </c>
      <c r="R483" s="3">
        <v>1322.76</v>
      </c>
      <c r="S483" s="3">
        <v>1925.01</v>
      </c>
      <c r="T483" s="3">
        <v>641.67000000000007</v>
      </c>
      <c r="U483" s="3">
        <f t="shared" si="67"/>
        <v>3889.44</v>
      </c>
      <c r="V483" s="16">
        <v>923</v>
      </c>
      <c r="W483" s="3">
        <v>0</v>
      </c>
      <c r="X483" s="3">
        <v>0</v>
      </c>
      <c r="Y483" s="3">
        <v>0</v>
      </c>
      <c r="Z483" s="3">
        <f t="shared" si="61"/>
        <v>0</v>
      </c>
      <c r="AA483" s="16" t="s">
        <v>155</v>
      </c>
      <c r="AB483" s="3">
        <f t="shared" si="62"/>
        <v>0</v>
      </c>
      <c r="AC483" s="3">
        <f t="shared" si="63"/>
        <v>0</v>
      </c>
      <c r="AD483" s="3">
        <f t="shared" si="64"/>
        <v>0</v>
      </c>
      <c r="AE483" s="3">
        <f t="shared" si="65"/>
        <v>0</v>
      </c>
    </row>
    <row r="484" spans="1:31" x14ac:dyDescent="0.2">
      <c r="A484" s="8" t="s">
        <v>74</v>
      </c>
      <c r="B484" s="34" t="s">
        <v>183</v>
      </c>
      <c r="C484" s="7">
        <f t="shared" si="68"/>
        <v>2016</v>
      </c>
      <c r="E484" s="9" t="s">
        <v>49</v>
      </c>
      <c r="F484" s="10">
        <v>2016</v>
      </c>
      <c r="G484" s="4" t="s">
        <v>10</v>
      </c>
      <c r="H484" s="6" t="s">
        <v>19</v>
      </c>
      <c r="I484" s="5" t="s">
        <v>44</v>
      </c>
      <c r="J484" s="5" t="s">
        <v>21</v>
      </c>
      <c r="K484" s="2" t="s">
        <v>72</v>
      </c>
      <c r="L484" s="1" t="s">
        <v>73</v>
      </c>
      <c r="M484" s="14">
        <v>21900</v>
      </c>
      <c r="N484" s="3">
        <v>1322.76</v>
      </c>
      <c r="O484" s="3">
        <v>1925.01</v>
      </c>
      <c r="P484" s="3">
        <v>641.67000000000007</v>
      </c>
      <c r="Q484" s="3">
        <f t="shared" si="66"/>
        <v>3889.44</v>
      </c>
      <c r="R484" s="3">
        <v>1322.76</v>
      </c>
      <c r="S484" s="3">
        <v>1925.01</v>
      </c>
      <c r="T484" s="3">
        <v>641.67000000000007</v>
      </c>
      <c r="U484" s="3">
        <f t="shared" si="67"/>
        <v>3889.44</v>
      </c>
      <c r="V484" s="16">
        <v>923</v>
      </c>
      <c r="W484" s="3">
        <v>0</v>
      </c>
      <c r="X484" s="3">
        <v>0</v>
      </c>
      <c r="Y484" s="3">
        <v>0</v>
      </c>
      <c r="Z484" s="3">
        <f t="shared" si="61"/>
        <v>0</v>
      </c>
      <c r="AA484" s="16" t="s">
        <v>155</v>
      </c>
      <c r="AB484" s="3">
        <f t="shared" si="62"/>
        <v>0</v>
      </c>
      <c r="AC484" s="3">
        <f t="shared" si="63"/>
        <v>0</v>
      </c>
      <c r="AD484" s="3">
        <f t="shared" si="64"/>
        <v>0</v>
      </c>
      <c r="AE484" s="3">
        <f t="shared" si="65"/>
        <v>0</v>
      </c>
    </row>
    <row r="485" spans="1:31" x14ac:dyDescent="0.2">
      <c r="A485" s="8" t="s">
        <v>74</v>
      </c>
      <c r="B485" s="34" t="s">
        <v>183</v>
      </c>
      <c r="C485" s="7">
        <f t="shared" si="68"/>
        <v>2016</v>
      </c>
      <c r="E485" s="9" t="s">
        <v>49</v>
      </c>
      <c r="F485" s="10">
        <v>2016</v>
      </c>
      <c r="G485" s="4" t="s">
        <v>10</v>
      </c>
      <c r="H485" s="6" t="s">
        <v>19</v>
      </c>
      <c r="I485" s="5" t="s">
        <v>44</v>
      </c>
      <c r="J485" s="5" t="s">
        <v>21</v>
      </c>
      <c r="K485" s="2" t="s">
        <v>72</v>
      </c>
      <c r="L485" s="1" t="s">
        <v>73</v>
      </c>
      <c r="M485" s="14">
        <v>40000</v>
      </c>
      <c r="N485" s="3">
        <v>2416</v>
      </c>
      <c r="O485" s="3">
        <v>3516</v>
      </c>
      <c r="P485" s="3">
        <v>1172</v>
      </c>
      <c r="Q485" s="3">
        <f t="shared" si="66"/>
        <v>7104</v>
      </c>
      <c r="R485" s="3">
        <v>2416</v>
      </c>
      <c r="S485" s="3">
        <v>3516</v>
      </c>
      <c r="T485" s="3">
        <v>1172</v>
      </c>
      <c r="U485" s="3">
        <f t="shared" si="67"/>
        <v>7104</v>
      </c>
      <c r="V485" s="16">
        <v>923</v>
      </c>
      <c r="W485" s="3">
        <v>0</v>
      </c>
      <c r="X485" s="3">
        <v>0</v>
      </c>
      <c r="Y485" s="3">
        <v>0</v>
      </c>
      <c r="Z485" s="3">
        <f t="shared" si="61"/>
        <v>0</v>
      </c>
      <c r="AA485" s="16" t="s">
        <v>155</v>
      </c>
      <c r="AB485" s="3">
        <f t="shared" si="62"/>
        <v>0</v>
      </c>
      <c r="AC485" s="3">
        <f t="shared" si="63"/>
        <v>0</v>
      </c>
      <c r="AD485" s="3">
        <f t="shared" si="64"/>
        <v>0</v>
      </c>
      <c r="AE485" s="3">
        <f t="shared" si="65"/>
        <v>0</v>
      </c>
    </row>
    <row r="486" spans="1:31" x14ac:dyDescent="0.2">
      <c r="A486" s="8" t="s">
        <v>74</v>
      </c>
      <c r="B486" s="34" t="s">
        <v>183</v>
      </c>
      <c r="C486" s="7">
        <f t="shared" si="68"/>
        <v>2016</v>
      </c>
      <c r="E486" s="9" t="s">
        <v>37</v>
      </c>
      <c r="F486" s="10">
        <v>2016</v>
      </c>
      <c r="G486" s="4" t="s">
        <v>10</v>
      </c>
      <c r="H486" s="6" t="s">
        <v>19</v>
      </c>
      <c r="I486" s="5" t="s">
        <v>44</v>
      </c>
      <c r="J486" s="5" t="s">
        <v>21</v>
      </c>
      <c r="K486" s="2" t="s">
        <v>72</v>
      </c>
      <c r="L486" s="1" t="s">
        <v>73</v>
      </c>
      <c r="M486" s="14">
        <v>40000</v>
      </c>
      <c r="N486" s="3">
        <v>2416</v>
      </c>
      <c r="O486" s="3">
        <v>3516</v>
      </c>
      <c r="P486" s="3">
        <v>1172</v>
      </c>
      <c r="Q486" s="3">
        <f t="shared" si="66"/>
        <v>7104</v>
      </c>
      <c r="R486" s="3">
        <v>2416</v>
      </c>
      <c r="S486" s="3">
        <v>3516</v>
      </c>
      <c r="T486" s="3">
        <v>1172</v>
      </c>
      <c r="U486" s="3">
        <f t="shared" si="67"/>
        <v>7104</v>
      </c>
      <c r="V486" s="16">
        <v>923</v>
      </c>
      <c r="W486" s="3">
        <v>0</v>
      </c>
      <c r="X486" s="3">
        <v>0</v>
      </c>
      <c r="Y486" s="3">
        <v>0</v>
      </c>
      <c r="Z486" s="3">
        <f t="shared" si="61"/>
        <v>0</v>
      </c>
      <c r="AA486" s="16" t="s">
        <v>155</v>
      </c>
      <c r="AB486" s="3">
        <f t="shared" si="62"/>
        <v>0</v>
      </c>
      <c r="AC486" s="3">
        <f t="shared" si="63"/>
        <v>0</v>
      </c>
      <c r="AD486" s="3">
        <f t="shared" si="64"/>
        <v>0</v>
      </c>
      <c r="AE486" s="3">
        <f t="shared" si="65"/>
        <v>0</v>
      </c>
    </row>
    <row r="487" spans="1:31" x14ac:dyDescent="0.2">
      <c r="A487" s="8" t="s">
        <v>74</v>
      </c>
      <c r="B487" s="34" t="s">
        <v>183</v>
      </c>
      <c r="C487" s="7">
        <f t="shared" si="68"/>
        <v>2016</v>
      </c>
      <c r="E487" s="9" t="s">
        <v>37</v>
      </c>
      <c r="F487" s="10">
        <v>2016</v>
      </c>
      <c r="G487" s="4" t="s">
        <v>10</v>
      </c>
      <c r="H487" s="6" t="s">
        <v>19</v>
      </c>
      <c r="I487" s="5" t="s">
        <v>44</v>
      </c>
      <c r="J487" s="5" t="s">
        <v>21</v>
      </c>
      <c r="K487" s="2" t="s">
        <v>72</v>
      </c>
      <c r="L487" s="1" t="s">
        <v>73</v>
      </c>
      <c r="M487" s="14">
        <v>21900</v>
      </c>
      <c r="N487" s="3">
        <v>1322.76</v>
      </c>
      <c r="O487" s="3">
        <v>1925.01</v>
      </c>
      <c r="P487" s="3">
        <v>641.67000000000007</v>
      </c>
      <c r="Q487" s="3">
        <f t="shared" si="66"/>
        <v>3889.44</v>
      </c>
      <c r="R487" s="3">
        <v>1322.76</v>
      </c>
      <c r="S487" s="3">
        <v>1925.01</v>
      </c>
      <c r="T487" s="3">
        <v>641.67000000000007</v>
      </c>
      <c r="U487" s="3">
        <f t="shared" si="67"/>
        <v>3889.44</v>
      </c>
      <c r="V487" s="16">
        <v>923</v>
      </c>
      <c r="W487" s="3">
        <v>0</v>
      </c>
      <c r="X487" s="3">
        <v>0</v>
      </c>
      <c r="Y487" s="3">
        <v>0</v>
      </c>
      <c r="Z487" s="3">
        <f t="shared" si="61"/>
        <v>0</v>
      </c>
      <c r="AA487" s="16" t="s">
        <v>155</v>
      </c>
      <c r="AB487" s="3">
        <f t="shared" si="62"/>
        <v>0</v>
      </c>
      <c r="AC487" s="3">
        <f t="shared" si="63"/>
        <v>0</v>
      </c>
      <c r="AD487" s="3">
        <f t="shared" si="64"/>
        <v>0</v>
      </c>
      <c r="AE487" s="3">
        <f t="shared" si="65"/>
        <v>0</v>
      </c>
    </row>
    <row r="488" spans="1:31" x14ac:dyDescent="0.2">
      <c r="A488" s="8" t="s">
        <v>74</v>
      </c>
      <c r="B488" s="34" t="s">
        <v>183</v>
      </c>
      <c r="C488" s="7">
        <f t="shared" si="68"/>
        <v>2016</v>
      </c>
      <c r="E488" s="9" t="s">
        <v>38</v>
      </c>
      <c r="F488" s="10">
        <v>2016</v>
      </c>
      <c r="G488" s="4" t="s">
        <v>10</v>
      </c>
      <c r="H488" s="6" t="s">
        <v>19</v>
      </c>
      <c r="I488" s="5" t="s">
        <v>44</v>
      </c>
      <c r="J488" s="5" t="s">
        <v>21</v>
      </c>
      <c r="K488" s="2" t="s">
        <v>72</v>
      </c>
      <c r="L488" s="1" t="s">
        <v>73</v>
      </c>
      <c r="M488" s="14">
        <v>21900</v>
      </c>
      <c r="N488" s="3">
        <v>1322.76</v>
      </c>
      <c r="O488" s="3">
        <v>1925.01</v>
      </c>
      <c r="P488" s="3">
        <v>641.67000000000007</v>
      </c>
      <c r="Q488" s="3">
        <f t="shared" si="66"/>
        <v>3889.44</v>
      </c>
      <c r="R488" s="3">
        <v>1322.76</v>
      </c>
      <c r="S488" s="3">
        <v>1925.01</v>
      </c>
      <c r="T488" s="3">
        <v>641.67000000000007</v>
      </c>
      <c r="U488" s="3">
        <f t="shared" si="67"/>
        <v>3889.44</v>
      </c>
      <c r="V488" s="16">
        <v>923</v>
      </c>
      <c r="W488" s="3">
        <v>0</v>
      </c>
      <c r="X488" s="3">
        <v>0</v>
      </c>
      <c r="Y488" s="3">
        <v>0</v>
      </c>
      <c r="Z488" s="3">
        <f t="shared" si="61"/>
        <v>0</v>
      </c>
      <c r="AA488" s="16" t="s">
        <v>155</v>
      </c>
      <c r="AB488" s="3">
        <f t="shared" si="62"/>
        <v>0</v>
      </c>
      <c r="AC488" s="3">
        <f t="shared" si="63"/>
        <v>0</v>
      </c>
      <c r="AD488" s="3">
        <f t="shared" si="64"/>
        <v>0</v>
      </c>
      <c r="AE488" s="3">
        <f t="shared" si="65"/>
        <v>0</v>
      </c>
    </row>
    <row r="489" spans="1:31" x14ac:dyDescent="0.2">
      <c r="A489" s="8" t="s">
        <v>74</v>
      </c>
      <c r="B489" s="34" t="s">
        <v>183</v>
      </c>
      <c r="C489" s="7">
        <f t="shared" si="68"/>
        <v>2016</v>
      </c>
      <c r="E489" s="9" t="s">
        <v>38</v>
      </c>
      <c r="F489" s="10">
        <v>2016</v>
      </c>
      <c r="G489" s="4" t="s">
        <v>10</v>
      </c>
      <c r="H489" s="6" t="s">
        <v>19</v>
      </c>
      <c r="I489" s="5" t="s">
        <v>44</v>
      </c>
      <c r="J489" s="5" t="s">
        <v>21</v>
      </c>
      <c r="K489" s="2" t="s">
        <v>72</v>
      </c>
      <c r="L489" s="1" t="s">
        <v>73</v>
      </c>
      <c r="M489" s="14">
        <v>40000</v>
      </c>
      <c r="N489" s="3">
        <v>2416</v>
      </c>
      <c r="O489" s="3">
        <v>3516</v>
      </c>
      <c r="P489" s="3">
        <v>1172</v>
      </c>
      <c r="Q489" s="3">
        <f t="shared" si="66"/>
        <v>7104</v>
      </c>
      <c r="R489" s="3">
        <v>2416</v>
      </c>
      <c r="S489" s="3">
        <v>3516</v>
      </c>
      <c r="T489" s="3">
        <v>1172</v>
      </c>
      <c r="U489" s="3">
        <f t="shared" si="67"/>
        <v>7104</v>
      </c>
      <c r="V489" s="16">
        <v>923</v>
      </c>
      <c r="W489" s="3">
        <v>0</v>
      </c>
      <c r="X489" s="3">
        <v>0</v>
      </c>
      <c r="Y489" s="3">
        <v>0</v>
      </c>
      <c r="Z489" s="3">
        <f t="shared" si="61"/>
        <v>0</v>
      </c>
      <c r="AA489" s="16" t="s">
        <v>155</v>
      </c>
      <c r="AB489" s="3">
        <f t="shared" si="62"/>
        <v>0</v>
      </c>
      <c r="AC489" s="3">
        <f t="shared" si="63"/>
        <v>0</v>
      </c>
      <c r="AD489" s="3">
        <f t="shared" si="64"/>
        <v>0</v>
      </c>
      <c r="AE489" s="3">
        <f t="shared" si="65"/>
        <v>0</v>
      </c>
    </row>
    <row r="490" spans="1:31" x14ac:dyDescent="0.2">
      <c r="A490" s="8" t="s">
        <v>74</v>
      </c>
      <c r="B490" s="34" t="s">
        <v>183</v>
      </c>
      <c r="C490" s="7">
        <f t="shared" si="68"/>
        <v>2016</v>
      </c>
      <c r="E490" s="9" t="s">
        <v>39</v>
      </c>
      <c r="F490" s="10">
        <v>2016</v>
      </c>
      <c r="G490" s="4" t="s">
        <v>10</v>
      </c>
      <c r="H490" s="6" t="s">
        <v>19</v>
      </c>
      <c r="I490" s="5" t="s">
        <v>44</v>
      </c>
      <c r="J490" s="5" t="s">
        <v>21</v>
      </c>
      <c r="K490" s="2" t="s">
        <v>72</v>
      </c>
      <c r="L490" s="1" t="s">
        <v>73</v>
      </c>
      <c r="M490" s="14">
        <v>21900</v>
      </c>
      <c r="N490" s="3">
        <v>1322.76</v>
      </c>
      <c r="O490" s="3">
        <v>1925.01</v>
      </c>
      <c r="P490" s="3">
        <v>641.67000000000007</v>
      </c>
      <c r="Q490" s="3">
        <f t="shared" si="66"/>
        <v>3889.44</v>
      </c>
      <c r="R490" s="3">
        <v>1322.76</v>
      </c>
      <c r="S490" s="3">
        <v>1925.01</v>
      </c>
      <c r="T490" s="3">
        <v>641.67000000000007</v>
      </c>
      <c r="U490" s="3">
        <f t="shared" si="67"/>
        <v>3889.44</v>
      </c>
      <c r="V490" s="16">
        <v>923</v>
      </c>
      <c r="W490" s="3">
        <v>0</v>
      </c>
      <c r="X490" s="3">
        <v>0</v>
      </c>
      <c r="Y490" s="3">
        <v>0</v>
      </c>
      <c r="Z490" s="3">
        <f t="shared" si="61"/>
        <v>0</v>
      </c>
      <c r="AA490" s="16" t="s">
        <v>155</v>
      </c>
      <c r="AB490" s="3">
        <f t="shared" si="62"/>
        <v>0</v>
      </c>
      <c r="AC490" s="3">
        <f t="shared" si="63"/>
        <v>0</v>
      </c>
      <c r="AD490" s="3">
        <f t="shared" si="64"/>
        <v>0</v>
      </c>
      <c r="AE490" s="3">
        <f t="shared" si="65"/>
        <v>0</v>
      </c>
    </row>
    <row r="491" spans="1:31" x14ac:dyDescent="0.2">
      <c r="A491" s="8" t="s">
        <v>74</v>
      </c>
      <c r="B491" s="34" t="s">
        <v>183</v>
      </c>
      <c r="C491" s="7">
        <f t="shared" si="68"/>
        <v>2016</v>
      </c>
      <c r="E491" s="9" t="s">
        <v>39</v>
      </c>
      <c r="F491" s="10">
        <v>2016</v>
      </c>
      <c r="G491" s="4" t="s">
        <v>10</v>
      </c>
      <c r="H491" s="6" t="s">
        <v>19</v>
      </c>
      <c r="I491" s="5" t="s">
        <v>44</v>
      </c>
      <c r="J491" s="5" t="s">
        <v>21</v>
      </c>
      <c r="K491" s="2" t="s">
        <v>72</v>
      </c>
      <c r="L491" s="1" t="s">
        <v>73</v>
      </c>
      <c r="M491" s="14">
        <v>40000</v>
      </c>
      <c r="N491" s="3">
        <v>2416</v>
      </c>
      <c r="O491" s="3">
        <v>3516</v>
      </c>
      <c r="P491" s="3">
        <v>1172</v>
      </c>
      <c r="Q491" s="3">
        <f t="shared" si="66"/>
        <v>7104</v>
      </c>
      <c r="R491" s="3">
        <v>2416</v>
      </c>
      <c r="S491" s="3">
        <v>3516</v>
      </c>
      <c r="T491" s="3">
        <v>1172</v>
      </c>
      <c r="U491" s="3">
        <f t="shared" si="67"/>
        <v>7104</v>
      </c>
      <c r="V491" s="16">
        <v>923</v>
      </c>
      <c r="W491" s="3">
        <v>0</v>
      </c>
      <c r="X491" s="3">
        <v>0</v>
      </c>
      <c r="Y491" s="3">
        <v>0</v>
      </c>
      <c r="Z491" s="3">
        <f t="shared" si="61"/>
        <v>0</v>
      </c>
      <c r="AA491" s="16" t="s">
        <v>155</v>
      </c>
      <c r="AB491" s="3">
        <f t="shared" si="62"/>
        <v>0</v>
      </c>
      <c r="AC491" s="3">
        <f t="shared" si="63"/>
        <v>0</v>
      </c>
      <c r="AD491" s="3">
        <f t="shared" si="64"/>
        <v>0</v>
      </c>
      <c r="AE491" s="3">
        <f t="shared" si="65"/>
        <v>0</v>
      </c>
    </row>
    <row r="492" spans="1:31" x14ac:dyDescent="0.2">
      <c r="A492" s="8" t="s">
        <v>74</v>
      </c>
      <c r="B492" s="34" t="s">
        <v>183</v>
      </c>
      <c r="C492" s="7">
        <f t="shared" si="68"/>
        <v>2016</v>
      </c>
      <c r="E492" s="9" t="s">
        <v>41</v>
      </c>
      <c r="F492" s="10">
        <v>2016</v>
      </c>
      <c r="G492" s="4" t="s">
        <v>10</v>
      </c>
      <c r="H492" s="6" t="s">
        <v>19</v>
      </c>
      <c r="I492" s="5" t="s">
        <v>44</v>
      </c>
      <c r="J492" s="5" t="s">
        <v>21</v>
      </c>
      <c r="K492" s="2" t="s">
        <v>72</v>
      </c>
      <c r="L492" s="1" t="s">
        <v>73</v>
      </c>
      <c r="M492" s="14">
        <v>40000</v>
      </c>
      <c r="N492" s="3">
        <v>2416</v>
      </c>
      <c r="O492" s="3">
        <v>3516</v>
      </c>
      <c r="P492" s="3">
        <v>1172</v>
      </c>
      <c r="Q492" s="3">
        <f t="shared" si="66"/>
        <v>7104</v>
      </c>
      <c r="R492" s="3">
        <v>2416</v>
      </c>
      <c r="S492" s="3">
        <v>3516</v>
      </c>
      <c r="T492" s="3">
        <v>1172</v>
      </c>
      <c r="U492" s="3">
        <f t="shared" si="67"/>
        <v>7104</v>
      </c>
      <c r="V492" s="16">
        <v>923</v>
      </c>
      <c r="W492" s="3">
        <v>0</v>
      </c>
      <c r="X492" s="3">
        <v>0</v>
      </c>
      <c r="Y492" s="3">
        <v>0</v>
      </c>
      <c r="Z492" s="3">
        <f t="shared" si="61"/>
        <v>0</v>
      </c>
      <c r="AA492" s="16" t="s">
        <v>155</v>
      </c>
      <c r="AB492" s="3">
        <f t="shared" si="62"/>
        <v>0</v>
      </c>
      <c r="AC492" s="3">
        <f t="shared" si="63"/>
        <v>0</v>
      </c>
      <c r="AD492" s="3">
        <f t="shared" si="64"/>
        <v>0</v>
      </c>
      <c r="AE492" s="3">
        <f t="shared" si="65"/>
        <v>0</v>
      </c>
    </row>
    <row r="493" spans="1:31" x14ac:dyDescent="0.2">
      <c r="A493" s="8" t="s">
        <v>74</v>
      </c>
      <c r="B493" s="34" t="s">
        <v>183</v>
      </c>
      <c r="C493" s="7">
        <f t="shared" si="68"/>
        <v>2016</v>
      </c>
      <c r="E493" s="9" t="s">
        <v>41</v>
      </c>
      <c r="F493" s="10">
        <v>2016</v>
      </c>
      <c r="G493" s="4" t="s">
        <v>10</v>
      </c>
      <c r="H493" s="6" t="s">
        <v>19</v>
      </c>
      <c r="I493" s="5" t="s">
        <v>44</v>
      </c>
      <c r="J493" s="5" t="s">
        <v>21</v>
      </c>
      <c r="K493" s="2" t="s">
        <v>72</v>
      </c>
      <c r="L493" s="1" t="s">
        <v>73</v>
      </c>
      <c r="M493" s="14">
        <v>21900</v>
      </c>
      <c r="N493" s="3">
        <v>1322.76</v>
      </c>
      <c r="O493" s="3">
        <v>1925.01</v>
      </c>
      <c r="P493" s="3">
        <v>641.67000000000007</v>
      </c>
      <c r="Q493" s="3">
        <f t="shared" si="66"/>
        <v>3889.44</v>
      </c>
      <c r="R493" s="3">
        <v>1322.76</v>
      </c>
      <c r="S493" s="3">
        <v>1925.01</v>
      </c>
      <c r="T493" s="3">
        <v>641.67000000000007</v>
      </c>
      <c r="U493" s="3">
        <f t="shared" si="67"/>
        <v>3889.44</v>
      </c>
      <c r="V493" s="16">
        <v>923</v>
      </c>
      <c r="W493" s="3">
        <v>0</v>
      </c>
      <c r="X493" s="3">
        <v>0</v>
      </c>
      <c r="Y493" s="3">
        <v>0</v>
      </c>
      <c r="Z493" s="3">
        <f t="shared" si="61"/>
        <v>0</v>
      </c>
      <c r="AA493" s="16" t="s">
        <v>155</v>
      </c>
      <c r="AB493" s="3">
        <f t="shared" si="62"/>
        <v>0</v>
      </c>
      <c r="AC493" s="3">
        <f t="shared" si="63"/>
        <v>0</v>
      </c>
      <c r="AD493" s="3">
        <f t="shared" si="64"/>
        <v>0</v>
      </c>
      <c r="AE493" s="3">
        <f t="shared" si="65"/>
        <v>0</v>
      </c>
    </row>
    <row r="494" spans="1:31" x14ac:dyDescent="0.2">
      <c r="A494" s="8" t="s">
        <v>74</v>
      </c>
      <c r="B494" s="34" t="s">
        <v>183</v>
      </c>
      <c r="C494" s="7">
        <f t="shared" si="68"/>
        <v>2016</v>
      </c>
      <c r="E494" s="9" t="s">
        <v>41</v>
      </c>
      <c r="F494" s="10">
        <v>2016</v>
      </c>
      <c r="G494" s="4" t="s">
        <v>10</v>
      </c>
      <c r="H494" s="6" t="s">
        <v>19</v>
      </c>
      <c r="I494" s="5" t="s">
        <v>44</v>
      </c>
      <c r="J494" s="5" t="s">
        <v>21</v>
      </c>
      <c r="K494" s="2" t="s">
        <v>72</v>
      </c>
      <c r="L494" s="1" t="s">
        <v>73</v>
      </c>
      <c r="M494" s="14">
        <v>21900</v>
      </c>
      <c r="N494" s="3">
        <v>1322.76</v>
      </c>
      <c r="O494" s="3">
        <v>1925.01</v>
      </c>
      <c r="P494" s="3">
        <v>641.67000000000007</v>
      </c>
      <c r="Q494" s="3">
        <f t="shared" si="66"/>
        <v>3889.44</v>
      </c>
      <c r="R494" s="3">
        <v>1322.76</v>
      </c>
      <c r="S494" s="3">
        <v>1925.01</v>
      </c>
      <c r="T494" s="3">
        <v>641.67000000000007</v>
      </c>
      <c r="U494" s="3">
        <f t="shared" si="67"/>
        <v>3889.44</v>
      </c>
      <c r="V494" s="16">
        <v>923</v>
      </c>
      <c r="W494" s="3">
        <v>0</v>
      </c>
      <c r="X494" s="3">
        <v>0</v>
      </c>
      <c r="Y494" s="3">
        <v>0</v>
      </c>
      <c r="Z494" s="3">
        <f t="shared" si="61"/>
        <v>0</v>
      </c>
      <c r="AA494" s="16" t="s">
        <v>155</v>
      </c>
      <c r="AB494" s="3">
        <f t="shared" si="62"/>
        <v>0</v>
      </c>
      <c r="AC494" s="3">
        <f t="shared" si="63"/>
        <v>0</v>
      </c>
      <c r="AD494" s="3">
        <f t="shared" si="64"/>
        <v>0</v>
      </c>
      <c r="AE494" s="3">
        <f t="shared" si="65"/>
        <v>0</v>
      </c>
    </row>
    <row r="495" spans="1:31" x14ac:dyDescent="0.2">
      <c r="A495" s="8" t="s">
        <v>74</v>
      </c>
      <c r="B495" s="34" t="s">
        <v>183</v>
      </c>
      <c r="C495" s="7">
        <f t="shared" si="68"/>
        <v>2016</v>
      </c>
      <c r="E495" s="9" t="s">
        <v>41</v>
      </c>
      <c r="F495" s="10">
        <v>2016</v>
      </c>
      <c r="G495" s="4" t="s">
        <v>10</v>
      </c>
      <c r="H495" s="6" t="s">
        <v>19</v>
      </c>
      <c r="I495" s="5" t="s">
        <v>44</v>
      </c>
      <c r="J495" s="5" t="s">
        <v>21</v>
      </c>
      <c r="K495" s="2" t="s">
        <v>72</v>
      </c>
      <c r="L495" s="1" t="s">
        <v>73</v>
      </c>
      <c r="M495" s="14">
        <v>40000</v>
      </c>
      <c r="N495" s="3">
        <v>2416</v>
      </c>
      <c r="O495" s="3">
        <v>3516</v>
      </c>
      <c r="P495" s="3">
        <v>1172</v>
      </c>
      <c r="Q495" s="3">
        <f t="shared" si="66"/>
        <v>7104</v>
      </c>
      <c r="R495" s="3">
        <v>2416</v>
      </c>
      <c r="S495" s="3">
        <v>3516</v>
      </c>
      <c r="T495" s="3">
        <v>1172</v>
      </c>
      <c r="U495" s="3">
        <f t="shared" si="67"/>
        <v>7104</v>
      </c>
      <c r="V495" s="16">
        <v>923</v>
      </c>
      <c r="W495" s="3">
        <v>0</v>
      </c>
      <c r="X495" s="3">
        <v>0</v>
      </c>
      <c r="Y495" s="3">
        <v>0</v>
      </c>
      <c r="Z495" s="3">
        <f t="shared" si="61"/>
        <v>0</v>
      </c>
      <c r="AA495" s="16" t="s">
        <v>155</v>
      </c>
      <c r="AB495" s="3">
        <f t="shared" si="62"/>
        <v>0</v>
      </c>
      <c r="AC495" s="3">
        <f t="shared" si="63"/>
        <v>0</v>
      </c>
      <c r="AD495" s="3">
        <f t="shared" si="64"/>
        <v>0</v>
      </c>
      <c r="AE495" s="3">
        <f t="shared" si="65"/>
        <v>0</v>
      </c>
    </row>
    <row r="496" spans="1:31" x14ac:dyDescent="0.2">
      <c r="A496" s="8" t="s">
        <v>74</v>
      </c>
      <c r="B496" s="34" t="s">
        <v>183</v>
      </c>
      <c r="C496" s="7">
        <f t="shared" si="68"/>
        <v>2016</v>
      </c>
      <c r="E496" s="9" t="s">
        <v>42</v>
      </c>
      <c r="F496" s="10">
        <v>2016</v>
      </c>
      <c r="G496" s="4" t="s">
        <v>10</v>
      </c>
      <c r="H496" s="6" t="s">
        <v>19</v>
      </c>
      <c r="I496" s="5" t="s">
        <v>44</v>
      </c>
      <c r="J496" s="5" t="s">
        <v>21</v>
      </c>
      <c r="K496" s="2" t="s">
        <v>72</v>
      </c>
      <c r="L496" s="1" t="s">
        <v>73</v>
      </c>
      <c r="M496" s="14">
        <v>61900</v>
      </c>
      <c r="N496" s="14">
        <v>3738.76</v>
      </c>
      <c r="O496" s="14">
        <v>5441.01</v>
      </c>
      <c r="P496" s="14">
        <v>1813.67</v>
      </c>
      <c r="Q496" s="3">
        <f t="shared" si="66"/>
        <v>10993.44</v>
      </c>
      <c r="R496" s="3">
        <v>3738.76</v>
      </c>
      <c r="S496" s="3">
        <v>5441.01</v>
      </c>
      <c r="T496" s="3">
        <v>1813.67</v>
      </c>
      <c r="U496" s="3">
        <f t="shared" si="67"/>
        <v>10993.44</v>
      </c>
      <c r="V496" s="16">
        <v>923</v>
      </c>
      <c r="W496" s="3">
        <v>0</v>
      </c>
      <c r="X496" s="3">
        <v>0</v>
      </c>
      <c r="Y496" s="3">
        <v>0</v>
      </c>
      <c r="Z496" s="3">
        <f t="shared" si="61"/>
        <v>0</v>
      </c>
      <c r="AA496" s="16" t="s">
        <v>155</v>
      </c>
      <c r="AB496" s="3">
        <f t="shared" si="62"/>
        <v>0</v>
      </c>
      <c r="AC496" s="3">
        <f t="shared" si="63"/>
        <v>0</v>
      </c>
      <c r="AD496" s="3">
        <f t="shared" si="64"/>
        <v>0</v>
      </c>
      <c r="AE496" s="3">
        <f t="shared" si="65"/>
        <v>0</v>
      </c>
    </row>
    <row r="497" spans="1:31" x14ac:dyDescent="0.2">
      <c r="A497" s="8" t="s">
        <v>74</v>
      </c>
      <c r="B497" s="34" t="s">
        <v>183</v>
      </c>
      <c r="C497" s="7">
        <f t="shared" si="68"/>
        <v>2016</v>
      </c>
      <c r="E497" s="9" t="s">
        <v>43</v>
      </c>
      <c r="F497" s="10">
        <v>2016</v>
      </c>
      <c r="G497" s="4" t="s">
        <v>10</v>
      </c>
      <c r="H497" s="6" t="s">
        <v>19</v>
      </c>
      <c r="I497" s="5" t="s">
        <v>44</v>
      </c>
      <c r="J497" s="5" t="s">
        <v>21</v>
      </c>
      <c r="K497" s="2" t="s">
        <v>72</v>
      </c>
      <c r="L497" s="1" t="s">
        <v>73</v>
      </c>
      <c r="M497" s="14">
        <v>61900</v>
      </c>
      <c r="N497" s="14">
        <v>3738.76</v>
      </c>
      <c r="O497" s="14">
        <v>5441.01</v>
      </c>
      <c r="P497" s="14">
        <v>1813.67</v>
      </c>
      <c r="Q497" s="3">
        <f t="shared" si="66"/>
        <v>10993.44</v>
      </c>
      <c r="R497" s="3">
        <v>3738.76</v>
      </c>
      <c r="S497" s="3">
        <v>5441.01</v>
      </c>
      <c r="T497" s="3">
        <v>1813.67</v>
      </c>
      <c r="U497" s="3">
        <f t="shared" si="67"/>
        <v>10993.44</v>
      </c>
      <c r="V497" s="16">
        <v>923</v>
      </c>
      <c r="W497" s="3">
        <v>0</v>
      </c>
      <c r="X497" s="3">
        <v>0</v>
      </c>
      <c r="Y497" s="3">
        <v>0</v>
      </c>
      <c r="Z497" s="3">
        <f t="shared" si="61"/>
        <v>0</v>
      </c>
      <c r="AA497" s="16" t="s">
        <v>155</v>
      </c>
      <c r="AB497" s="3">
        <f t="shared" si="62"/>
        <v>0</v>
      </c>
      <c r="AC497" s="3">
        <f t="shared" si="63"/>
        <v>0</v>
      </c>
      <c r="AD497" s="3">
        <f t="shared" si="64"/>
        <v>0</v>
      </c>
      <c r="AE497" s="3">
        <f t="shared" si="65"/>
        <v>0</v>
      </c>
    </row>
    <row r="498" spans="1:31" x14ac:dyDescent="0.2">
      <c r="A498" s="8" t="s">
        <v>74</v>
      </c>
      <c r="B498" s="34" t="s">
        <v>183</v>
      </c>
      <c r="C498" s="7">
        <f t="shared" si="68"/>
        <v>2016</v>
      </c>
      <c r="E498" s="9" t="s">
        <v>45</v>
      </c>
      <c r="F498" s="10">
        <v>2016</v>
      </c>
      <c r="G498" s="4" t="s">
        <v>10</v>
      </c>
      <c r="H498" s="6" t="s">
        <v>19</v>
      </c>
      <c r="I498" s="5" t="s">
        <v>44</v>
      </c>
      <c r="J498" s="5" t="s">
        <v>21</v>
      </c>
      <c r="K498" s="2" t="s">
        <v>72</v>
      </c>
      <c r="L498" s="1" t="s">
        <v>73</v>
      </c>
      <c r="M498" s="14">
        <v>61900</v>
      </c>
      <c r="N498" s="14">
        <v>3738.76</v>
      </c>
      <c r="O498" s="14">
        <v>5441.01</v>
      </c>
      <c r="P498" s="14">
        <v>1813.67</v>
      </c>
      <c r="Q498" s="3">
        <f t="shared" si="66"/>
        <v>10993.44</v>
      </c>
      <c r="R498" s="3">
        <v>3738.76</v>
      </c>
      <c r="S498" s="3">
        <v>5441.01</v>
      </c>
      <c r="T498" s="3">
        <v>1813.67</v>
      </c>
      <c r="U498" s="3">
        <f t="shared" si="67"/>
        <v>10993.44</v>
      </c>
      <c r="V498" s="16">
        <v>923</v>
      </c>
      <c r="W498" s="3">
        <v>0</v>
      </c>
      <c r="X498" s="3">
        <v>0</v>
      </c>
      <c r="Y498" s="3">
        <v>0</v>
      </c>
      <c r="Z498" s="3">
        <f t="shared" si="61"/>
        <v>0</v>
      </c>
      <c r="AA498" s="16" t="s">
        <v>155</v>
      </c>
      <c r="AB498" s="3">
        <f t="shared" si="62"/>
        <v>0</v>
      </c>
      <c r="AC498" s="3">
        <f t="shared" si="63"/>
        <v>0</v>
      </c>
      <c r="AD498" s="3">
        <f t="shared" si="64"/>
        <v>0</v>
      </c>
      <c r="AE498" s="3">
        <f t="shared" si="65"/>
        <v>0</v>
      </c>
    </row>
    <row r="499" spans="1:31" x14ac:dyDescent="0.2">
      <c r="A499" s="8" t="s">
        <v>74</v>
      </c>
      <c r="B499" s="34" t="s">
        <v>183</v>
      </c>
      <c r="C499" s="7">
        <f t="shared" si="68"/>
        <v>2017</v>
      </c>
      <c r="E499" s="9" t="s">
        <v>46</v>
      </c>
      <c r="F499" s="10">
        <v>2017</v>
      </c>
      <c r="G499" s="4" t="s">
        <v>10</v>
      </c>
      <c r="H499" s="6" t="s">
        <v>19</v>
      </c>
      <c r="I499" s="5" t="s">
        <v>44</v>
      </c>
      <c r="J499" s="5" t="s">
        <v>21</v>
      </c>
      <c r="K499" s="2" t="s">
        <v>72</v>
      </c>
      <c r="L499" s="1" t="s">
        <v>73</v>
      </c>
      <c r="M499" s="14">
        <v>61900</v>
      </c>
      <c r="N499" s="3">
        <v>3967.7897535093575</v>
      </c>
      <c r="O499" s="3">
        <v>5806.2201806239964</v>
      </c>
      <c r="P499" s="3">
        <v>1931.2799891353986</v>
      </c>
      <c r="Q499" s="3">
        <f t="shared" si="66"/>
        <v>11705.289923268752</v>
      </c>
      <c r="R499" s="3">
        <v>3967.7897535093575</v>
      </c>
      <c r="S499" s="3">
        <v>5806.2201806239964</v>
      </c>
      <c r="T499" s="3">
        <v>1931.2799891353986</v>
      </c>
      <c r="U499" s="3">
        <f t="shared" si="67"/>
        <v>11705.289923268752</v>
      </c>
      <c r="V499" s="16">
        <v>923</v>
      </c>
      <c r="W499" s="3">
        <v>0</v>
      </c>
      <c r="X499" s="3">
        <v>0</v>
      </c>
      <c r="Y499" s="3">
        <v>0</v>
      </c>
      <c r="Z499" s="3">
        <f t="shared" si="61"/>
        <v>0</v>
      </c>
      <c r="AA499" s="16" t="s">
        <v>155</v>
      </c>
      <c r="AB499" s="3">
        <f t="shared" si="62"/>
        <v>0</v>
      </c>
      <c r="AC499" s="3">
        <f t="shared" si="63"/>
        <v>0</v>
      </c>
      <c r="AD499" s="3">
        <f t="shared" si="64"/>
        <v>0</v>
      </c>
      <c r="AE499" s="3">
        <f t="shared" si="65"/>
        <v>0</v>
      </c>
    </row>
    <row r="500" spans="1:31" x14ac:dyDescent="0.2">
      <c r="A500" s="8" t="s">
        <v>74</v>
      </c>
      <c r="B500" s="34" t="s">
        <v>183</v>
      </c>
      <c r="C500" s="7">
        <f t="shared" si="68"/>
        <v>2017</v>
      </c>
      <c r="E500" s="9" t="s">
        <v>47</v>
      </c>
      <c r="F500" s="10">
        <v>2017</v>
      </c>
      <c r="G500" s="4" t="s">
        <v>10</v>
      </c>
      <c r="H500" s="6" t="s">
        <v>19</v>
      </c>
      <c r="I500" s="5" t="s">
        <v>44</v>
      </c>
      <c r="J500" s="5" t="s">
        <v>21</v>
      </c>
      <c r="K500" s="2" t="s">
        <v>72</v>
      </c>
      <c r="L500" s="1" t="s">
        <v>73</v>
      </c>
      <c r="M500" s="14">
        <v>43400</v>
      </c>
      <c r="N500" s="3">
        <v>3595.4601689484743</v>
      </c>
      <c r="O500" s="3">
        <v>5285.1604485716562</v>
      </c>
      <c r="P500" s="3">
        <v>1756.1804508133348</v>
      </c>
      <c r="Q500" s="3">
        <f t="shared" si="66"/>
        <v>10636.801068333465</v>
      </c>
      <c r="R500" s="3">
        <v>3595.4601689484743</v>
      </c>
      <c r="S500" s="3">
        <v>5285.1604485716562</v>
      </c>
      <c r="T500" s="3">
        <v>1756.1804508133348</v>
      </c>
      <c r="U500" s="3">
        <f t="shared" si="67"/>
        <v>10636.801068333465</v>
      </c>
      <c r="V500" s="16">
        <v>923</v>
      </c>
      <c r="W500" s="3">
        <v>0</v>
      </c>
      <c r="X500" s="3">
        <v>0</v>
      </c>
      <c r="Y500" s="3">
        <v>0</v>
      </c>
      <c r="Z500" s="3">
        <f t="shared" si="61"/>
        <v>0</v>
      </c>
      <c r="AA500" s="16" t="s">
        <v>155</v>
      </c>
      <c r="AB500" s="3">
        <f t="shared" si="62"/>
        <v>0</v>
      </c>
      <c r="AC500" s="3">
        <f t="shared" si="63"/>
        <v>0</v>
      </c>
      <c r="AD500" s="3">
        <f t="shared" si="64"/>
        <v>0</v>
      </c>
      <c r="AE500" s="3">
        <f t="shared" si="65"/>
        <v>0</v>
      </c>
    </row>
    <row r="501" spans="1:31" x14ac:dyDescent="0.2">
      <c r="A501" s="8" t="s">
        <v>74</v>
      </c>
      <c r="B501" s="34" t="s">
        <v>183</v>
      </c>
      <c r="C501" s="7">
        <f t="shared" si="68"/>
        <v>2017</v>
      </c>
      <c r="E501" s="9" t="s">
        <v>48</v>
      </c>
      <c r="F501" s="10">
        <v>2017</v>
      </c>
      <c r="G501" s="4" t="s">
        <v>10</v>
      </c>
      <c r="H501" s="6" t="s">
        <v>19</v>
      </c>
      <c r="I501" s="5" t="s">
        <v>44</v>
      </c>
      <c r="J501" s="5" t="s">
        <v>21</v>
      </c>
      <c r="K501" s="2" t="s">
        <v>72</v>
      </c>
      <c r="L501" s="1" t="s">
        <v>73</v>
      </c>
      <c r="M501" s="14">
        <v>43400</v>
      </c>
      <c r="N501" s="3">
        <v>3595.4601058802227</v>
      </c>
      <c r="O501" s="3">
        <v>5285.1603950062927</v>
      </c>
      <c r="P501" s="3">
        <v>1756.1800779244695</v>
      </c>
      <c r="Q501" s="3">
        <f t="shared" si="66"/>
        <v>10636.800578810984</v>
      </c>
      <c r="R501" s="3">
        <v>3595.4601058802227</v>
      </c>
      <c r="S501" s="3">
        <v>5285.1603950062927</v>
      </c>
      <c r="T501" s="3">
        <v>1756.1800779244695</v>
      </c>
      <c r="U501" s="3">
        <f t="shared" si="67"/>
        <v>10636.800578810984</v>
      </c>
      <c r="V501" s="16">
        <v>923</v>
      </c>
      <c r="W501" s="3">
        <v>0</v>
      </c>
      <c r="X501" s="3">
        <v>0</v>
      </c>
      <c r="Y501" s="3">
        <v>0</v>
      </c>
      <c r="Z501" s="3">
        <f t="shared" si="61"/>
        <v>0</v>
      </c>
      <c r="AA501" s="16" t="s">
        <v>155</v>
      </c>
      <c r="AB501" s="3">
        <f t="shared" si="62"/>
        <v>0</v>
      </c>
      <c r="AC501" s="3">
        <f t="shared" si="63"/>
        <v>0</v>
      </c>
      <c r="AD501" s="3">
        <f t="shared" si="64"/>
        <v>0</v>
      </c>
      <c r="AE501" s="3">
        <f t="shared" si="65"/>
        <v>0</v>
      </c>
    </row>
    <row r="502" spans="1:31" x14ac:dyDescent="0.2">
      <c r="A502" s="8" t="s">
        <v>74</v>
      </c>
      <c r="B502" s="34" t="s">
        <v>183</v>
      </c>
      <c r="C502" s="7">
        <f t="shared" si="68"/>
        <v>2017</v>
      </c>
      <c r="E502" s="9" t="s">
        <v>49</v>
      </c>
      <c r="F502" s="10">
        <v>2017</v>
      </c>
      <c r="G502" s="4" t="s">
        <v>10</v>
      </c>
      <c r="H502" s="6" t="s">
        <v>19</v>
      </c>
      <c r="I502" s="5" t="s">
        <v>44</v>
      </c>
      <c r="J502" s="5" t="s">
        <v>21</v>
      </c>
      <c r="K502" s="2" t="s">
        <v>72</v>
      </c>
      <c r="L502" s="1" t="s">
        <v>73</v>
      </c>
      <c r="M502" s="14">
        <v>43400</v>
      </c>
      <c r="N502" s="3">
        <v>3595.4600499956227</v>
      </c>
      <c r="O502" s="3">
        <v>5285.160004678648</v>
      </c>
      <c r="P502" s="3">
        <v>1756.1800217080581</v>
      </c>
      <c r="Q502" s="3">
        <f t="shared" si="66"/>
        <v>10636.800076382329</v>
      </c>
      <c r="R502" s="3">
        <v>3595.4600499956227</v>
      </c>
      <c r="S502" s="3">
        <v>5285.160004678648</v>
      </c>
      <c r="T502" s="3">
        <v>1756.1800217080581</v>
      </c>
      <c r="U502" s="3">
        <f t="shared" si="67"/>
        <v>10636.800076382329</v>
      </c>
      <c r="V502" s="16">
        <v>923</v>
      </c>
      <c r="W502" s="3">
        <v>0</v>
      </c>
      <c r="X502" s="3">
        <v>0</v>
      </c>
      <c r="Y502" s="3">
        <v>0</v>
      </c>
      <c r="Z502" s="3">
        <f t="shared" si="61"/>
        <v>0</v>
      </c>
      <c r="AA502" s="16" t="s">
        <v>155</v>
      </c>
      <c r="AB502" s="3">
        <f t="shared" si="62"/>
        <v>0</v>
      </c>
      <c r="AC502" s="3">
        <f t="shared" si="63"/>
        <v>0</v>
      </c>
      <c r="AD502" s="3">
        <f t="shared" si="64"/>
        <v>0</v>
      </c>
      <c r="AE502" s="3">
        <f t="shared" si="65"/>
        <v>0</v>
      </c>
    </row>
    <row r="503" spans="1:31" x14ac:dyDescent="0.2">
      <c r="A503" s="8" t="s">
        <v>74</v>
      </c>
      <c r="B503" s="34" t="s">
        <v>183</v>
      </c>
      <c r="C503" s="7">
        <f t="shared" si="68"/>
        <v>2017</v>
      </c>
      <c r="E503" s="9" t="s">
        <v>37</v>
      </c>
      <c r="F503" s="10">
        <v>2017</v>
      </c>
      <c r="G503" s="4" t="s">
        <v>10</v>
      </c>
      <c r="H503" s="6" t="s">
        <v>19</v>
      </c>
      <c r="I503" s="5" t="s">
        <v>44</v>
      </c>
      <c r="J503" s="5" t="s">
        <v>21</v>
      </c>
      <c r="K503" s="2" t="s">
        <v>72</v>
      </c>
      <c r="L503" s="1" t="s">
        <v>73</v>
      </c>
      <c r="M503" s="14">
        <v>43400</v>
      </c>
      <c r="N503" s="3">
        <v>3595.4599751586134</v>
      </c>
      <c r="O503" s="3">
        <v>5285.159951236531</v>
      </c>
      <c r="P503" s="3">
        <v>1756.1800132314117</v>
      </c>
      <c r="Q503" s="3">
        <f t="shared" si="66"/>
        <v>10636.799939626555</v>
      </c>
      <c r="R503" s="3">
        <v>3595.4599751586134</v>
      </c>
      <c r="S503" s="3">
        <v>5285.159951236531</v>
      </c>
      <c r="T503" s="3">
        <v>1756.1800132314117</v>
      </c>
      <c r="U503" s="3">
        <f t="shared" si="67"/>
        <v>10636.799939626555</v>
      </c>
      <c r="V503" s="16">
        <v>923</v>
      </c>
      <c r="W503" s="3">
        <v>0</v>
      </c>
      <c r="X503" s="3">
        <v>0</v>
      </c>
      <c r="Y503" s="3">
        <v>0</v>
      </c>
      <c r="Z503" s="3">
        <f t="shared" si="61"/>
        <v>0</v>
      </c>
      <c r="AA503" s="16" t="s">
        <v>155</v>
      </c>
      <c r="AB503" s="3">
        <f t="shared" si="62"/>
        <v>0</v>
      </c>
      <c r="AC503" s="3">
        <f t="shared" si="63"/>
        <v>0</v>
      </c>
      <c r="AD503" s="3">
        <f t="shared" si="64"/>
        <v>0</v>
      </c>
      <c r="AE503" s="3">
        <f t="shared" si="65"/>
        <v>0</v>
      </c>
    </row>
    <row r="504" spans="1:31" x14ac:dyDescent="0.2">
      <c r="A504" s="8" t="s">
        <v>74</v>
      </c>
      <c r="B504" s="34" t="s">
        <v>183</v>
      </c>
      <c r="C504" s="7">
        <f t="shared" si="68"/>
        <v>2017</v>
      </c>
      <c r="E504" s="9" t="s">
        <v>38</v>
      </c>
      <c r="F504" s="10">
        <v>2017</v>
      </c>
      <c r="G504" s="4" t="s">
        <v>10</v>
      </c>
      <c r="H504" s="6" t="s">
        <v>19</v>
      </c>
      <c r="I504" s="5" t="s">
        <v>44</v>
      </c>
      <c r="J504" s="5" t="s">
        <v>21</v>
      </c>
      <c r="K504" s="2" t="s">
        <v>72</v>
      </c>
      <c r="L504" s="1" t="s">
        <v>73</v>
      </c>
      <c r="M504" s="14">
        <v>43400</v>
      </c>
      <c r="N504" s="3">
        <v>3595.4599217772202</v>
      </c>
      <c r="O504" s="3">
        <v>5285.1597926096638</v>
      </c>
      <c r="P504" s="3">
        <v>1756.1798562589331</v>
      </c>
      <c r="Q504" s="3">
        <f t="shared" si="66"/>
        <v>10636.799570645819</v>
      </c>
      <c r="R504" s="3">
        <v>3595.4599217772202</v>
      </c>
      <c r="S504" s="3">
        <v>5285.1597926096638</v>
      </c>
      <c r="T504" s="3">
        <v>1756.1798562589331</v>
      </c>
      <c r="U504" s="3">
        <f t="shared" si="67"/>
        <v>10636.799570645819</v>
      </c>
      <c r="V504" s="16">
        <v>923</v>
      </c>
      <c r="W504" s="3">
        <v>0</v>
      </c>
      <c r="X504" s="3">
        <v>0</v>
      </c>
      <c r="Y504" s="3">
        <v>0</v>
      </c>
      <c r="Z504" s="3">
        <f t="shared" si="61"/>
        <v>0</v>
      </c>
      <c r="AA504" s="16" t="s">
        <v>155</v>
      </c>
      <c r="AB504" s="3">
        <f t="shared" si="62"/>
        <v>0</v>
      </c>
      <c r="AC504" s="3">
        <f t="shared" si="63"/>
        <v>0</v>
      </c>
      <c r="AD504" s="3">
        <f t="shared" si="64"/>
        <v>0</v>
      </c>
      <c r="AE504" s="3">
        <f t="shared" si="65"/>
        <v>0</v>
      </c>
    </row>
    <row r="505" spans="1:31" x14ac:dyDescent="0.2">
      <c r="A505" s="8" t="s">
        <v>74</v>
      </c>
      <c r="B505" s="34" t="s">
        <v>183</v>
      </c>
      <c r="C505" s="7">
        <f t="shared" si="68"/>
        <v>2017</v>
      </c>
      <c r="E505" s="9" t="s">
        <v>39</v>
      </c>
      <c r="F505" s="10">
        <v>2017</v>
      </c>
      <c r="G505" s="4" t="s">
        <v>10</v>
      </c>
      <c r="H505" s="6" t="s">
        <v>19</v>
      </c>
      <c r="I505" s="5" t="s">
        <v>44</v>
      </c>
      <c r="J505" s="5" t="s">
        <v>21</v>
      </c>
      <c r="K505" s="2" t="s">
        <v>72</v>
      </c>
      <c r="L505" s="1" t="s">
        <v>73</v>
      </c>
      <c r="M505" s="14">
        <v>55400</v>
      </c>
      <c r="N505" s="3">
        <v>3595.4598109609965</v>
      </c>
      <c r="O505" s="3">
        <v>5285.1597764236685</v>
      </c>
      <c r="P505" s="3">
        <v>1756.179732167755</v>
      </c>
      <c r="Q505" s="3">
        <f t="shared" si="66"/>
        <v>10636.79931955242</v>
      </c>
      <c r="R505" s="3">
        <v>3595.4598109609965</v>
      </c>
      <c r="S505" s="3">
        <v>5285.1597764236685</v>
      </c>
      <c r="T505" s="3">
        <v>1756.179732167755</v>
      </c>
      <c r="U505" s="3">
        <f t="shared" si="67"/>
        <v>10636.79931955242</v>
      </c>
      <c r="V505" s="16">
        <v>923</v>
      </c>
      <c r="W505" s="3">
        <v>0</v>
      </c>
      <c r="X505" s="3">
        <v>0</v>
      </c>
      <c r="Y505" s="3">
        <v>0</v>
      </c>
      <c r="Z505" s="3">
        <f t="shared" si="61"/>
        <v>0</v>
      </c>
      <c r="AA505" s="16" t="s">
        <v>155</v>
      </c>
      <c r="AB505" s="3">
        <f t="shared" si="62"/>
        <v>0</v>
      </c>
      <c r="AC505" s="3">
        <f t="shared" si="63"/>
        <v>0</v>
      </c>
      <c r="AD505" s="3">
        <f t="shared" si="64"/>
        <v>0</v>
      </c>
      <c r="AE505" s="3">
        <f t="shared" si="65"/>
        <v>0</v>
      </c>
    </row>
    <row r="506" spans="1:31" x14ac:dyDescent="0.2">
      <c r="A506" s="8" t="s">
        <v>74</v>
      </c>
      <c r="B506" s="34" t="s">
        <v>183</v>
      </c>
      <c r="C506" s="7">
        <f t="shared" si="68"/>
        <v>2017</v>
      </c>
      <c r="E506" s="9" t="s">
        <v>40</v>
      </c>
      <c r="F506" s="10">
        <v>2017</v>
      </c>
      <c r="G506" s="4" t="s">
        <v>10</v>
      </c>
      <c r="H506" s="6" t="s">
        <v>19</v>
      </c>
      <c r="I506" s="5" t="s">
        <v>44</v>
      </c>
      <c r="J506" s="5" t="s">
        <v>21</v>
      </c>
      <c r="K506" s="2" t="s">
        <v>72</v>
      </c>
      <c r="L506" s="1" t="s">
        <v>73</v>
      </c>
      <c r="M506" s="14">
        <v>55400</v>
      </c>
      <c r="N506" s="3">
        <v>2816.6601863881542</v>
      </c>
      <c r="O506" s="3">
        <v>4140.3603151814423</v>
      </c>
      <c r="P506" s="3">
        <v>1375.7802851651577</v>
      </c>
      <c r="Q506" s="3">
        <f t="shared" si="66"/>
        <v>8332.8007867347551</v>
      </c>
      <c r="R506" s="3">
        <v>2816.6601863881542</v>
      </c>
      <c r="S506" s="3">
        <v>4140.3603151814423</v>
      </c>
      <c r="T506" s="3">
        <v>1375.7802851651577</v>
      </c>
      <c r="U506" s="3">
        <f t="shared" si="67"/>
        <v>8332.8007867347551</v>
      </c>
      <c r="V506" s="16">
        <v>923</v>
      </c>
      <c r="W506" s="3">
        <v>0</v>
      </c>
      <c r="X506" s="3">
        <v>0</v>
      </c>
      <c r="Y506" s="3">
        <v>0</v>
      </c>
      <c r="Z506" s="3">
        <f t="shared" si="61"/>
        <v>0</v>
      </c>
      <c r="AA506" s="16" t="s">
        <v>155</v>
      </c>
      <c r="AB506" s="3">
        <f t="shared" si="62"/>
        <v>0</v>
      </c>
      <c r="AC506" s="3">
        <f t="shared" si="63"/>
        <v>0</v>
      </c>
      <c r="AD506" s="3">
        <f t="shared" si="64"/>
        <v>0</v>
      </c>
      <c r="AE506" s="3">
        <f t="shared" si="65"/>
        <v>0</v>
      </c>
    </row>
    <row r="507" spans="1:31" x14ac:dyDescent="0.2">
      <c r="A507" s="8" t="s">
        <v>74</v>
      </c>
      <c r="B507" s="34" t="s">
        <v>183</v>
      </c>
      <c r="C507" s="7">
        <f t="shared" si="68"/>
        <v>2017</v>
      </c>
      <c r="E507" s="9" t="s">
        <v>41</v>
      </c>
      <c r="F507" s="10">
        <v>2017</v>
      </c>
      <c r="G507" s="4" t="s">
        <v>10</v>
      </c>
      <c r="H507" s="6" t="s">
        <v>19</v>
      </c>
      <c r="I507" s="5" t="s">
        <v>44</v>
      </c>
      <c r="J507" s="5" t="s">
        <v>21</v>
      </c>
      <c r="K507" s="2" t="s">
        <v>72</v>
      </c>
      <c r="L507" s="1" t="s">
        <v>73</v>
      </c>
      <c r="M507" s="14">
        <v>55400</v>
      </c>
      <c r="N507" s="3">
        <v>2816.6601204732278</v>
      </c>
      <c r="O507" s="3">
        <v>4140.360266577708</v>
      </c>
      <c r="P507" s="3">
        <v>1375.78004198689</v>
      </c>
      <c r="Q507" s="3">
        <f t="shared" si="66"/>
        <v>8332.8004290378267</v>
      </c>
      <c r="R507" s="3">
        <v>2816.6601204732278</v>
      </c>
      <c r="S507" s="3">
        <v>4140.360266577708</v>
      </c>
      <c r="T507" s="3">
        <v>1375.78004198689</v>
      </c>
      <c r="U507" s="3">
        <f t="shared" si="67"/>
        <v>8332.8004290378267</v>
      </c>
      <c r="V507" s="16">
        <v>923</v>
      </c>
      <c r="W507" s="3">
        <v>0</v>
      </c>
      <c r="X507" s="3">
        <v>0</v>
      </c>
      <c r="Y507" s="3">
        <v>0</v>
      </c>
      <c r="Z507" s="3">
        <f t="shared" si="61"/>
        <v>0</v>
      </c>
      <c r="AA507" s="16" t="s">
        <v>155</v>
      </c>
      <c r="AB507" s="3">
        <f t="shared" si="62"/>
        <v>0</v>
      </c>
      <c r="AC507" s="3">
        <f t="shared" si="63"/>
        <v>0</v>
      </c>
      <c r="AD507" s="3">
        <f t="shared" si="64"/>
        <v>0</v>
      </c>
      <c r="AE507" s="3">
        <f t="shared" si="65"/>
        <v>0</v>
      </c>
    </row>
    <row r="508" spans="1:31" x14ac:dyDescent="0.2">
      <c r="A508" s="8" t="s">
        <v>74</v>
      </c>
      <c r="B508" s="34" t="s">
        <v>183</v>
      </c>
      <c r="C508" s="7">
        <f t="shared" si="68"/>
        <v>2017</v>
      </c>
      <c r="E508" s="9" t="s">
        <v>42</v>
      </c>
      <c r="F508" s="10">
        <v>2017</v>
      </c>
      <c r="G508" s="4" t="s">
        <v>10</v>
      </c>
      <c r="H508" s="6" t="s">
        <v>19</v>
      </c>
      <c r="I508" s="5" t="s">
        <v>44</v>
      </c>
      <c r="J508" s="5" t="s">
        <v>21</v>
      </c>
      <c r="K508" s="2" t="s">
        <v>72</v>
      </c>
      <c r="L508" s="1" t="s">
        <v>73</v>
      </c>
      <c r="M508" s="14">
        <v>55400</v>
      </c>
      <c r="N508" s="3">
        <v>2816.6600821726747</v>
      </c>
      <c r="O508" s="3">
        <v>4140.3600968610826</v>
      </c>
      <c r="P508" s="3">
        <v>1375.7799696077675</v>
      </c>
      <c r="Q508" s="3">
        <f t="shared" si="66"/>
        <v>8332.8001486415251</v>
      </c>
      <c r="R508" s="3">
        <v>2816.6600821726747</v>
      </c>
      <c r="S508" s="3">
        <v>4140.3600968610826</v>
      </c>
      <c r="T508" s="3">
        <v>1375.7799696077675</v>
      </c>
      <c r="U508" s="3">
        <f t="shared" si="67"/>
        <v>8332.8001486415251</v>
      </c>
      <c r="V508" s="16">
        <v>923</v>
      </c>
      <c r="W508" s="3">
        <v>0</v>
      </c>
      <c r="X508" s="3">
        <v>0</v>
      </c>
      <c r="Y508" s="3">
        <v>0</v>
      </c>
      <c r="Z508" s="3">
        <f t="shared" si="61"/>
        <v>0</v>
      </c>
      <c r="AA508" s="16" t="s">
        <v>155</v>
      </c>
      <c r="AB508" s="3">
        <f t="shared" si="62"/>
        <v>0</v>
      </c>
      <c r="AC508" s="3">
        <f t="shared" si="63"/>
        <v>0</v>
      </c>
      <c r="AD508" s="3">
        <f t="shared" si="64"/>
        <v>0</v>
      </c>
      <c r="AE508" s="3">
        <f t="shared" si="65"/>
        <v>0</v>
      </c>
    </row>
    <row r="509" spans="1:31" x14ac:dyDescent="0.2">
      <c r="A509" s="8" t="s">
        <v>74</v>
      </c>
      <c r="B509" s="34" t="s">
        <v>183</v>
      </c>
      <c r="C509" s="7">
        <f t="shared" si="68"/>
        <v>2017</v>
      </c>
      <c r="E509" s="9" t="s">
        <v>43</v>
      </c>
      <c r="F509" s="10">
        <v>2017</v>
      </c>
      <c r="G509" s="4" t="s">
        <v>10</v>
      </c>
      <c r="H509" s="6" t="s">
        <v>19</v>
      </c>
      <c r="I509" s="5" t="s">
        <v>44</v>
      </c>
      <c r="J509" s="5" t="s">
        <v>21</v>
      </c>
      <c r="K509" s="2" t="s">
        <v>72</v>
      </c>
      <c r="L509" s="1" t="s">
        <v>73</v>
      </c>
      <c r="M509" s="14">
        <v>55400</v>
      </c>
      <c r="N509" s="3">
        <v>2816.659997622156</v>
      </c>
      <c r="O509" s="3">
        <v>4140.3599724793721</v>
      </c>
      <c r="P509" s="3">
        <v>1375.7797122916286</v>
      </c>
      <c r="Q509" s="3">
        <f t="shared" si="66"/>
        <v>8332.7996823931571</v>
      </c>
      <c r="R509" s="3">
        <v>2816.659997622156</v>
      </c>
      <c r="S509" s="3">
        <v>4140.3599724793721</v>
      </c>
      <c r="T509" s="3">
        <v>1375.7797122916286</v>
      </c>
      <c r="U509" s="3">
        <f t="shared" si="67"/>
        <v>8332.7996823931571</v>
      </c>
      <c r="V509" s="16">
        <v>923</v>
      </c>
      <c r="W509" s="3">
        <v>0</v>
      </c>
      <c r="X509" s="3">
        <v>0</v>
      </c>
      <c r="Y509" s="3">
        <v>0</v>
      </c>
      <c r="Z509" s="3">
        <f t="shared" si="61"/>
        <v>0</v>
      </c>
      <c r="AA509" s="16" t="s">
        <v>155</v>
      </c>
      <c r="AB509" s="3">
        <f t="shared" si="62"/>
        <v>0</v>
      </c>
      <c r="AC509" s="3">
        <f t="shared" si="63"/>
        <v>0</v>
      </c>
      <c r="AD509" s="3">
        <f t="shared" si="64"/>
        <v>0</v>
      </c>
      <c r="AE509" s="3">
        <f t="shared" si="65"/>
        <v>0</v>
      </c>
    </row>
    <row r="510" spans="1:31" x14ac:dyDescent="0.2">
      <c r="A510" s="8" t="s">
        <v>74</v>
      </c>
      <c r="B510" s="34" t="s">
        <v>183</v>
      </c>
      <c r="C510" s="7">
        <f t="shared" si="68"/>
        <v>2017</v>
      </c>
      <c r="E510" s="9" t="s">
        <v>45</v>
      </c>
      <c r="F510" s="10">
        <v>2017</v>
      </c>
      <c r="G510" s="4" t="s">
        <v>10</v>
      </c>
      <c r="H510" s="6" t="s">
        <v>19</v>
      </c>
      <c r="I510" s="5" t="s">
        <v>44</v>
      </c>
      <c r="J510" s="5" t="s">
        <v>21</v>
      </c>
      <c r="K510" s="2" t="s">
        <v>72</v>
      </c>
      <c r="L510" s="1" t="s">
        <v>73</v>
      </c>
      <c r="M510" s="14">
        <v>55400</v>
      </c>
      <c r="N510" s="3">
        <v>2816.6598016338135</v>
      </c>
      <c r="O510" s="3">
        <v>4140.3598708805621</v>
      </c>
      <c r="P510" s="3">
        <v>1375.7796848978683</v>
      </c>
      <c r="Q510" s="3">
        <f t="shared" si="66"/>
        <v>8332.7993574122447</v>
      </c>
      <c r="R510" s="3">
        <v>2816.6598016338135</v>
      </c>
      <c r="S510" s="3">
        <v>4140.3598708805621</v>
      </c>
      <c r="T510" s="3">
        <v>1375.7796848978683</v>
      </c>
      <c r="U510" s="3">
        <f t="shared" si="67"/>
        <v>8332.7993574122447</v>
      </c>
      <c r="V510" s="16">
        <v>923</v>
      </c>
      <c r="W510" s="3">
        <v>0</v>
      </c>
      <c r="X510" s="3">
        <v>0</v>
      </c>
      <c r="Y510" s="3">
        <v>0</v>
      </c>
      <c r="Z510" s="3">
        <f t="shared" si="61"/>
        <v>0</v>
      </c>
      <c r="AA510" s="16" t="s">
        <v>155</v>
      </c>
      <c r="AB510" s="3">
        <f t="shared" si="62"/>
        <v>0</v>
      </c>
      <c r="AC510" s="3">
        <f t="shared" si="63"/>
        <v>0</v>
      </c>
      <c r="AD510" s="3">
        <f t="shared" si="64"/>
        <v>0</v>
      </c>
      <c r="AE510" s="3">
        <f t="shared" si="65"/>
        <v>0</v>
      </c>
    </row>
    <row r="511" spans="1:31" x14ac:dyDescent="0.2">
      <c r="A511" s="8" t="s">
        <v>74</v>
      </c>
      <c r="B511" s="34" t="s">
        <v>183</v>
      </c>
      <c r="C511" s="7">
        <f t="shared" si="68"/>
        <v>2018</v>
      </c>
      <c r="E511" s="9" t="s">
        <v>46</v>
      </c>
      <c r="F511" s="10">
        <v>2018</v>
      </c>
      <c r="G511" s="4" t="s">
        <v>10</v>
      </c>
      <c r="H511" s="6" t="s">
        <v>19</v>
      </c>
      <c r="I511" s="5" t="s">
        <v>44</v>
      </c>
      <c r="J511" s="5" t="s">
        <v>21</v>
      </c>
      <c r="K511" s="2" t="s">
        <v>72</v>
      </c>
      <c r="L511" s="1" t="s">
        <v>73</v>
      </c>
      <c r="M511" s="14">
        <v>52000</v>
      </c>
      <c r="N511" s="3">
        <v>3333.1985136901935</v>
      </c>
      <c r="O511" s="3">
        <v>4492.7995703635706</v>
      </c>
      <c r="P511" s="3">
        <v>1596.400510918995</v>
      </c>
      <c r="Q511" s="3">
        <f t="shared" si="66"/>
        <v>9422.3985949727594</v>
      </c>
      <c r="R511" s="3">
        <v>3333.1985136901935</v>
      </c>
      <c r="S511" s="3">
        <v>4492.7995703635706</v>
      </c>
      <c r="T511" s="3">
        <v>1596.400510918995</v>
      </c>
      <c r="U511" s="3">
        <f t="shared" si="67"/>
        <v>9422.3985949727594</v>
      </c>
      <c r="V511" s="16">
        <v>923</v>
      </c>
      <c r="W511" s="3">
        <v>0</v>
      </c>
      <c r="X511" s="3">
        <v>0</v>
      </c>
      <c r="Y511" s="3">
        <v>0</v>
      </c>
      <c r="Z511" s="3">
        <f t="shared" si="61"/>
        <v>0</v>
      </c>
      <c r="AA511" s="16" t="s">
        <v>155</v>
      </c>
      <c r="AB511" s="3">
        <f t="shared" si="62"/>
        <v>0</v>
      </c>
      <c r="AC511" s="3">
        <f t="shared" si="63"/>
        <v>0</v>
      </c>
      <c r="AD511" s="3">
        <f t="shared" si="64"/>
        <v>0</v>
      </c>
      <c r="AE511" s="3">
        <f t="shared" si="65"/>
        <v>0</v>
      </c>
    </row>
    <row r="512" spans="1:31" x14ac:dyDescent="0.2">
      <c r="A512" s="8" t="s">
        <v>74</v>
      </c>
      <c r="B512" s="34" t="s">
        <v>183</v>
      </c>
      <c r="C512" s="7">
        <f t="shared" si="68"/>
        <v>2018</v>
      </c>
      <c r="E512" s="9" t="s">
        <v>47</v>
      </c>
      <c r="F512" s="10">
        <v>2018</v>
      </c>
      <c r="G512" s="4" t="s">
        <v>10</v>
      </c>
      <c r="H512" s="6" t="s">
        <v>19</v>
      </c>
      <c r="I512" s="5" t="s">
        <v>44</v>
      </c>
      <c r="J512" s="5" t="s">
        <v>21</v>
      </c>
      <c r="K512" s="2" t="s">
        <v>72</v>
      </c>
      <c r="L512" s="1" t="s">
        <v>73</v>
      </c>
      <c r="M512" s="14">
        <v>68000</v>
      </c>
      <c r="N512" s="3">
        <v>4358.7994772731608</v>
      </c>
      <c r="O512" s="3">
        <v>5875.1994587558274</v>
      </c>
      <c r="P512" s="3">
        <v>2087.5987100145853</v>
      </c>
      <c r="Q512" s="3">
        <f t="shared" si="66"/>
        <v>12321.597646043572</v>
      </c>
      <c r="R512" s="3">
        <v>4358.7994772731608</v>
      </c>
      <c r="S512" s="3">
        <v>5875.1994587558274</v>
      </c>
      <c r="T512" s="3">
        <v>2087.5987100145853</v>
      </c>
      <c r="U512" s="3">
        <f t="shared" si="67"/>
        <v>12321.597646043572</v>
      </c>
      <c r="V512" s="16">
        <v>923</v>
      </c>
      <c r="W512" s="3">
        <v>0</v>
      </c>
      <c r="X512" s="3">
        <v>0</v>
      </c>
      <c r="Y512" s="3">
        <v>0</v>
      </c>
      <c r="Z512" s="3">
        <f t="shared" si="61"/>
        <v>0</v>
      </c>
      <c r="AA512" s="16" t="s">
        <v>155</v>
      </c>
      <c r="AB512" s="3">
        <f t="shared" si="62"/>
        <v>0</v>
      </c>
      <c r="AC512" s="3">
        <f t="shared" si="63"/>
        <v>0</v>
      </c>
      <c r="AD512" s="3">
        <f t="shared" si="64"/>
        <v>0</v>
      </c>
      <c r="AE512" s="3">
        <f t="shared" si="65"/>
        <v>0</v>
      </c>
    </row>
    <row r="513" spans="1:31" x14ac:dyDescent="0.2">
      <c r="A513" s="8" t="s">
        <v>74</v>
      </c>
      <c r="B513" s="34" t="s">
        <v>183</v>
      </c>
      <c r="C513" s="7">
        <f t="shared" si="68"/>
        <v>2018</v>
      </c>
      <c r="E513" s="9" t="s">
        <v>48</v>
      </c>
      <c r="F513" s="10">
        <v>2018</v>
      </c>
      <c r="G513" s="4" t="s">
        <v>10</v>
      </c>
      <c r="H513" s="6" t="s">
        <v>19</v>
      </c>
      <c r="I513" s="5" t="s">
        <v>44</v>
      </c>
      <c r="J513" s="5" t="s">
        <v>21</v>
      </c>
      <c r="K513" s="2" t="s">
        <v>72</v>
      </c>
      <c r="L513" s="1" t="s">
        <v>73</v>
      </c>
      <c r="M513" s="14">
        <v>68000</v>
      </c>
      <c r="N513" s="3">
        <v>4358.799590930792</v>
      </c>
      <c r="O513" s="3">
        <v>5875.1999518412722</v>
      </c>
      <c r="P513" s="3">
        <v>2087.5994545569674</v>
      </c>
      <c r="Q513" s="3">
        <f t="shared" si="66"/>
        <v>12321.598997329031</v>
      </c>
      <c r="R513" s="3">
        <v>4358.799590930792</v>
      </c>
      <c r="S513" s="3">
        <v>5875.1999518412722</v>
      </c>
      <c r="T513" s="3">
        <v>2087.5994545569674</v>
      </c>
      <c r="U513" s="3">
        <f t="shared" si="67"/>
        <v>12321.598997329031</v>
      </c>
      <c r="V513" s="16">
        <v>923</v>
      </c>
      <c r="W513" s="3">
        <v>0</v>
      </c>
      <c r="X513" s="3">
        <v>0</v>
      </c>
      <c r="Y513" s="3">
        <v>0</v>
      </c>
      <c r="Z513" s="3">
        <f t="shared" si="61"/>
        <v>0</v>
      </c>
      <c r="AA513" s="16" t="s">
        <v>155</v>
      </c>
      <c r="AB513" s="3">
        <f t="shared" si="62"/>
        <v>0</v>
      </c>
      <c r="AC513" s="3">
        <f t="shared" si="63"/>
        <v>0</v>
      </c>
      <c r="AD513" s="3">
        <f t="shared" si="64"/>
        <v>0</v>
      </c>
      <c r="AE513" s="3">
        <f t="shared" si="65"/>
        <v>0</v>
      </c>
    </row>
    <row r="514" spans="1:31" x14ac:dyDescent="0.2">
      <c r="A514" s="8" t="s">
        <v>74</v>
      </c>
      <c r="B514" s="34" t="s">
        <v>183</v>
      </c>
      <c r="C514" s="7">
        <f t="shared" si="68"/>
        <v>2018</v>
      </c>
      <c r="E514" s="9" t="s">
        <v>49</v>
      </c>
      <c r="F514" s="10">
        <v>2018</v>
      </c>
      <c r="G514" s="4" t="s">
        <v>10</v>
      </c>
      <c r="H514" s="6" t="s">
        <v>19</v>
      </c>
      <c r="I514" s="5" t="s">
        <v>44</v>
      </c>
      <c r="J514" s="5" t="s">
        <v>21</v>
      </c>
      <c r="K514" s="2" t="s">
        <v>72</v>
      </c>
      <c r="L514" s="1" t="s">
        <v>73</v>
      </c>
      <c r="M514" s="14">
        <v>68000</v>
      </c>
      <c r="N514" s="3">
        <v>4358.7996250594897</v>
      </c>
      <c r="O514" s="3">
        <v>5875.1999726481054</v>
      </c>
      <c r="P514" s="3">
        <v>2087.5996409855884</v>
      </c>
      <c r="Q514" s="3">
        <f t="shared" si="66"/>
        <v>12321.599238693185</v>
      </c>
      <c r="R514" s="3">
        <v>4358.7996250594897</v>
      </c>
      <c r="S514" s="3">
        <v>5875.1999726481054</v>
      </c>
      <c r="T514" s="3">
        <v>2087.5996409855884</v>
      </c>
      <c r="U514" s="3">
        <f t="shared" si="67"/>
        <v>12321.599238693185</v>
      </c>
      <c r="V514" s="16">
        <v>923</v>
      </c>
      <c r="W514" s="3">
        <v>0</v>
      </c>
      <c r="X514" s="3">
        <v>0</v>
      </c>
      <c r="Y514" s="3">
        <v>0</v>
      </c>
      <c r="Z514" s="3">
        <f t="shared" si="61"/>
        <v>0</v>
      </c>
      <c r="AA514" s="16" t="s">
        <v>155</v>
      </c>
      <c r="AB514" s="3">
        <f t="shared" si="62"/>
        <v>0</v>
      </c>
      <c r="AC514" s="3">
        <f t="shared" si="63"/>
        <v>0</v>
      </c>
      <c r="AD514" s="3">
        <f t="shared" si="64"/>
        <v>0</v>
      </c>
      <c r="AE514" s="3">
        <f t="shared" si="65"/>
        <v>0</v>
      </c>
    </row>
    <row r="515" spans="1:31" x14ac:dyDescent="0.2">
      <c r="A515" s="8" t="s">
        <v>74</v>
      </c>
      <c r="B515" s="34" t="s">
        <v>183</v>
      </c>
      <c r="C515" s="7">
        <f t="shared" si="68"/>
        <v>2018</v>
      </c>
      <c r="E515" s="9" t="s">
        <v>37</v>
      </c>
      <c r="F515" s="10">
        <v>2018</v>
      </c>
      <c r="G515" s="4" t="s">
        <v>10</v>
      </c>
      <c r="H515" s="6" t="s">
        <v>19</v>
      </c>
      <c r="I515" s="5" t="s">
        <v>44</v>
      </c>
      <c r="J515" s="5" t="s">
        <v>21</v>
      </c>
      <c r="K515" s="2" t="s">
        <v>72</v>
      </c>
      <c r="L515" s="1" t="s">
        <v>73</v>
      </c>
      <c r="M515" s="14">
        <v>68000</v>
      </c>
      <c r="N515" s="3">
        <v>4358.7997102868139</v>
      </c>
      <c r="O515" s="3">
        <v>5875.2000314210081</v>
      </c>
      <c r="P515" s="3">
        <v>2087.5999792879475</v>
      </c>
      <c r="Q515" s="3">
        <f t="shared" si="66"/>
        <v>12321.599720995771</v>
      </c>
      <c r="R515" s="3">
        <v>4358.7997102868139</v>
      </c>
      <c r="S515" s="3">
        <v>5875.2000314210081</v>
      </c>
      <c r="T515" s="3">
        <v>2087.5999792879475</v>
      </c>
      <c r="U515" s="3">
        <f t="shared" si="67"/>
        <v>12321.599720995771</v>
      </c>
      <c r="V515" s="16">
        <v>923</v>
      </c>
      <c r="W515" s="3">
        <v>0</v>
      </c>
      <c r="X515" s="3">
        <v>0</v>
      </c>
      <c r="Y515" s="3">
        <v>0</v>
      </c>
      <c r="Z515" s="3">
        <f t="shared" si="61"/>
        <v>0</v>
      </c>
      <c r="AA515" s="16" t="s">
        <v>155</v>
      </c>
      <c r="AB515" s="3">
        <f t="shared" si="62"/>
        <v>0</v>
      </c>
      <c r="AC515" s="3">
        <f t="shared" si="63"/>
        <v>0</v>
      </c>
      <c r="AD515" s="3">
        <f t="shared" si="64"/>
        <v>0</v>
      </c>
      <c r="AE515" s="3">
        <f t="shared" si="65"/>
        <v>0</v>
      </c>
    </row>
    <row r="516" spans="1:31" x14ac:dyDescent="0.2">
      <c r="A516" s="8" t="s">
        <v>74</v>
      </c>
      <c r="B516" s="34" t="s">
        <v>183</v>
      </c>
      <c r="C516" s="7">
        <f t="shared" si="68"/>
        <v>2018</v>
      </c>
      <c r="E516" s="9" t="s">
        <v>38</v>
      </c>
      <c r="F516" s="10">
        <v>2018</v>
      </c>
      <c r="G516" s="4" t="s">
        <v>10</v>
      </c>
      <c r="H516" s="6" t="s">
        <v>19</v>
      </c>
      <c r="I516" s="5" t="s">
        <v>44</v>
      </c>
      <c r="J516" s="5" t="s">
        <v>21</v>
      </c>
      <c r="K516" s="2" t="s">
        <v>72</v>
      </c>
      <c r="L516" s="1" t="s">
        <v>73</v>
      </c>
      <c r="M516" s="14">
        <v>68000</v>
      </c>
      <c r="N516" s="3">
        <v>4358.79989008963</v>
      </c>
      <c r="O516" s="3">
        <v>5875.200056727057</v>
      </c>
      <c r="P516" s="3">
        <v>2087.5999937607749</v>
      </c>
      <c r="Q516" s="3">
        <f t="shared" si="66"/>
        <v>12321.59994057746</v>
      </c>
      <c r="R516" s="3">
        <v>4358.79989008963</v>
      </c>
      <c r="S516" s="3">
        <v>5875.200056727057</v>
      </c>
      <c r="T516" s="3">
        <v>2087.5999937607749</v>
      </c>
      <c r="U516" s="3">
        <f t="shared" si="67"/>
        <v>12321.59994057746</v>
      </c>
      <c r="V516" s="16">
        <v>923</v>
      </c>
      <c r="W516" s="3">
        <v>0</v>
      </c>
      <c r="X516" s="3">
        <v>0</v>
      </c>
      <c r="Y516" s="3">
        <v>0</v>
      </c>
      <c r="Z516" s="3">
        <f t="shared" si="61"/>
        <v>0</v>
      </c>
      <c r="AA516" s="16" t="s">
        <v>155</v>
      </c>
      <c r="AB516" s="3">
        <f t="shared" si="62"/>
        <v>0</v>
      </c>
      <c r="AC516" s="3">
        <f t="shared" si="63"/>
        <v>0</v>
      </c>
      <c r="AD516" s="3">
        <f t="shared" si="64"/>
        <v>0</v>
      </c>
      <c r="AE516" s="3">
        <f t="shared" si="65"/>
        <v>0</v>
      </c>
    </row>
    <row r="517" spans="1:31" x14ac:dyDescent="0.2">
      <c r="A517" s="8" t="s">
        <v>74</v>
      </c>
      <c r="B517" s="34" t="s">
        <v>183</v>
      </c>
      <c r="C517" s="7">
        <f t="shared" si="68"/>
        <v>2018</v>
      </c>
      <c r="E517" s="9" t="s">
        <v>39</v>
      </c>
      <c r="F517" s="10">
        <v>2018</v>
      </c>
      <c r="G517" s="4" t="s">
        <v>10</v>
      </c>
      <c r="H517" s="6" t="s">
        <v>19</v>
      </c>
      <c r="I517" s="5" t="s">
        <v>44</v>
      </c>
      <c r="J517" s="5" t="s">
        <v>21</v>
      </c>
      <c r="K517" s="2" t="s">
        <v>72</v>
      </c>
      <c r="L517" s="1" t="s">
        <v>73</v>
      </c>
      <c r="M517" s="14">
        <v>68000</v>
      </c>
      <c r="N517" s="3">
        <v>4358.7999985323522</v>
      </c>
      <c r="O517" s="3">
        <v>5875.200107506651</v>
      </c>
      <c r="P517" s="3">
        <v>2087.6000349996548</v>
      </c>
      <c r="Q517" s="3">
        <f t="shared" si="66"/>
        <v>12321.600141038656</v>
      </c>
      <c r="R517" s="3">
        <v>4358.7999985323522</v>
      </c>
      <c r="S517" s="3">
        <v>5875.200107506651</v>
      </c>
      <c r="T517" s="3">
        <v>2087.6000349996548</v>
      </c>
      <c r="U517" s="3">
        <f t="shared" si="67"/>
        <v>12321.600141038656</v>
      </c>
      <c r="V517" s="16">
        <v>923</v>
      </c>
      <c r="W517" s="3">
        <v>0</v>
      </c>
      <c r="X517" s="3">
        <v>0</v>
      </c>
      <c r="Y517" s="3">
        <v>0</v>
      </c>
      <c r="Z517" s="3">
        <f t="shared" si="61"/>
        <v>0</v>
      </c>
      <c r="AA517" s="16" t="s">
        <v>155</v>
      </c>
      <c r="AB517" s="3">
        <f t="shared" si="62"/>
        <v>0</v>
      </c>
      <c r="AC517" s="3">
        <f t="shared" si="63"/>
        <v>0</v>
      </c>
      <c r="AD517" s="3">
        <f t="shared" si="64"/>
        <v>0</v>
      </c>
      <c r="AE517" s="3">
        <f t="shared" si="65"/>
        <v>0</v>
      </c>
    </row>
    <row r="518" spans="1:31" x14ac:dyDescent="0.2">
      <c r="A518" s="8" t="s">
        <v>74</v>
      </c>
      <c r="B518" s="34" t="s">
        <v>183</v>
      </c>
      <c r="C518" s="7">
        <f t="shared" si="68"/>
        <v>2018</v>
      </c>
      <c r="E518" s="9" t="s">
        <v>40</v>
      </c>
      <c r="F518" s="10">
        <v>2018</v>
      </c>
      <c r="G518" s="4" t="s">
        <v>10</v>
      </c>
      <c r="H518" s="6" t="s">
        <v>19</v>
      </c>
      <c r="I518" s="5" t="s">
        <v>44</v>
      </c>
      <c r="J518" s="5" t="s">
        <v>21</v>
      </c>
      <c r="K518" s="2" t="s">
        <v>72</v>
      </c>
      <c r="L518" s="1" t="s">
        <v>73</v>
      </c>
      <c r="M518" s="14">
        <v>68000</v>
      </c>
      <c r="N518" s="3">
        <v>4358.8000170606256</v>
      </c>
      <c r="O518" s="3">
        <v>5875.2001927773699</v>
      </c>
      <c r="P518" s="3">
        <v>2087.6000924219534</v>
      </c>
      <c r="Q518" s="3">
        <f t="shared" si="66"/>
        <v>12321.600302259949</v>
      </c>
      <c r="R518" s="3">
        <v>4358.8000170606256</v>
      </c>
      <c r="S518" s="3">
        <v>5875.2001927773699</v>
      </c>
      <c r="T518" s="3">
        <v>2087.6000924219534</v>
      </c>
      <c r="U518" s="3">
        <f t="shared" si="67"/>
        <v>12321.600302259949</v>
      </c>
      <c r="V518" s="16">
        <v>923</v>
      </c>
      <c r="W518" s="3">
        <v>0</v>
      </c>
      <c r="X518" s="3">
        <v>0</v>
      </c>
      <c r="Y518" s="3">
        <v>0</v>
      </c>
      <c r="Z518" s="3">
        <f t="shared" si="61"/>
        <v>0</v>
      </c>
      <c r="AA518" s="16" t="s">
        <v>155</v>
      </c>
      <c r="AB518" s="3">
        <f t="shared" si="62"/>
        <v>0</v>
      </c>
      <c r="AC518" s="3">
        <f t="shared" si="63"/>
        <v>0</v>
      </c>
      <c r="AD518" s="3">
        <f t="shared" si="64"/>
        <v>0</v>
      </c>
      <c r="AE518" s="3">
        <f t="shared" si="65"/>
        <v>0</v>
      </c>
    </row>
    <row r="519" spans="1:31" x14ac:dyDescent="0.2">
      <c r="A519" s="8" t="s">
        <v>74</v>
      </c>
      <c r="B519" s="34" t="s">
        <v>183</v>
      </c>
      <c r="C519" s="7">
        <f t="shared" si="68"/>
        <v>2018</v>
      </c>
      <c r="E519" s="9" t="s">
        <v>41</v>
      </c>
      <c r="F519" s="10">
        <v>2018</v>
      </c>
      <c r="G519" s="4" t="s">
        <v>10</v>
      </c>
      <c r="H519" s="6" t="s">
        <v>19</v>
      </c>
      <c r="I519" s="5" t="s">
        <v>44</v>
      </c>
      <c r="J519" s="5" t="s">
        <v>21</v>
      </c>
      <c r="K519" s="2" t="s">
        <v>72</v>
      </c>
      <c r="L519" s="1" t="s">
        <v>73</v>
      </c>
      <c r="M519" s="14">
        <v>68000</v>
      </c>
      <c r="N519" s="3">
        <v>4358.8000743948633</v>
      </c>
      <c r="O519" s="3">
        <v>5875.2002506050421</v>
      </c>
      <c r="P519" s="3">
        <v>2087.6001497315096</v>
      </c>
      <c r="Q519" s="3">
        <f t="shared" si="66"/>
        <v>12321.600474731416</v>
      </c>
      <c r="R519" s="3">
        <v>4358.8000743948633</v>
      </c>
      <c r="S519" s="3">
        <v>5875.2002506050421</v>
      </c>
      <c r="T519" s="3">
        <v>2087.6001497315096</v>
      </c>
      <c r="U519" s="3">
        <f t="shared" si="67"/>
        <v>12321.600474731416</v>
      </c>
      <c r="V519" s="16">
        <v>923</v>
      </c>
      <c r="W519" s="3">
        <v>0</v>
      </c>
      <c r="X519" s="3">
        <v>0</v>
      </c>
      <c r="Y519" s="3">
        <v>0</v>
      </c>
      <c r="Z519" s="3">
        <f t="shared" si="61"/>
        <v>0</v>
      </c>
      <c r="AA519" s="16" t="s">
        <v>155</v>
      </c>
      <c r="AB519" s="3">
        <f t="shared" si="62"/>
        <v>0</v>
      </c>
      <c r="AC519" s="3">
        <f t="shared" si="63"/>
        <v>0</v>
      </c>
      <c r="AD519" s="3">
        <f t="shared" si="64"/>
        <v>0</v>
      </c>
      <c r="AE519" s="3">
        <f t="shared" si="65"/>
        <v>0</v>
      </c>
    </row>
    <row r="520" spans="1:31" x14ac:dyDescent="0.2">
      <c r="A520" s="8" t="s">
        <v>74</v>
      </c>
      <c r="B520" s="34" t="s">
        <v>183</v>
      </c>
      <c r="C520" s="7">
        <f t="shared" si="68"/>
        <v>2018</v>
      </c>
      <c r="E520" s="9" t="s">
        <v>42</v>
      </c>
      <c r="F520" s="10">
        <v>2018</v>
      </c>
      <c r="G520" s="4" t="s">
        <v>10</v>
      </c>
      <c r="H520" s="6" t="s">
        <v>19</v>
      </c>
      <c r="I520" s="5" t="s">
        <v>44</v>
      </c>
      <c r="J520" s="5" t="s">
        <v>21</v>
      </c>
      <c r="K520" s="2" t="s">
        <v>72</v>
      </c>
      <c r="L520" s="1" t="s">
        <v>73</v>
      </c>
      <c r="M520" s="14">
        <v>68000</v>
      </c>
      <c r="N520" s="3">
        <v>4358.8004578472892</v>
      </c>
      <c r="O520" s="3">
        <v>5875.200306922181</v>
      </c>
      <c r="P520" s="3">
        <v>2087.6002733525679</v>
      </c>
      <c r="Q520" s="3">
        <f t="shared" si="66"/>
        <v>12321.601038122037</v>
      </c>
      <c r="R520" s="3">
        <v>4358.8004578472892</v>
      </c>
      <c r="S520" s="3">
        <v>5875.200306922181</v>
      </c>
      <c r="T520" s="3">
        <v>2087.6002733525679</v>
      </c>
      <c r="U520" s="3">
        <f t="shared" si="67"/>
        <v>12321.601038122037</v>
      </c>
      <c r="V520" s="16">
        <v>923</v>
      </c>
      <c r="W520" s="3">
        <v>0</v>
      </c>
      <c r="X520" s="3">
        <v>0</v>
      </c>
      <c r="Y520" s="3">
        <v>0</v>
      </c>
      <c r="Z520" s="3">
        <f t="shared" si="61"/>
        <v>0</v>
      </c>
      <c r="AA520" s="16" t="s">
        <v>155</v>
      </c>
      <c r="AB520" s="3">
        <f t="shared" si="62"/>
        <v>0</v>
      </c>
      <c r="AC520" s="3">
        <f t="shared" si="63"/>
        <v>0</v>
      </c>
      <c r="AD520" s="3">
        <f t="shared" si="64"/>
        <v>0</v>
      </c>
      <c r="AE520" s="3">
        <f t="shared" si="65"/>
        <v>0</v>
      </c>
    </row>
    <row r="521" spans="1:31" x14ac:dyDescent="0.2">
      <c r="A521" s="8" t="s">
        <v>74</v>
      </c>
      <c r="B521" s="34" t="s">
        <v>183</v>
      </c>
      <c r="C521" s="7">
        <f t="shared" si="68"/>
        <v>2018</v>
      </c>
      <c r="E521" s="9" t="s">
        <v>43</v>
      </c>
      <c r="F521" s="10">
        <v>2018</v>
      </c>
      <c r="G521" s="4" t="s">
        <v>10</v>
      </c>
      <c r="H521" s="6" t="s">
        <v>19</v>
      </c>
      <c r="I521" s="5" t="s">
        <v>44</v>
      </c>
      <c r="J521" s="5" t="s">
        <v>21</v>
      </c>
      <c r="K521" s="2" t="s">
        <v>72</v>
      </c>
      <c r="L521" s="1" t="s">
        <v>73</v>
      </c>
      <c r="M521" s="14">
        <v>68000</v>
      </c>
      <c r="N521" s="3">
        <v>4358.8005182973993</v>
      </c>
      <c r="O521" s="3">
        <v>5875.2004346554195</v>
      </c>
      <c r="P521" s="3">
        <v>2087.6002816093201</v>
      </c>
      <c r="Q521" s="3">
        <f t="shared" si="66"/>
        <v>12321.601234562138</v>
      </c>
      <c r="R521" s="3">
        <v>4358.8005182973993</v>
      </c>
      <c r="S521" s="3">
        <v>5875.2004346554195</v>
      </c>
      <c r="T521" s="3">
        <v>2087.6002816093201</v>
      </c>
      <c r="U521" s="3">
        <f t="shared" si="67"/>
        <v>12321.601234562138</v>
      </c>
      <c r="V521" s="16">
        <v>923</v>
      </c>
      <c r="W521" s="3">
        <v>0</v>
      </c>
      <c r="X521" s="3">
        <v>0</v>
      </c>
      <c r="Y521" s="3">
        <v>0</v>
      </c>
      <c r="Z521" s="3">
        <f t="shared" si="61"/>
        <v>0</v>
      </c>
      <c r="AA521" s="16" t="s">
        <v>155</v>
      </c>
      <c r="AB521" s="3">
        <f t="shared" si="62"/>
        <v>0</v>
      </c>
      <c r="AC521" s="3">
        <f t="shared" si="63"/>
        <v>0</v>
      </c>
      <c r="AD521" s="3">
        <f t="shared" si="64"/>
        <v>0</v>
      </c>
      <c r="AE521" s="3">
        <f t="shared" si="65"/>
        <v>0</v>
      </c>
    </row>
    <row r="522" spans="1:31" x14ac:dyDescent="0.2">
      <c r="A522" s="8" t="s">
        <v>74</v>
      </c>
      <c r="B522" s="34" t="s">
        <v>183</v>
      </c>
      <c r="C522" s="7">
        <f t="shared" si="68"/>
        <v>2018</v>
      </c>
      <c r="E522" s="9" t="s">
        <v>45</v>
      </c>
      <c r="F522" s="10">
        <v>2018</v>
      </c>
      <c r="G522" s="4" t="s">
        <v>10</v>
      </c>
      <c r="H522" s="6" t="s">
        <v>19</v>
      </c>
      <c r="I522" s="5" t="s">
        <v>44</v>
      </c>
      <c r="J522" s="5" t="s">
        <v>21</v>
      </c>
      <c r="K522" s="2" t="s">
        <v>72</v>
      </c>
      <c r="L522" s="1" t="s">
        <v>73</v>
      </c>
      <c r="M522" s="14">
        <v>68000</v>
      </c>
      <c r="N522" s="3">
        <v>4358.800612222064</v>
      </c>
      <c r="O522" s="3">
        <v>5875.200547691149</v>
      </c>
      <c r="P522" s="3">
        <v>2087.6010645786055</v>
      </c>
      <c r="Q522" s="3">
        <f t="shared" si="66"/>
        <v>12321.602224491817</v>
      </c>
      <c r="R522" s="3">
        <v>4358.800612222064</v>
      </c>
      <c r="S522" s="3">
        <v>5875.200547691149</v>
      </c>
      <c r="T522" s="3">
        <v>2087.6010645786055</v>
      </c>
      <c r="U522" s="3">
        <f t="shared" si="67"/>
        <v>12321.602224491817</v>
      </c>
      <c r="V522" s="16">
        <v>923</v>
      </c>
      <c r="W522" s="3">
        <v>0</v>
      </c>
      <c r="X522" s="3">
        <v>0</v>
      </c>
      <c r="Y522" s="3">
        <v>0</v>
      </c>
      <c r="Z522" s="3">
        <f t="shared" si="61"/>
        <v>0</v>
      </c>
      <c r="AA522" s="16" t="s">
        <v>155</v>
      </c>
      <c r="AB522" s="3">
        <f t="shared" si="62"/>
        <v>0</v>
      </c>
      <c r="AC522" s="3">
        <f t="shared" si="63"/>
        <v>0</v>
      </c>
      <c r="AD522" s="3">
        <f t="shared" si="64"/>
        <v>0</v>
      </c>
      <c r="AE522" s="3">
        <f t="shared" si="65"/>
        <v>0</v>
      </c>
    </row>
    <row r="523" spans="1:31" x14ac:dyDescent="0.2">
      <c r="A523" s="8" t="s">
        <v>74</v>
      </c>
      <c r="B523" s="34" t="s">
        <v>183</v>
      </c>
      <c r="C523" s="7">
        <f t="shared" si="68"/>
        <v>2019</v>
      </c>
      <c r="E523" s="9" t="s">
        <v>46</v>
      </c>
      <c r="F523" s="10">
        <v>2019</v>
      </c>
      <c r="G523" s="4" t="s">
        <v>10</v>
      </c>
      <c r="H523" s="6" t="s">
        <v>19</v>
      </c>
      <c r="I523" s="5" t="s">
        <v>44</v>
      </c>
      <c r="J523" s="5" t="s">
        <v>21</v>
      </c>
      <c r="K523" s="2" t="s">
        <v>72</v>
      </c>
      <c r="L523" s="1" t="s">
        <v>73</v>
      </c>
      <c r="M523" s="14">
        <v>68000</v>
      </c>
      <c r="N523" s="3">
        <v>4290.7973110535195</v>
      </c>
      <c r="O523" s="3">
        <v>5467.1998265707571</v>
      </c>
      <c r="P523" s="3">
        <v>1856.3996040067543</v>
      </c>
      <c r="Q523" s="3">
        <f t="shared" si="66"/>
        <v>11614.39674163103</v>
      </c>
      <c r="R523" s="3">
        <v>4290.7973110535195</v>
      </c>
      <c r="S523" s="3">
        <v>5467.1998265707571</v>
      </c>
      <c r="T523" s="3">
        <v>1856.3996040067543</v>
      </c>
      <c r="U523" s="3">
        <f t="shared" si="67"/>
        <v>11614.39674163103</v>
      </c>
      <c r="V523" s="16">
        <v>923</v>
      </c>
      <c r="W523" s="3">
        <v>0</v>
      </c>
      <c r="X523" s="3">
        <v>0</v>
      </c>
      <c r="Y523" s="3">
        <v>0</v>
      </c>
      <c r="Z523" s="3">
        <f t="shared" ref="Z523:Z586" si="69">SUM(W523:Y523)</f>
        <v>0</v>
      </c>
      <c r="AA523" s="16" t="s">
        <v>155</v>
      </c>
      <c r="AB523" s="3">
        <f t="shared" ref="AB523:AB586" si="70">N523-SUM(R523,W523)</f>
        <v>0</v>
      </c>
      <c r="AC523" s="3">
        <f t="shared" ref="AC523:AC586" si="71">O523-SUM(S523,X523)</f>
        <v>0</v>
      </c>
      <c r="AD523" s="3">
        <f t="shared" ref="AD523:AD586" si="72">P523-SUM(T523,Y523)</f>
        <v>0</v>
      </c>
      <c r="AE523" s="3">
        <f t="shared" ref="AE523:AE586" si="73">Q523-SUM(U523,Z523)</f>
        <v>0</v>
      </c>
    </row>
    <row r="524" spans="1:31" x14ac:dyDescent="0.2">
      <c r="A524" s="8" t="s">
        <v>74</v>
      </c>
      <c r="B524" s="34" t="s">
        <v>183</v>
      </c>
      <c r="C524" s="7">
        <f t="shared" si="68"/>
        <v>2019</v>
      </c>
      <c r="E524" s="9" t="s">
        <v>47</v>
      </c>
      <c r="F524" s="10">
        <v>2019</v>
      </c>
      <c r="G524" s="4" t="s">
        <v>10</v>
      </c>
      <c r="H524" s="6" t="s">
        <v>19</v>
      </c>
      <c r="I524" s="5" t="s">
        <v>44</v>
      </c>
      <c r="J524" s="5" t="s">
        <v>21</v>
      </c>
      <c r="K524" s="2" t="s">
        <v>72</v>
      </c>
      <c r="L524" s="1" t="s">
        <v>73</v>
      </c>
      <c r="M524" s="14">
        <v>68000</v>
      </c>
      <c r="N524" s="3">
        <v>4290.799676095382</v>
      </c>
      <c r="O524" s="3">
        <v>5467.1998578621315</v>
      </c>
      <c r="P524" s="3">
        <v>1856.3996485554535</v>
      </c>
      <c r="Q524" s="3">
        <f t="shared" ref="Q524:Q587" si="74">SUM(N524:P524)</f>
        <v>11614.399182512967</v>
      </c>
      <c r="R524" s="3">
        <v>4290.799676095382</v>
      </c>
      <c r="S524" s="3">
        <v>5467.1998578621315</v>
      </c>
      <c r="T524" s="3">
        <v>1856.3996485554535</v>
      </c>
      <c r="U524" s="3">
        <f t="shared" ref="U524:U587" si="75">SUM(R524:T524)</f>
        <v>11614.399182512967</v>
      </c>
      <c r="V524" s="16">
        <v>923</v>
      </c>
      <c r="W524" s="3">
        <v>0</v>
      </c>
      <c r="X524" s="3">
        <v>0</v>
      </c>
      <c r="Y524" s="3">
        <v>0</v>
      </c>
      <c r="Z524" s="3">
        <f t="shared" si="69"/>
        <v>0</v>
      </c>
      <c r="AA524" s="16" t="s">
        <v>155</v>
      </c>
      <c r="AB524" s="3">
        <f t="shared" si="70"/>
        <v>0</v>
      </c>
      <c r="AC524" s="3">
        <f t="shared" si="71"/>
        <v>0</v>
      </c>
      <c r="AD524" s="3">
        <f t="shared" si="72"/>
        <v>0</v>
      </c>
      <c r="AE524" s="3">
        <f t="shared" si="73"/>
        <v>0</v>
      </c>
    </row>
    <row r="525" spans="1:31" x14ac:dyDescent="0.2">
      <c r="A525" s="8" t="s">
        <v>74</v>
      </c>
      <c r="B525" s="34" t="s">
        <v>183</v>
      </c>
      <c r="C525" s="7">
        <f t="shared" si="68"/>
        <v>2019</v>
      </c>
      <c r="E525" s="9" t="s">
        <v>48</v>
      </c>
      <c r="F525" s="10">
        <v>2019</v>
      </c>
      <c r="G525" s="4" t="s">
        <v>10</v>
      </c>
      <c r="H525" s="6" t="s">
        <v>19</v>
      </c>
      <c r="I525" s="5" t="s">
        <v>44</v>
      </c>
      <c r="J525" s="5" t="s">
        <v>21</v>
      </c>
      <c r="K525" s="2" t="s">
        <v>72</v>
      </c>
      <c r="L525" s="1" t="s">
        <v>73</v>
      </c>
      <c r="M525" s="14">
        <v>68000</v>
      </c>
      <c r="N525" s="3">
        <v>4290.7999059636677</v>
      </c>
      <c r="O525" s="3">
        <v>5467.2001664281333</v>
      </c>
      <c r="P525" s="3">
        <v>1856.3998812943707</v>
      </c>
      <c r="Q525" s="3">
        <f t="shared" si="74"/>
        <v>11614.399953686172</v>
      </c>
      <c r="R525" s="3">
        <v>4290.7999059636677</v>
      </c>
      <c r="S525" s="3">
        <v>5467.2001664281333</v>
      </c>
      <c r="T525" s="3">
        <v>1856.3998812943707</v>
      </c>
      <c r="U525" s="3">
        <f t="shared" si="75"/>
        <v>11614.399953686172</v>
      </c>
      <c r="V525" s="16">
        <v>923</v>
      </c>
      <c r="W525" s="3">
        <v>0</v>
      </c>
      <c r="X525" s="3">
        <v>0</v>
      </c>
      <c r="Y525" s="3">
        <v>0</v>
      </c>
      <c r="Z525" s="3">
        <f t="shared" si="69"/>
        <v>0</v>
      </c>
      <c r="AA525" s="16" t="s">
        <v>155</v>
      </c>
      <c r="AB525" s="3">
        <f t="shared" si="70"/>
        <v>0</v>
      </c>
      <c r="AC525" s="3">
        <f t="shared" si="71"/>
        <v>0</v>
      </c>
      <c r="AD525" s="3">
        <f t="shared" si="72"/>
        <v>0</v>
      </c>
      <c r="AE525" s="3">
        <f t="shared" si="73"/>
        <v>0</v>
      </c>
    </row>
    <row r="526" spans="1:31" x14ac:dyDescent="0.2">
      <c r="A526" s="8" t="s">
        <v>74</v>
      </c>
      <c r="B526" s="34" t="s">
        <v>183</v>
      </c>
      <c r="C526" s="7">
        <f t="shared" si="68"/>
        <v>2019</v>
      </c>
      <c r="E526" s="9" t="s">
        <v>49</v>
      </c>
      <c r="F526" s="10">
        <v>2019</v>
      </c>
      <c r="G526" s="4" t="s">
        <v>10</v>
      </c>
      <c r="H526" s="6" t="s">
        <v>19</v>
      </c>
      <c r="I526" s="5" t="s">
        <v>44</v>
      </c>
      <c r="J526" s="5" t="s">
        <v>21</v>
      </c>
      <c r="K526" s="2" t="s">
        <v>72</v>
      </c>
      <c r="L526" s="1" t="s">
        <v>73</v>
      </c>
      <c r="M526" s="14">
        <v>68000</v>
      </c>
      <c r="N526" s="3">
        <v>4290.7999219327021</v>
      </c>
      <c r="O526" s="3">
        <v>5467.2003816623501</v>
      </c>
      <c r="P526" s="3">
        <v>1856.3998814533618</v>
      </c>
      <c r="Q526" s="3">
        <f t="shared" si="74"/>
        <v>11614.400185048415</v>
      </c>
      <c r="R526" s="3">
        <v>4290.7999219327021</v>
      </c>
      <c r="S526" s="3">
        <v>5467.2003816623501</v>
      </c>
      <c r="T526" s="3">
        <v>1856.3998814533618</v>
      </c>
      <c r="U526" s="3">
        <f t="shared" si="75"/>
        <v>11614.400185048415</v>
      </c>
      <c r="V526" s="16">
        <v>923</v>
      </c>
      <c r="W526" s="3">
        <v>0</v>
      </c>
      <c r="X526" s="3">
        <v>0</v>
      </c>
      <c r="Y526" s="3">
        <v>0</v>
      </c>
      <c r="Z526" s="3">
        <f t="shared" si="69"/>
        <v>0</v>
      </c>
      <c r="AA526" s="16" t="s">
        <v>155</v>
      </c>
      <c r="AB526" s="3">
        <f t="shared" si="70"/>
        <v>0</v>
      </c>
      <c r="AC526" s="3">
        <f t="shared" si="71"/>
        <v>0</v>
      </c>
      <c r="AD526" s="3">
        <f t="shared" si="72"/>
        <v>0</v>
      </c>
      <c r="AE526" s="3">
        <f t="shared" si="73"/>
        <v>0</v>
      </c>
    </row>
    <row r="527" spans="1:31" x14ac:dyDescent="0.2">
      <c r="A527" s="8" t="s">
        <v>74</v>
      </c>
      <c r="B527" s="34" t="s">
        <v>183</v>
      </c>
      <c r="C527" s="7">
        <f t="shared" si="68"/>
        <v>2019</v>
      </c>
      <c r="E527" s="9" t="s">
        <v>37</v>
      </c>
      <c r="F527" s="10">
        <v>2019</v>
      </c>
      <c r="G527" s="4" t="s">
        <v>10</v>
      </c>
      <c r="H527" s="6" t="s">
        <v>19</v>
      </c>
      <c r="I527" s="5" t="s">
        <v>44</v>
      </c>
      <c r="J527" s="5" t="s">
        <v>21</v>
      </c>
      <c r="K527" s="2" t="s">
        <v>72</v>
      </c>
      <c r="L527" s="1" t="s">
        <v>73</v>
      </c>
      <c r="M527" s="14">
        <v>68000</v>
      </c>
      <c r="N527" s="3">
        <v>4290.7999529907411</v>
      </c>
      <c r="O527" s="3">
        <v>5467.2006724714274</v>
      </c>
      <c r="P527" s="3">
        <v>1856.3998954323677</v>
      </c>
      <c r="Q527" s="3">
        <f t="shared" si="74"/>
        <v>11614.400520894536</v>
      </c>
      <c r="R527" s="3">
        <v>4290.7999529907411</v>
      </c>
      <c r="S527" s="3">
        <v>5467.2006724714274</v>
      </c>
      <c r="T527" s="3">
        <v>1856.3998954323677</v>
      </c>
      <c r="U527" s="3">
        <f t="shared" si="75"/>
        <v>11614.400520894536</v>
      </c>
      <c r="V527" s="16">
        <v>923</v>
      </c>
      <c r="W527" s="3">
        <v>0</v>
      </c>
      <c r="X527" s="3">
        <v>0</v>
      </c>
      <c r="Y527" s="3">
        <v>0</v>
      </c>
      <c r="Z527" s="3">
        <f t="shared" si="69"/>
        <v>0</v>
      </c>
      <c r="AA527" s="16" t="s">
        <v>155</v>
      </c>
      <c r="AB527" s="3">
        <f t="shared" si="70"/>
        <v>0</v>
      </c>
      <c r="AC527" s="3">
        <f t="shared" si="71"/>
        <v>0</v>
      </c>
      <c r="AD527" s="3">
        <f t="shared" si="72"/>
        <v>0</v>
      </c>
      <c r="AE527" s="3">
        <f t="shared" si="73"/>
        <v>0</v>
      </c>
    </row>
    <row r="528" spans="1:31" x14ac:dyDescent="0.2">
      <c r="A528" s="8" t="s">
        <v>74</v>
      </c>
      <c r="B528" s="34" t="s">
        <v>183</v>
      </c>
      <c r="C528" s="7">
        <f t="shared" si="68"/>
        <v>2019</v>
      </c>
      <c r="E528" s="9" t="s">
        <v>38</v>
      </c>
      <c r="F528" s="10">
        <v>2019</v>
      </c>
      <c r="G528" s="4" t="s">
        <v>10</v>
      </c>
      <c r="H528" s="6" t="s">
        <v>19</v>
      </c>
      <c r="I528" s="5" t="s">
        <v>44</v>
      </c>
      <c r="J528" s="5" t="s">
        <v>21</v>
      </c>
      <c r="K528" s="2" t="s">
        <v>72</v>
      </c>
      <c r="L528" s="1" t="s">
        <v>73</v>
      </c>
      <c r="M528" s="14">
        <v>68000</v>
      </c>
      <c r="N528" s="3">
        <v>4290.8000776446206</v>
      </c>
      <c r="O528" s="3">
        <v>5467.2026504629912</v>
      </c>
      <c r="P528" s="3">
        <v>1856.4016310003251</v>
      </c>
      <c r="Q528" s="3">
        <f t="shared" si="74"/>
        <v>11614.404359107935</v>
      </c>
      <c r="R528" s="3">
        <v>4290.8000776446206</v>
      </c>
      <c r="S528" s="3">
        <v>5467.2026504629912</v>
      </c>
      <c r="T528" s="3">
        <v>1856.4016310003251</v>
      </c>
      <c r="U528" s="3">
        <f t="shared" si="75"/>
        <v>11614.404359107935</v>
      </c>
      <c r="V528" s="16">
        <v>923</v>
      </c>
      <c r="W528" s="3">
        <v>0</v>
      </c>
      <c r="X528" s="3">
        <v>0</v>
      </c>
      <c r="Y528" s="3">
        <v>0</v>
      </c>
      <c r="Z528" s="3">
        <f t="shared" si="69"/>
        <v>0</v>
      </c>
      <c r="AA528" s="16" t="s">
        <v>155</v>
      </c>
      <c r="AB528" s="3">
        <f t="shared" si="70"/>
        <v>0</v>
      </c>
      <c r="AC528" s="3">
        <f t="shared" si="71"/>
        <v>0</v>
      </c>
      <c r="AD528" s="3">
        <f t="shared" si="72"/>
        <v>0</v>
      </c>
      <c r="AE528" s="3">
        <f t="shared" si="73"/>
        <v>0</v>
      </c>
    </row>
    <row r="529" spans="1:31" x14ac:dyDescent="0.2">
      <c r="A529" s="8" t="s">
        <v>74</v>
      </c>
      <c r="B529" s="34" t="s">
        <v>183</v>
      </c>
      <c r="C529" s="7">
        <f t="shared" si="68"/>
        <v>2019</v>
      </c>
      <c r="E529" s="9" t="s">
        <v>40</v>
      </c>
      <c r="F529" s="10">
        <v>2019</v>
      </c>
      <c r="G529" s="4" t="s">
        <v>10</v>
      </c>
      <c r="H529" s="6" t="s">
        <v>19</v>
      </c>
      <c r="I529" s="5" t="s">
        <v>44</v>
      </c>
      <c r="J529" s="5" t="s">
        <v>21</v>
      </c>
      <c r="K529" s="2" t="s">
        <v>72</v>
      </c>
      <c r="L529" s="1" t="s">
        <v>73</v>
      </c>
      <c r="M529" s="14">
        <v>68000</v>
      </c>
      <c r="N529" s="3">
        <v>6439.5995661685993</v>
      </c>
      <c r="O529" s="3">
        <v>8214.3999500253722</v>
      </c>
      <c r="P529" s="3">
        <v>2787.9999092818894</v>
      </c>
      <c r="Q529" s="3">
        <f t="shared" si="74"/>
        <v>17441.99942547586</v>
      </c>
      <c r="R529" s="3">
        <v>6439.5995661685993</v>
      </c>
      <c r="S529" s="3">
        <v>8214.3999500253722</v>
      </c>
      <c r="T529" s="3">
        <v>2787.9999092818894</v>
      </c>
      <c r="U529" s="3">
        <f t="shared" si="75"/>
        <v>17441.99942547586</v>
      </c>
      <c r="V529" s="16">
        <v>923</v>
      </c>
      <c r="W529" s="3">
        <v>0</v>
      </c>
      <c r="X529" s="3">
        <v>0</v>
      </c>
      <c r="Y529" s="3">
        <v>0</v>
      </c>
      <c r="Z529" s="3">
        <f t="shared" si="69"/>
        <v>0</v>
      </c>
      <c r="AA529" s="16" t="s">
        <v>155</v>
      </c>
      <c r="AB529" s="3">
        <f t="shared" si="70"/>
        <v>0</v>
      </c>
      <c r="AC529" s="3">
        <f t="shared" si="71"/>
        <v>0</v>
      </c>
      <c r="AD529" s="3">
        <f t="shared" si="72"/>
        <v>0</v>
      </c>
      <c r="AE529" s="3">
        <f t="shared" si="73"/>
        <v>0</v>
      </c>
    </row>
    <row r="530" spans="1:31" x14ac:dyDescent="0.2">
      <c r="A530" s="8" t="s">
        <v>74</v>
      </c>
      <c r="B530" s="34" t="s">
        <v>183</v>
      </c>
      <c r="C530" s="7">
        <f t="shared" si="68"/>
        <v>2019</v>
      </c>
      <c r="E530" s="9" t="s">
        <v>41</v>
      </c>
      <c r="F530" s="10">
        <v>2019</v>
      </c>
      <c r="G530" s="4" t="s">
        <v>10</v>
      </c>
      <c r="H530" s="6" t="s">
        <v>19</v>
      </c>
      <c r="I530" s="5" t="s">
        <v>44</v>
      </c>
      <c r="J530" s="5" t="s">
        <v>21</v>
      </c>
      <c r="K530" s="2" t="s">
        <v>72</v>
      </c>
      <c r="L530" s="1" t="s">
        <v>73</v>
      </c>
      <c r="M530" s="14">
        <v>68000</v>
      </c>
      <c r="N530" s="3">
        <v>6439.6000696574611</v>
      </c>
      <c r="O530" s="3">
        <v>8214.3999721632099</v>
      </c>
      <c r="P530" s="3">
        <v>2787.9999314520746</v>
      </c>
      <c r="Q530" s="3">
        <f t="shared" si="74"/>
        <v>17441.999973272745</v>
      </c>
      <c r="R530" s="3">
        <v>6439.6000696574611</v>
      </c>
      <c r="S530" s="3">
        <v>8214.3999721632099</v>
      </c>
      <c r="T530" s="3">
        <v>2787.9999314520746</v>
      </c>
      <c r="U530" s="3">
        <f t="shared" si="75"/>
        <v>17441.999973272745</v>
      </c>
      <c r="V530" s="16">
        <v>923</v>
      </c>
      <c r="W530" s="3">
        <v>0</v>
      </c>
      <c r="X530" s="3">
        <v>0</v>
      </c>
      <c r="Y530" s="3">
        <v>0</v>
      </c>
      <c r="Z530" s="3">
        <f t="shared" si="69"/>
        <v>0</v>
      </c>
      <c r="AA530" s="16" t="s">
        <v>155</v>
      </c>
      <c r="AB530" s="3">
        <f t="shared" si="70"/>
        <v>0</v>
      </c>
      <c r="AC530" s="3">
        <f t="shared" si="71"/>
        <v>0</v>
      </c>
      <c r="AD530" s="3">
        <f t="shared" si="72"/>
        <v>0</v>
      </c>
      <c r="AE530" s="3">
        <f t="shared" si="73"/>
        <v>0</v>
      </c>
    </row>
    <row r="531" spans="1:31" x14ac:dyDescent="0.2">
      <c r="A531" s="8" t="s">
        <v>74</v>
      </c>
      <c r="B531" s="34" t="s">
        <v>183</v>
      </c>
      <c r="C531" s="7">
        <f t="shared" si="68"/>
        <v>2019</v>
      </c>
      <c r="E531" s="9" t="s">
        <v>42</v>
      </c>
      <c r="F531" s="10">
        <v>2019</v>
      </c>
      <c r="G531" s="4" t="s">
        <v>10</v>
      </c>
      <c r="H531" s="6" t="s">
        <v>19</v>
      </c>
      <c r="I531" s="5" t="s">
        <v>44</v>
      </c>
      <c r="J531" s="5" t="s">
        <v>21</v>
      </c>
      <c r="K531" s="2" t="s">
        <v>72</v>
      </c>
      <c r="L531" s="1" t="s">
        <v>73</v>
      </c>
      <c r="M531" s="14">
        <v>68000</v>
      </c>
      <c r="N531" s="3">
        <v>6439.6002644424361</v>
      </c>
      <c r="O531" s="3">
        <v>8214.4000053288146</v>
      </c>
      <c r="P531" s="3">
        <v>2787.9999400508336</v>
      </c>
      <c r="Q531" s="3">
        <f t="shared" si="74"/>
        <v>17442.000209822087</v>
      </c>
      <c r="R531" s="3">
        <v>6439.6002644424361</v>
      </c>
      <c r="S531" s="3">
        <v>8214.4000053288146</v>
      </c>
      <c r="T531" s="3">
        <v>2787.9999400508336</v>
      </c>
      <c r="U531" s="3">
        <f t="shared" si="75"/>
        <v>17442.000209822087</v>
      </c>
      <c r="V531" s="16">
        <v>923</v>
      </c>
      <c r="W531" s="3">
        <v>0</v>
      </c>
      <c r="X531" s="3">
        <v>0</v>
      </c>
      <c r="Y531" s="3">
        <v>0</v>
      </c>
      <c r="Z531" s="3">
        <f t="shared" si="69"/>
        <v>0</v>
      </c>
      <c r="AA531" s="16" t="s">
        <v>155</v>
      </c>
      <c r="AB531" s="3">
        <f t="shared" si="70"/>
        <v>0</v>
      </c>
      <c r="AC531" s="3">
        <f t="shared" si="71"/>
        <v>0</v>
      </c>
      <c r="AD531" s="3">
        <f t="shared" si="72"/>
        <v>0</v>
      </c>
      <c r="AE531" s="3">
        <f t="shared" si="73"/>
        <v>0</v>
      </c>
    </row>
    <row r="532" spans="1:31" x14ac:dyDescent="0.2">
      <c r="A532" s="8" t="s">
        <v>74</v>
      </c>
      <c r="B532" s="34" t="s">
        <v>183</v>
      </c>
      <c r="C532" s="7">
        <f t="shared" si="68"/>
        <v>2019</v>
      </c>
      <c r="E532" s="9" t="s">
        <v>45</v>
      </c>
      <c r="F532" s="10">
        <v>2019</v>
      </c>
      <c r="G532" s="4" t="s">
        <v>10</v>
      </c>
      <c r="H532" s="6" t="s">
        <v>19</v>
      </c>
      <c r="I532" s="5" t="s">
        <v>44</v>
      </c>
      <c r="J532" s="5" t="s">
        <v>21</v>
      </c>
      <c r="K532" s="2" t="s">
        <v>72</v>
      </c>
      <c r="L532" s="1" t="s">
        <v>73</v>
      </c>
      <c r="M532" s="14">
        <v>136000</v>
      </c>
      <c r="N532" s="3">
        <v>12879.199912426919</v>
      </c>
      <c r="O532" s="3">
        <v>16428.79991362655</v>
      </c>
      <c r="P532" s="3">
        <v>5576.0000877624971</v>
      </c>
      <c r="Q532" s="3">
        <f t="shared" si="74"/>
        <v>34883.999913815969</v>
      </c>
      <c r="R532" s="3">
        <v>12879.199912426919</v>
      </c>
      <c r="S532" s="3">
        <v>16428.79991362655</v>
      </c>
      <c r="T532" s="3">
        <v>5576.0000877624971</v>
      </c>
      <c r="U532" s="3">
        <f t="shared" si="75"/>
        <v>34883.999913815969</v>
      </c>
      <c r="V532" s="16">
        <v>923</v>
      </c>
      <c r="W532" s="3">
        <v>0</v>
      </c>
      <c r="X532" s="3">
        <v>0</v>
      </c>
      <c r="Y532" s="3">
        <v>0</v>
      </c>
      <c r="Z532" s="3">
        <f t="shared" si="69"/>
        <v>0</v>
      </c>
      <c r="AA532" s="16" t="s">
        <v>155</v>
      </c>
      <c r="AB532" s="3">
        <f t="shared" si="70"/>
        <v>0</v>
      </c>
      <c r="AC532" s="3">
        <f t="shared" si="71"/>
        <v>0</v>
      </c>
      <c r="AD532" s="3">
        <f t="shared" si="72"/>
        <v>0</v>
      </c>
      <c r="AE532" s="3">
        <f t="shared" si="73"/>
        <v>0</v>
      </c>
    </row>
    <row r="533" spans="1:31" x14ac:dyDescent="0.2">
      <c r="A533" s="8" t="s">
        <v>74</v>
      </c>
      <c r="B533" s="34" t="s">
        <v>182</v>
      </c>
      <c r="C533" s="7">
        <f t="shared" si="68"/>
        <v>2020</v>
      </c>
      <c r="E533" s="9" t="s">
        <v>46</v>
      </c>
      <c r="F533" s="10">
        <v>2020</v>
      </c>
      <c r="G533" s="4" t="s">
        <v>10</v>
      </c>
      <c r="H533" s="6" t="s">
        <v>19</v>
      </c>
      <c r="I533" s="5" t="s">
        <v>44</v>
      </c>
      <c r="J533" s="5" t="s">
        <v>21</v>
      </c>
      <c r="K533" s="2" t="s">
        <v>72</v>
      </c>
      <c r="L533" s="1" t="s">
        <v>73</v>
      </c>
      <c r="M533" s="14">
        <v>68000</v>
      </c>
      <c r="N533" s="3">
        <v>6738.7988575210384</v>
      </c>
      <c r="O533" s="3">
        <v>8309.5993291365648</v>
      </c>
      <c r="P533" s="3">
        <v>2855.9995335448771</v>
      </c>
      <c r="Q533" s="3">
        <f t="shared" si="74"/>
        <v>17904.39772020248</v>
      </c>
      <c r="R533" s="3">
        <v>6738.7988575210384</v>
      </c>
      <c r="S533" s="3">
        <v>8309.5993291365648</v>
      </c>
      <c r="T533" s="3">
        <v>2855.9995335448771</v>
      </c>
      <c r="U533" s="3">
        <f t="shared" si="75"/>
        <v>17904.39772020248</v>
      </c>
      <c r="V533" s="16">
        <v>923</v>
      </c>
      <c r="W533" s="3">
        <v>0</v>
      </c>
      <c r="X533" s="3">
        <v>0</v>
      </c>
      <c r="Y533" s="3">
        <v>0</v>
      </c>
      <c r="Z533" s="3">
        <f t="shared" si="69"/>
        <v>0</v>
      </c>
      <c r="AA533" s="16" t="s">
        <v>155</v>
      </c>
      <c r="AB533" s="3">
        <f t="shared" si="70"/>
        <v>0</v>
      </c>
      <c r="AC533" s="3">
        <f t="shared" si="71"/>
        <v>0</v>
      </c>
      <c r="AD533" s="3">
        <f t="shared" si="72"/>
        <v>0</v>
      </c>
      <c r="AE533" s="3">
        <f t="shared" si="73"/>
        <v>0</v>
      </c>
    </row>
    <row r="534" spans="1:31" x14ac:dyDescent="0.2">
      <c r="A534" s="8" t="s">
        <v>74</v>
      </c>
      <c r="B534" s="34" t="s">
        <v>182</v>
      </c>
      <c r="C534" s="7">
        <f t="shared" si="68"/>
        <v>2020</v>
      </c>
      <c r="E534" s="9" t="s">
        <v>47</v>
      </c>
      <c r="F534" s="10">
        <v>2020</v>
      </c>
      <c r="G534" s="4" t="s">
        <v>10</v>
      </c>
      <c r="H534" s="6" t="s">
        <v>19</v>
      </c>
      <c r="I534" s="5" t="s">
        <v>44</v>
      </c>
      <c r="J534" s="5" t="s">
        <v>21</v>
      </c>
      <c r="K534" s="2" t="s">
        <v>72</v>
      </c>
      <c r="L534" s="1" t="s">
        <v>73</v>
      </c>
      <c r="M534" s="14">
        <v>68000</v>
      </c>
      <c r="N534" s="3">
        <v>6738.7991793544134</v>
      </c>
      <c r="O534" s="3">
        <v>8309.5995166712619</v>
      </c>
      <c r="P534" s="3">
        <v>2855.9999415896555</v>
      </c>
      <c r="Q534" s="3">
        <f t="shared" si="74"/>
        <v>17904.39863761533</v>
      </c>
      <c r="R534" s="3">
        <v>6738.7991793544134</v>
      </c>
      <c r="S534" s="3">
        <v>8309.5995166712619</v>
      </c>
      <c r="T534" s="3">
        <v>2855.9999415896555</v>
      </c>
      <c r="U534" s="3">
        <f t="shared" si="75"/>
        <v>17904.39863761533</v>
      </c>
      <c r="V534" s="16">
        <v>923</v>
      </c>
      <c r="W534" s="3">
        <v>0</v>
      </c>
      <c r="X534" s="3">
        <v>0</v>
      </c>
      <c r="Y534" s="3">
        <v>0</v>
      </c>
      <c r="Z534" s="3">
        <f t="shared" si="69"/>
        <v>0</v>
      </c>
      <c r="AA534" s="16" t="s">
        <v>155</v>
      </c>
      <c r="AB534" s="3">
        <f t="shared" si="70"/>
        <v>0</v>
      </c>
      <c r="AC534" s="3">
        <f t="shared" si="71"/>
        <v>0</v>
      </c>
      <c r="AD534" s="3">
        <f t="shared" si="72"/>
        <v>0</v>
      </c>
      <c r="AE534" s="3">
        <f t="shared" si="73"/>
        <v>0</v>
      </c>
    </row>
    <row r="535" spans="1:31" x14ac:dyDescent="0.2">
      <c r="A535" s="8" t="s">
        <v>74</v>
      </c>
      <c r="B535" s="34" t="s">
        <v>182</v>
      </c>
      <c r="C535" s="7">
        <f t="shared" si="68"/>
        <v>2020</v>
      </c>
      <c r="E535" s="9" t="s">
        <v>48</v>
      </c>
      <c r="F535" s="10">
        <v>2020</v>
      </c>
      <c r="G535" s="4" t="s">
        <v>10</v>
      </c>
      <c r="H535" s="6" t="s">
        <v>19</v>
      </c>
      <c r="I535" s="5" t="s">
        <v>44</v>
      </c>
      <c r="J535" s="5" t="s">
        <v>21</v>
      </c>
      <c r="K535" s="2" t="s">
        <v>72</v>
      </c>
      <c r="L535" s="1" t="s">
        <v>73</v>
      </c>
      <c r="M535" s="14">
        <v>68000</v>
      </c>
      <c r="N535" s="3">
        <v>6738.799411138516</v>
      </c>
      <c r="O535" s="3">
        <v>8309.6001447961717</v>
      </c>
      <c r="P535" s="3">
        <v>2856.0000094621073</v>
      </c>
      <c r="Q535" s="3">
        <f t="shared" si="74"/>
        <v>17904.399565396794</v>
      </c>
      <c r="R535" s="3">
        <v>6738.799411138516</v>
      </c>
      <c r="S535" s="3">
        <v>8309.6001447961717</v>
      </c>
      <c r="T535" s="3">
        <v>2856.0000094621073</v>
      </c>
      <c r="U535" s="3">
        <f t="shared" si="75"/>
        <v>17904.399565396794</v>
      </c>
      <c r="V535" s="16">
        <v>923</v>
      </c>
      <c r="W535" s="3">
        <v>0</v>
      </c>
      <c r="X535" s="3">
        <v>0</v>
      </c>
      <c r="Y535" s="3">
        <v>0</v>
      </c>
      <c r="Z535" s="3">
        <f t="shared" si="69"/>
        <v>0</v>
      </c>
      <c r="AA535" s="16" t="s">
        <v>155</v>
      </c>
      <c r="AB535" s="3">
        <f t="shared" si="70"/>
        <v>0</v>
      </c>
      <c r="AC535" s="3">
        <f t="shared" si="71"/>
        <v>0</v>
      </c>
      <c r="AD535" s="3">
        <f t="shared" si="72"/>
        <v>0</v>
      </c>
      <c r="AE535" s="3">
        <f t="shared" si="73"/>
        <v>0</v>
      </c>
    </row>
    <row r="536" spans="1:31" x14ac:dyDescent="0.2">
      <c r="A536" s="8" t="s">
        <v>74</v>
      </c>
      <c r="B536" s="34" t="s">
        <v>182</v>
      </c>
      <c r="C536" s="7">
        <f t="shared" si="68"/>
        <v>2020</v>
      </c>
      <c r="E536" s="9" t="s">
        <v>49</v>
      </c>
      <c r="F536" s="10">
        <v>2020</v>
      </c>
      <c r="G536" s="4" t="s">
        <v>10</v>
      </c>
      <c r="H536" s="6" t="s">
        <v>19</v>
      </c>
      <c r="I536" s="5" t="s">
        <v>44</v>
      </c>
      <c r="J536" s="5" t="s">
        <v>21</v>
      </c>
      <c r="K536" s="2" t="s">
        <v>72</v>
      </c>
      <c r="L536" s="1" t="s">
        <v>73</v>
      </c>
      <c r="M536" s="14">
        <v>68000</v>
      </c>
      <c r="N536" s="3">
        <v>6738.7994737546069</v>
      </c>
      <c r="O536" s="3">
        <v>8309.6003062058644</v>
      </c>
      <c r="P536" s="3">
        <v>2856.0000780302807</v>
      </c>
      <c r="Q536" s="3">
        <f t="shared" si="74"/>
        <v>17904.399857990753</v>
      </c>
      <c r="R536" s="3">
        <v>6738.7994737546069</v>
      </c>
      <c r="S536" s="3">
        <v>8309.6003062058644</v>
      </c>
      <c r="T536" s="3">
        <v>2856.0000780302807</v>
      </c>
      <c r="U536" s="3">
        <f t="shared" si="75"/>
        <v>17904.399857990753</v>
      </c>
      <c r="V536" s="16">
        <v>923</v>
      </c>
      <c r="W536" s="3">
        <v>0</v>
      </c>
      <c r="X536" s="3">
        <v>0</v>
      </c>
      <c r="Y536" s="3">
        <v>0</v>
      </c>
      <c r="Z536" s="3">
        <f t="shared" si="69"/>
        <v>0</v>
      </c>
      <c r="AA536" s="16" t="s">
        <v>155</v>
      </c>
      <c r="AB536" s="3">
        <f t="shared" si="70"/>
        <v>0</v>
      </c>
      <c r="AC536" s="3">
        <f t="shared" si="71"/>
        <v>0</v>
      </c>
      <c r="AD536" s="3">
        <f t="shared" si="72"/>
        <v>0</v>
      </c>
      <c r="AE536" s="3">
        <f t="shared" si="73"/>
        <v>0</v>
      </c>
    </row>
    <row r="537" spans="1:31" x14ac:dyDescent="0.2">
      <c r="A537" s="8" t="s">
        <v>74</v>
      </c>
      <c r="B537" s="34" t="s">
        <v>182</v>
      </c>
      <c r="C537" s="7">
        <f t="shared" si="68"/>
        <v>2020</v>
      </c>
      <c r="E537" s="9" t="s">
        <v>37</v>
      </c>
      <c r="F537" s="10">
        <v>2020</v>
      </c>
      <c r="G537" s="4" t="s">
        <v>10</v>
      </c>
      <c r="H537" s="6" t="s">
        <v>19</v>
      </c>
      <c r="I537" s="5" t="s">
        <v>44</v>
      </c>
      <c r="J537" s="5" t="s">
        <v>21</v>
      </c>
      <c r="K537" s="2" t="s">
        <v>72</v>
      </c>
      <c r="L537" s="1" t="s">
        <v>73</v>
      </c>
      <c r="M537" s="14">
        <v>68000</v>
      </c>
      <c r="N537" s="3">
        <v>6738.7995604850967</v>
      </c>
      <c r="O537" s="3">
        <v>8309.6004590894827</v>
      </c>
      <c r="P537" s="3">
        <v>2856.0002905289812</v>
      </c>
      <c r="Q537" s="3">
        <f t="shared" si="74"/>
        <v>17904.40031010356</v>
      </c>
      <c r="R537" s="3">
        <v>6738.7995604850967</v>
      </c>
      <c r="S537" s="3">
        <v>8309.6004590894827</v>
      </c>
      <c r="T537" s="3">
        <v>2856.0002905289812</v>
      </c>
      <c r="U537" s="3">
        <f t="shared" si="75"/>
        <v>17904.40031010356</v>
      </c>
      <c r="V537" s="16">
        <v>923</v>
      </c>
      <c r="W537" s="3">
        <v>0</v>
      </c>
      <c r="X537" s="3">
        <v>0</v>
      </c>
      <c r="Y537" s="3">
        <v>0</v>
      </c>
      <c r="Z537" s="3">
        <f t="shared" si="69"/>
        <v>0</v>
      </c>
      <c r="AA537" s="16" t="s">
        <v>155</v>
      </c>
      <c r="AB537" s="3">
        <f t="shared" si="70"/>
        <v>0</v>
      </c>
      <c r="AC537" s="3">
        <f t="shared" si="71"/>
        <v>0</v>
      </c>
      <c r="AD537" s="3">
        <f t="shared" si="72"/>
        <v>0</v>
      </c>
      <c r="AE537" s="3">
        <f t="shared" si="73"/>
        <v>0</v>
      </c>
    </row>
    <row r="538" spans="1:31" x14ac:dyDescent="0.2">
      <c r="A538" s="8" t="s">
        <v>74</v>
      </c>
      <c r="B538" s="34" t="s">
        <v>182</v>
      </c>
      <c r="C538" s="7">
        <f t="shared" si="68"/>
        <v>2020</v>
      </c>
      <c r="E538" s="9" t="s">
        <v>38</v>
      </c>
      <c r="F538" s="10">
        <v>2020</v>
      </c>
      <c r="G538" s="4" t="s">
        <v>10</v>
      </c>
      <c r="H538" s="6" t="s">
        <v>19</v>
      </c>
      <c r="I538" s="5" t="s">
        <v>44</v>
      </c>
      <c r="J538" s="5" t="s">
        <v>21</v>
      </c>
      <c r="K538" s="2" t="s">
        <v>72</v>
      </c>
      <c r="L538" s="1" t="s">
        <v>73</v>
      </c>
      <c r="M538" s="14">
        <v>68000</v>
      </c>
      <c r="N538" s="3">
        <v>6738.7999463547112</v>
      </c>
      <c r="O538" s="3">
        <v>8309.6007551695002</v>
      </c>
      <c r="P538" s="3">
        <v>2856.000389205004</v>
      </c>
      <c r="Q538" s="3">
        <f t="shared" si="74"/>
        <v>17904.401090729214</v>
      </c>
      <c r="R538" s="3">
        <v>6738.7999463547112</v>
      </c>
      <c r="S538" s="3">
        <v>8309.6007551695002</v>
      </c>
      <c r="T538" s="3">
        <v>2856.000389205004</v>
      </c>
      <c r="U538" s="3">
        <f t="shared" si="75"/>
        <v>17904.401090729214</v>
      </c>
      <c r="V538" s="16">
        <v>923</v>
      </c>
      <c r="W538" s="3">
        <v>0</v>
      </c>
      <c r="X538" s="3">
        <v>0</v>
      </c>
      <c r="Y538" s="3">
        <v>0</v>
      </c>
      <c r="Z538" s="3">
        <f t="shared" si="69"/>
        <v>0</v>
      </c>
      <c r="AA538" s="16" t="s">
        <v>155</v>
      </c>
      <c r="AB538" s="3">
        <f t="shared" si="70"/>
        <v>0</v>
      </c>
      <c r="AC538" s="3">
        <f t="shared" si="71"/>
        <v>0</v>
      </c>
      <c r="AD538" s="3">
        <f t="shared" si="72"/>
        <v>0</v>
      </c>
      <c r="AE538" s="3">
        <f t="shared" si="73"/>
        <v>0</v>
      </c>
    </row>
    <row r="539" spans="1:31" x14ac:dyDescent="0.2">
      <c r="A539" s="8" t="s">
        <v>74</v>
      </c>
      <c r="B539" s="34" t="s">
        <v>182</v>
      </c>
      <c r="C539" s="7">
        <f t="shared" si="68"/>
        <v>2020</v>
      </c>
      <c r="E539" s="9" t="s">
        <v>39</v>
      </c>
      <c r="F539" s="10">
        <v>2020</v>
      </c>
      <c r="G539" s="4" t="s">
        <v>10</v>
      </c>
      <c r="H539" s="6" t="s">
        <v>19</v>
      </c>
      <c r="I539" s="5" t="s">
        <v>44</v>
      </c>
      <c r="J539" s="5" t="s">
        <v>21</v>
      </c>
      <c r="K539" s="2" t="s">
        <v>72</v>
      </c>
      <c r="L539" s="1" t="s">
        <v>73</v>
      </c>
      <c r="M539" s="14">
        <v>68000</v>
      </c>
      <c r="N539" s="3">
        <v>6738.8001702967276</v>
      </c>
      <c r="O539" s="3">
        <v>8309.6009775445709</v>
      </c>
      <c r="P539" s="3">
        <v>2856.0005835287434</v>
      </c>
      <c r="Q539" s="3">
        <f t="shared" si="74"/>
        <v>17904.401731370042</v>
      </c>
      <c r="R539" s="3">
        <v>6738.8001702967276</v>
      </c>
      <c r="S539" s="3">
        <v>8309.6009775445709</v>
      </c>
      <c r="T539" s="3">
        <v>2856.0005835287434</v>
      </c>
      <c r="U539" s="3">
        <f t="shared" si="75"/>
        <v>17904.401731370042</v>
      </c>
      <c r="V539" s="16">
        <v>923</v>
      </c>
      <c r="W539" s="3">
        <v>0</v>
      </c>
      <c r="X539" s="3">
        <v>0</v>
      </c>
      <c r="Y539" s="3">
        <v>0</v>
      </c>
      <c r="Z539" s="3">
        <f t="shared" si="69"/>
        <v>0</v>
      </c>
      <c r="AA539" s="16" t="s">
        <v>155</v>
      </c>
      <c r="AB539" s="3">
        <f t="shared" si="70"/>
        <v>0</v>
      </c>
      <c r="AC539" s="3">
        <f t="shared" si="71"/>
        <v>0</v>
      </c>
      <c r="AD539" s="3">
        <f t="shared" si="72"/>
        <v>0</v>
      </c>
      <c r="AE539" s="3">
        <f t="shared" si="73"/>
        <v>0</v>
      </c>
    </row>
    <row r="540" spans="1:31" x14ac:dyDescent="0.2">
      <c r="A540" s="8" t="s">
        <v>74</v>
      </c>
      <c r="B540" s="34" t="s">
        <v>182</v>
      </c>
      <c r="C540" s="7">
        <f>IF(D540&lt;&gt;"",YEAR(D540),F540)</f>
        <v>2020</v>
      </c>
      <c r="E540" s="9" t="s">
        <v>40</v>
      </c>
      <c r="F540" s="10">
        <v>2020</v>
      </c>
      <c r="G540" s="4" t="s">
        <v>10</v>
      </c>
      <c r="H540" s="6" t="s">
        <v>19</v>
      </c>
      <c r="I540" s="5" t="s">
        <v>44</v>
      </c>
      <c r="J540" s="5" t="s">
        <v>21</v>
      </c>
      <c r="K540" s="2" t="s">
        <v>72</v>
      </c>
      <c r="L540" s="1" t="s">
        <v>73</v>
      </c>
      <c r="M540" s="14">
        <v>68000</v>
      </c>
      <c r="N540" s="3">
        <v>6738.8004973172556</v>
      </c>
      <c r="O540" s="3">
        <v>8309.6010516344923</v>
      </c>
      <c r="P540" s="3">
        <v>2856.0008363267116</v>
      </c>
      <c r="Q540" s="3">
        <f t="shared" si="74"/>
        <v>17904.402385278459</v>
      </c>
      <c r="R540" s="3">
        <v>6738.8004973172556</v>
      </c>
      <c r="S540" s="3">
        <v>8309.6010516344923</v>
      </c>
      <c r="T540" s="3">
        <v>2856.0008363267116</v>
      </c>
      <c r="U540" s="3">
        <f t="shared" si="75"/>
        <v>17904.402385278459</v>
      </c>
      <c r="V540" s="16">
        <v>923</v>
      </c>
      <c r="W540" s="3">
        <v>0</v>
      </c>
      <c r="X540" s="3">
        <v>0</v>
      </c>
      <c r="Y540" s="3">
        <v>0</v>
      </c>
      <c r="Z540" s="3">
        <f t="shared" si="69"/>
        <v>0</v>
      </c>
      <c r="AA540" s="16" t="s">
        <v>155</v>
      </c>
      <c r="AB540" s="3">
        <f t="shared" si="70"/>
        <v>0</v>
      </c>
      <c r="AC540" s="3">
        <f t="shared" si="71"/>
        <v>0</v>
      </c>
      <c r="AD540" s="3">
        <f t="shared" si="72"/>
        <v>0</v>
      </c>
      <c r="AE540" s="3">
        <f t="shared" si="73"/>
        <v>0</v>
      </c>
    </row>
    <row r="541" spans="1:31" x14ac:dyDescent="0.2">
      <c r="A541" s="8" t="s">
        <v>74</v>
      </c>
      <c r="B541" s="34" t="s">
        <v>182</v>
      </c>
      <c r="C541" s="7">
        <f>IF(D541&lt;&gt;"",YEAR(D541),F541)</f>
        <v>2020</v>
      </c>
      <c r="E541" s="9" t="s">
        <v>41</v>
      </c>
      <c r="F541" s="10">
        <v>2020</v>
      </c>
      <c r="G541" s="4" t="s">
        <v>10</v>
      </c>
      <c r="H541" s="6" t="s">
        <v>19</v>
      </c>
      <c r="I541" s="5" t="s">
        <v>44</v>
      </c>
      <c r="J541" s="5" t="s">
        <v>21</v>
      </c>
      <c r="K541" s="2" t="s">
        <v>72</v>
      </c>
      <c r="L541" s="1" t="s">
        <v>73</v>
      </c>
      <c r="M541" s="14">
        <v>68000</v>
      </c>
      <c r="N541" s="3">
        <v>6738.8008411953506</v>
      </c>
      <c r="O541" s="3">
        <v>8309.6010767706393</v>
      </c>
      <c r="P541" s="3">
        <v>2856.0015332114954</v>
      </c>
      <c r="Q541" s="3">
        <f t="shared" si="74"/>
        <v>17904.403451177484</v>
      </c>
      <c r="R541" s="3">
        <v>6738.8008411953506</v>
      </c>
      <c r="S541" s="3">
        <v>8309.6010767706393</v>
      </c>
      <c r="T541" s="3">
        <v>2856.0015332114954</v>
      </c>
      <c r="U541" s="3">
        <f t="shared" si="75"/>
        <v>17904.403451177484</v>
      </c>
      <c r="V541" s="16">
        <v>923</v>
      </c>
      <c r="W541" s="3">
        <v>0</v>
      </c>
      <c r="X541" s="3">
        <v>0</v>
      </c>
      <c r="Y541" s="3">
        <v>0</v>
      </c>
      <c r="Z541" s="3">
        <f t="shared" si="69"/>
        <v>0</v>
      </c>
      <c r="AA541" s="16" t="s">
        <v>155</v>
      </c>
      <c r="AB541" s="3">
        <f t="shared" si="70"/>
        <v>0</v>
      </c>
      <c r="AC541" s="3">
        <f t="shared" si="71"/>
        <v>0</v>
      </c>
      <c r="AD541" s="3">
        <f t="shared" si="72"/>
        <v>0</v>
      </c>
      <c r="AE541" s="3">
        <f t="shared" si="73"/>
        <v>0</v>
      </c>
    </row>
    <row r="542" spans="1:31" x14ac:dyDescent="0.2">
      <c r="A542" s="8" t="s">
        <v>74</v>
      </c>
      <c r="B542" s="34" t="s">
        <v>183</v>
      </c>
      <c r="C542" s="7">
        <f t="shared" ref="C542:C553" si="76">IF(D542&lt;&gt;"",YEAR(D542),F542)</f>
        <v>2016</v>
      </c>
      <c r="E542" s="9" t="s">
        <v>39</v>
      </c>
      <c r="F542" s="10">
        <v>2016</v>
      </c>
      <c r="G542" s="4" t="s">
        <v>10</v>
      </c>
      <c r="H542" s="6" t="s">
        <v>75</v>
      </c>
      <c r="I542" s="5" t="s">
        <v>76</v>
      </c>
      <c r="J542" s="5" t="s">
        <v>77</v>
      </c>
      <c r="K542" s="2" t="s">
        <v>72</v>
      </c>
      <c r="L542" s="1" t="s">
        <v>73</v>
      </c>
      <c r="M542" s="14">
        <v>12000</v>
      </c>
      <c r="N542" s="3">
        <v>724.7981783681214</v>
      </c>
      <c r="O542" s="3">
        <v>1054.799828672406</v>
      </c>
      <c r="P542" s="3">
        <v>351.59924098671723</v>
      </c>
      <c r="Q542" s="3">
        <f t="shared" si="74"/>
        <v>2131.1972480272448</v>
      </c>
      <c r="R542" s="3">
        <v>313.83761123339661</v>
      </c>
      <c r="S542" s="3">
        <v>456.72832581515183</v>
      </c>
      <c r="T542" s="3">
        <v>152.24247134724857</v>
      </c>
      <c r="U542" s="3">
        <f t="shared" si="75"/>
        <v>922.80840839579696</v>
      </c>
      <c r="V542" s="16">
        <v>923</v>
      </c>
      <c r="W542" s="3">
        <v>410.96056713472478</v>
      </c>
      <c r="X542" s="3">
        <v>598.07150285725413</v>
      </c>
      <c r="Y542" s="3">
        <v>199.35676963946867</v>
      </c>
      <c r="Z542" s="3">
        <f t="shared" si="69"/>
        <v>1208.3888396314476</v>
      </c>
      <c r="AB542" s="3">
        <f t="shared" si="70"/>
        <v>0</v>
      </c>
      <c r="AC542" s="3">
        <f t="shared" si="71"/>
        <v>0</v>
      </c>
      <c r="AD542" s="3">
        <f t="shared" si="72"/>
        <v>0</v>
      </c>
      <c r="AE542" s="3">
        <f t="shared" si="73"/>
        <v>0</v>
      </c>
    </row>
    <row r="543" spans="1:31" x14ac:dyDescent="0.2">
      <c r="A543" s="8" t="s">
        <v>74</v>
      </c>
      <c r="B543" s="34" t="s">
        <v>183</v>
      </c>
      <c r="C543" s="7">
        <f t="shared" si="76"/>
        <v>2016</v>
      </c>
      <c r="E543" s="9" t="s">
        <v>40</v>
      </c>
      <c r="F543" s="10">
        <v>2016</v>
      </c>
      <c r="G543" s="4" t="s">
        <v>10</v>
      </c>
      <c r="H543" s="6" t="s">
        <v>75</v>
      </c>
      <c r="I543" s="5" t="s">
        <v>76</v>
      </c>
      <c r="J543" s="5" t="s">
        <v>77</v>
      </c>
      <c r="K543" s="2" t="s">
        <v>72</v>
      </c>
      <c r="L543" s="1" t="s">
        <v>73</v>
      </c>
      <c r="M543" s="14">
        <v>12000</v>
      </c>
      <c r="N543" s="3">
        <v>724.7992600741544</v>
      </c>
      <c r="O543" s="3">
        <v>1054.8000761347917</v>
      </c>
      <c r="P543" s="3">
        <v>351.59939568633627</v>
      </c>
      <c r="Q543" s="3">
        <f t="shared" si="74"/>
        <v>2131.1987318952824</v>
      </c>
      <c r="R543" s="3">
        <v>313.83807961210891</v>
      </c>
      <c r="S543" s="3">
        <v>456.72843296636484</v>
      </c>
      <c r="T543" s="3">
        <v>152.24253833218361</v>
      </c>
      <c r="U543" s="3">
        <f t="shared" si="75"/>
        <v>922.80905091065733</v>
      </c>
      <c r="V543" s="16">
        <v>923</v>
      </c>
      <c r="W543" s="3">
        <v>410.96118046204549</v>
      </c>
      <c r="X543" s="3">
        <v>598.07164316842682</v>
      </c>
      <c r="Y543" s="3">
        <v>199.35685735415265</v>
      </c>
      <c r="Z543" s="3">
        <f t="shared" si="69"/>
        <v>1208.3896809846249</v>
      </c>
      <c r="AB543" s="3">
        <f t="shared" si="70"/>
        <v>0</v>
      </c>
      <c r="AC543" s="3">
        <f t="shared" si="71"/>
        <v>0</v>
      </c>
      <c r="AD543" s="3">
        <f t="shared" si="72"/>
        <v>0</v>
      </c>
      <c r="AE543" s="3">
        <f t="shared" si="73"/>
        <v>0</v>
      </c>
    </row>
    <row r="544" spans="1:31" x14ac:dyDescent="0.2">
      <c r="A544" s="8" t="s">
        <v>74</v>
      </c>
      <c r="B544" s="34" t="s">
        <v>183</v>
      </c>
      <c r="C544" s="7">
        <f t="shared" si="76"/>
        <v>2016</v>
      </c>
      <c r="E544" s="9" t="s">
        <v>41</v>
      </c>
      <c r="F544" s="10">
        <v>2016</v>
      </c>
      <c r="G544" s="4" t="s">
        <v>10</v>
      </c>
      <c r="H544" s="6" t="s">
        <v>75</v>
      </c>
      <c r="I544" s="5" t="s">
        <v>76</v>
      </c>
      <c r="J544" s="5" t="s">
        <v>77</v>
      </c>
      <c r="K544" s="2" t="s">
        <v>72</v>
      </c>
      <c r="L544" s="1" t="s">
        <v>73</v>
      </c>
      <c r="M544" s="14">
        <v>12000</v>
      </c>
      <c r="N544" s="3">
        <v>724.79938175287361</v>
      </c>
      <c r="O544" s="3">
        <v>1054.8001518026567</v>
      </c>
      <c r="P544" s="3">
        <v>351.59994289080203</v>
      </c>
      <c r="Q544" s="3">
        <f t="shared" si="74"/>
        <v>2131.1994764463325</v>
      </c>
      <c r="R544" s="3">
        <v>313.83813229899431</v>
      </c>
      <c r="S544" s="3">
        <v>456.7284657305504</v>
      </c>
      <c r="T544" s="3">
        <v>152.24277527171731</v>
      </c>
      <c r="U544" s="3">
        <f t="shared" si="75"/>
        <v>922.80937330126199</v>
      </c>
      <c r="V544" s="16">
        <v>923</v>
      </c>
      <c r="W544" s="3">
        <v>410.9612494538793</v>
      </c>
      <c r="X544" s="3">
        <v>598.07168607210633</v>
      </c>
      <c r="Y544" s="3">
        <v>199.35716761908472</v>
      </c>
      <c r="Z544" s="3">
        <f t="shared" si="69"/>
        <v>1208.3901031450703</v>
      </c>
      <c r="AB544" s="3">
        <f t="shared" si="70"/>
        <v>0</v>
      </c>
      <c r="AC544" s="3">
        <f t="shared" si="71"/>
        <v>0</v>
      </c>
      <c r="AD544" s="3">
        <f t="shared" si="72"/>
        <v>0</v>
      </c>
      <c r="AE544" s="3">
        <f t="shared" si="73"/>
        <v>0</v>
      </c>
    </row>
    <row r="545" spans="1:31" x14ac:dyDescent="0.2">
      <c r="A545" s="8" t="s">
        <v>74</v>
      </c>
      <c r="B545" s="34" t="s">
        <v>183</v>
      </c>
      <c r="C545" s="7">
        <f t="shared" si="76"/>
        <v>2016</v>
      </c>
      <c r="E545" s="9" t="s">
        <v>42</v>
      </c>
      <c r="F545" s="10">
        <v>2016</v>
      </c>
      <c r="G545" s="4" t="s">
        <v>10</v>
      </c>
      <c r="H545" s="6" t="s">
        <v>75</v>
      </c>
      <c r="I545" s="5" t="s">
        <v>76</v>
      </c>
      <c r="J545" s="5" t="s">
        <v>77</v>
      </c>
      <c r="K545" s="2" t="s">
        <v>72</v>
      </c>
      <c r="L545" s="1" t="s">
        <v>73</v>
      </c>
      <c r="M545" s="14">
        <v>12000</v>
      </c>
      <c r="N545" s="3">
        <v>724.79983326500724</v>
      </c>
      <c r="O545" s="3">
        <v>1054.8002007666521</v>
      </c>
      <c r="P545" s="3">
        <v>351.60031682503427</v>
      </c>
      <c r="Q545" s="3">
        <f t="shared" si="74"/>
        <v>2131.2003508566936</v>
      </c>
      <c r="R545" s="3">
        <v>313.83832780374814</v>
      </c>
      <c r="S545" s="3">
        <v>456.72848693196045</v>
      </c>
      <c r="T545" s="3">
        <v>152.24293718523987</v>
      </c>
      <c r="U545" s="3">
        <f t="shared" si="75"/>
        <v>922.80975192094843</v>
      </c>
      <c r="V545" s="16">
        <v>923</v>
      </c>
      <c r="W545" s="3">
        <v>410.96150546125909</v>
      </c>
      <c r="X545" s="3">
        <v>598.07171383469165</v>
      </c>
      <c r="Y545" s="3">
        <v>199.3573796397944</v>
      </c>
      <c r="Z545" s="3">
        <f t="shared" si="69"/>
        <v>1208.3905989357452</v>
      </c>
      <c r="AB545" s="3">
        <f t="shared" si="70"/>
        <v>0</v>
      </c>
      <c r="AC545" s="3">
        <f t="shared" si="71"/>
        <v>0</v>
      </c>
      <c r="AD545" s="3">
        <f t="shared" si="72"/>
        <v>0</v>
      </c>
      <c r="AE545" s="3">
        <f t="shared" si="73"/>
        <v>0</v>
      </c>
    </row>
    <row r="546" spans="1:31" x14ac:dyDescent="0.2">
      <c r="A546" s="8" t="s">
        <v>74</v>
      </c>
      <c r="B546" s="34" t="s">
        <v>183</v>
      </c>
      <c r="C546" s="7">
        <f t="shared" si="76"/>
        <v>2016</v>
      </c>
      <c r="E546" s="9" t="s">
        <v>43</v>
      </c>
      <c r="F546" s="10">
        <v>2016</v>
      </c>
      <c r="G546" s="4" t="s">
        <v>10</v>
      </c>
      <c r="H546" s="6" t="s">
        <v>75</v>
      </c>
      <c r="I546" s="5" t="s">
        <v>76</v>
      </c>
      <c r="J546" s="5" t="s">
        <v>77</v>
      </c>
      <c r="K546" s="2" t="s">
        <v>72</v>
      </c>
      <c r="L546" s="1" t="s">
        <v>73</v>
      </c>
      <c r="M546" s="14">
        <v>12000</v>
      </c>
      <c r="N546" s="3">
        <v>724.80024916840864</v>
      </c>
      <c r="O546" s="3">
        <v>1054.8004734097399</v>
      </c>
      <c r="P546" s="3">
        <v>351.60035496610595</v>
      </c>
      <c r="Q546" s="3">
        <f t="shared" si="74"/>
        <v>2131.2010775442545</v>
      </c>
      <c r="R546" s="3">
        <v>313.838507889921</v>
      </c>
      <c r="S546" s="3">
        <v>456.72860498641739</v>
      </c>
      <c r="T546" s="3">
        <v>152.24295370032391</v>
      </c>
      <c r="U546" s="3">
        <f t="shared" si="75"/>
        <v>922.81006657666228</v>
      </c>
      <c r="V546" s="16">
        <v>923</v>
      </c>
      <c r="W546" s="3">
        <v>410.96174127848764</v>
      </c>
      <c r="X546" s="3">
        <v>598.07186842332248</v>
      </c>
      <c r="Y546" s="3">
        <v>199.35740126578204</v>
      </c>
      <c r="Z546" s="3">
        <f t="shared" si="69"/>
        <v>1208.3910109675921</v>
      </c>
      <c r="AB546" s="3">
        <f t="shared" si="70"/>
        <v>0</v>
      </c>
      <c r="AC546" s="3">
        <f t="shared" si="71"/>
        <v>0</v>
      </c>
      <c r="AD546" s="3">
        <f t="shared" si="72"/>
        <v>0</v>
      </c>
      <c r="AE546" s="3">
        <f t="shared" si="73"/>
        <v>0</v>
      </c>
    </row>
    <row r="547" spans="1:31" x14ac:dyDescent="0.2">
      <c r="A547" s="8" t="s">
        <v>74</v>
      </c>
      <c r="B547" s="34" t="s">
        <v>183</v>
      </c>
      <c r="C547" s="7">
        <f t="shared" si="76"/>
        <v>2016</v>
      </c>
      <c r="E547" s="9" t="s">
        <v>45</v>
      </c>
      <c r="F547" s="10">
        <v>2016</v>
      </c>
      <c r="G547" s="4" t="s">
        <v>10</v>
      </c>
      <c r="H547" s="6" t="s">
        <v>75</v>
      </c>
      <c r="I547" s="5" t="s">
        <v>76</v>
      </c>
      <c r="J547" s="5" t="s">
        <v>77</v>
      </c>
      <c r="K547" s="2" t="s">
        <v>72</v>
      </c>
      <c r="L547" s="1" t="s">
        <v>73</v>
      </c>
      <c r="M547" s="14">
        <v>12000</v>
      </c>
      <c r="N547" s="3">
        <v>724.80043400166835</v>
      </c>
      <c r="O547" s="3">
        <v>1054.8009504751028</v>
      </c>
      <c r="P547" s="3">
        <v>351.60046948258037</v>
      </c>
      <c r="Q547" s="3">
        <f t="shared" si="74"/>
        <v>2131.2018539593519</v>
      </c>
      <c r="R547" s="3">
        <v>313.83858792272241</v>
      </c>
      <c r="S547" s="3">
        <v>456.72881155571952</v>
      </c>
      <c r="T547" s="3">
        <v>152.24300328595731</v>
      </c>
      <c r="U547" s="3">
        <f t="shared" si="75"/>
        <v>922.81040276439933</v>
      </c>
      <c r="V547" s="16">
        <v>923</v>
      </c>
      <c r="W547" s="3">
        <v>410.96184607894594</v>
      </c>
      <c r="X547" s="3">
        <v>598.07213891938329</v>
      </c>
      <c r="Y547" s="3">
        <v>199.35746619662305</v>
      </c>
      <c r="Z547" s="3">
        <f t="shared" si="69"/>
        <v>1208.3914511949524</v>
      </c>
      <c r="AB547" s="3">
        <f t="shared" si="70"/>
        <v>0</v>
      </c>
      <c r="AC547" s="3">
        <f t="shared" si="71"/>
        <v>0</v>
      </c>
      <c r="AD547" s="3">
        <f t="shared" si="72"/>
        <v>0</v>
      </c>
      <c r="AE547" s="3">
        <f t="shared" si="73"/>
        <v>0</v>
      </c>
    </row>
    <row r="548" spans="1:31" x14ac:dyDescent="0.2">
      <c r="A548" s="8" t="s">
        <v>74</v>
      </c>
      <c r="B548" s="34" t="s">
        <v>183</v>
      </c>
      <c r="C548" s="7">
        <f t="shared" si="76"/>
        <v>2017</v>
      </c>
      <c r="E548" s="9" t="s">
        <v>46</v>
      </c>
      <c r="F548" s="10">
        <v>2017</v>
      </c>
      <c r="G548" s="4" t="s">
        <v>10</v>
      </c>
      <c r="H548" s="6" t="s">
        <v>75</v>
      </c>
      <c r="I548" s="5" t="s">
        <v>76</v>
      </c>
      <c r="J548" s="5" t="s">
        <v>77</v>
      </c>
      <c r="K548" s="2" t="s">
        <v>72</v>
      </c>
      <c r="L548" s="1" t="s">
        <v>73</v>
      </c>
      <c r="M548" s="14">
        <v>12000</v>
      </c>
      <c r="N548" s="3">
        <v>1492.8003951906276</v>
      </c>
      <c r="O548" s="3">
        <v>2193.6001374410457</v>
      </c>
      <c r="P548" s="3">
        <v>729.60028051107656</v>
      </c>
      <c r="Q548" s="3">
        <f t="shared" si="74"/>
        <v>4416.0008131427494</v>
      </c>
      <c r="R548" s="3">
        <v>646.38257111754183</v>
      </c>
      <c r="S548" s="3">
        <v>949.82885951197295</v>
      </c>
      <c r="T548" s="3">
        <v>315.91692146129617</v>
      </c>
      <c r="U548" s="3">
        <f t="shared" si="75"/>
        <v>1912.1283520908109</v>
      </c>
      <c r="V548" s="16">
        <v>923</v>
      </c>
      <c r="W548" s="3">
        <v>846.41782407308574</v>
      </c>
      <c r="X548" s="3">
        <v>1243.7712779290728</v>
      </c>
      <c r="Y548" s="3">
        <v>413.68335904978039</v>
      </c>
      <c r="Z548" s="3">
        <f t="shared" si="69"/>
        <v>2503.8724610519389</v>
      </c>
      <c r="AA548" s="16">
        <v>107</v>
      </c>
      <c r="AB548" s="3">
        <f t="shared" si="70"/>
        <v>0</v>
      </c>
      <c r="AC548" s="3">
        <f t="shared" si="71"/>
        <v>0</v>
      </c>
      <c r="AD548" s="3">
        <f t="shared" si="72"/>
        <v>0</v>
      </c>
      <c r="AE548" s="3">
        <f t="shared" si="73"/>
        <v>0</v>
      </c>
    </row>
    <row r="549" spans="1:31" x14ac:dyDescent="0.2">
      <c r="A549" s="8" t="s">
        <v>74</v>
      </c>
      <c r="B549" s="34" t="s">
        <v>183</v>
      </c>
      <c r="C549" s="7">
        <f t="shared" si="76"/>
        <v>2017</v>
      </c>
      <c r="E549" s="9" t="s">
        <v>47</v>
      </c>
      <c r="F549" s="10">
        <v>2017</v>
      </c>
      <c r="G549" s="4" t="s">
        <v>10</v>
      </c>
      <c r="H549" s="6" t="s">
        <v>75</v>
      </c>
      <c r="I549" s="5" t="s">
        <v>76</v>
      </c>
      <c r="J549" s="5" t="s">
        <v>77</v>
      </c>
      <c r="K549" s="2" t="s">
        <v>72</v>
      </c>
      <c r="L549" s="1" t="s">
        <v>73</v>
      </c>
      <c r="M549" s="14">
        <v>12000</v>
      </c>
      <c r="N549" s="3">
        <v>1492.8003709591073</v>
      </c>
      <c r="O549" s="3">
        <v>2193.6001091541543</v>
      </c>
      <c r="P549" s="3">
        <v>729.6001747605452</v>
      </c>
      <c r="Q549" s="3">
        <f t="shared" si="74"/>
        <v>4416.0006548738065</v>
      </c>
      <c r="R549" s="3">
        <v>646.38256062529354</v>
      </c>
      <c r="S549" s="3">
        <v>949.82884726374891</v>
      </c>
      <c r="T549" s="3">
        <v>315.91687567131612</v>
      </c>
      <c r="U549" s="3">
        <f t="shared" si="75"/>
        <v>1912.1282835603586</v>
      </c>
      <c r="V549" s="16">
        <v>923</v>
      </c>
      <c r="W549" s="3">
        <v>846.4178103338138</v>
      </c>
      <c r="X549" s="3">
        <v>1243.7712618904054</v>
      </c>
      <c r="Y549" s="3">
        <v>413.68329908922908</v>
      </c>
      <c r="Z549" s="3">
        <f t="shared" si="69"/>
        <v>2503.8723713134482</v>
      </c>
      <c r="AA549" s="16">
        <v>107</v>
      </c>
      <c r="AB549" s="3">
        <f t="shared" si="70"/>
        <v>0</v>
      </c>
      <c r="AC549" s="3">
        <f t="shared" si="71"/>
        <v>0</v>
      </c>
      <c r="AD549" s="3">
        <f t="shared" si="72"/>
        <v>0</v>
      </c>
      <c r="AE549" s="3">
        <f t="shared" si="73"/>
        <v>0</v>
      </c>
    </row>
    <row r="550" spans="1:31" x14ac:dyDescent="0.2">
      <c r="A550" s="8" t="s">
        <v>74</v>
      </c>
      <c r="B550" s="34" t="s">
        <v>183</v>
      </c>
      <c r="C550" s="7">
        <f t="shared" si="76"/>
        <v>2017</v>
      </c>
      <c r="E550" s="9" t="s">
        <v>48</v>
      </c>
      <c r="F550" s="10">
        <v>2017</v>
      </c>
      <c r="G550" s="4" t="s">
        <v>10</v>
      </c>
      <c r="H550" s="6" t="s">
        <v>75</v>
      </c>
      <c r="I550" s="5" t="s">
        <v>76</v>
      </c>
      <c r="J550" s="5" t="s">
        <v>77</v>
      </c>
      <c r="K550" s="2" t="s">
        <v>72</v>
      </c>
      <c r="L550" s="1" t="s">
        <v>73</v>
      </c>
      <c r="M550" s="14">
        <v>12000</v>
      </c>
      <c r="N550" s="3">
        <v>1492.8000682073273</v>
      </c>
      <c r="O550" s="3">
        <v>2193.5997259454084</v>
      </c>
      <c r="P550" s="3">
        <v>729.59998301491407</v>
      </c>
      <c r="Q550" s="3">
        <f t="shared" si="74"/>
        <v>4415.9997771676499</v>
      </c>
      <c r="R550" s="3">
        <v>646.38242953377278</v>
      </c>
      <c r="S550" s="3">
        <v>949.82868133436205</v>
      </c>
      <c r="T550" s="3">
        <v>315.9167926454578</v>
      </c>
      <c r="U550" s="3">
        <f t="shared" si="75"/>
        <v>1912.1279035135926</v>
      </c>
      <c r="V550" s="16">
        <v>923</v>
      </c>
      <c r="W550" s="3">
        <v>846.41763867355451</v>
      </c>
      <c r="X550" s="3">
        <v>1243.7710446110464</v>
      </c>
      <c r="Y550" s="3">
        <v>413.68319036945627</v>
      </c>
      <c r="Z550" s="3">
        <f t="shared" si="69"/>
        <v>2503.8718736540568</v>
      </c>
      <c r="AA550" s="16">
        <v>107</v>
      </c>
      <c r="AB550" s="3">
        <f t="shared" si="70"/>
        <v>0</v>
      </c>
      <c r="AC550" s="3">
        <f t="shared" si="71"/>
        <v>0</v>
      </c>
      <c r="AD550" s="3">
        <f t="shared" si="72"/>
        <v>0</v>
      </c>
      <c r="AE550" s="3">
        <f t="shared" si="73"/>
        <v>0</v>
      </c>
    </row>
    <row r="551" spans="1:31" x14ac:dyDescent="0.2">
      <c r="A551" s="8" t="s">
        <v>74</v>
      </c>
      <c r="B551" s="34" t="s">
        <v>183</v>
      </c>
      <c r="C551" s="7">
        <f t="shared" si="76"/>
        <v>2017</v>
      </c>
      <c r="E551" s="9" t="s">
        <v>49</v>
      </c>
      <c r="F551" s="10">
        <v>2017</v>
      </c>
      <c r="G551" s="4" t="s">
        <v>10</v>
      </c>
      <c r="H551" s="6" t="s">
        <v>75</v>
      </c>
      <c r="I551" s="5" t="s">
        <v>76</v>
      </c>
      <c r="J551" s="5" t="s">
        <v>77</v>
      </c>
      <c r="K551" s="2" t="s">
        <v>72</v>
      </c>
      <c r="L551" s="1" t="s">
        <v>73</v>
      </c>
      <c r="M551" s="14">
        <v>12000</v>
      </c>
      <c r="N551" s="3">
        <v>1492.7998378923421</v>
      </c>
      <c r="O551" s="3">
        <v>2193.5996550921536</v>
      </c>
      <c r="P551" s="3">
        <v>729.59989544265966</v>
      </c>
      <c r="Q551" s="3">
        <f t="shared" si="74"/>
        <v>4415.9993884271553</v>
      </c>
      <c r="R551" s="3">
        <v>646.38232980738417</v>
      </c>
      <c r="S551" s="3">
        <v>949.82865065490273</v>
      </c>
      <c r="T551" s="3">
        <v>315.91675472667168</v>
      </c>
      <c r="U551" s="3">
        <f t="shared" si="75"/>
        <v>1912.1277351889585</v>
      </c>
      <c r="V551" s="16">
        <v>923</v>
      </c>
      <c r="W551" s="3">
        <v>846.41750808495794</v>
      </c>
      <c r="X551" s="3">
        <v>1243.7710044372509</v>
      </c>
      <c r="Y551" s="3">
        <v>413.68314071598797</v>
      </c>
      <c r="Z551" s="3">
        <f t="shared" si="69"/>
        <v>2503.8716532381968</v>
      </c>
      <c r="AA551" s="16">
        <v>107</v>
      </c>
      <c r="AB551" s="3">
        <f t="shared" si="70"/>
        <v>0</v>
      </c>
      <c r="AC551" s="3">
        <f t="shared" si="71"/>
        <v>0</v>
      </c>
      <c r="AD551" s="3">
        <f t="shared" si="72"/>
        <v>0</v>
      </c>
      <c r="AE551" s="3">
        <f t="shared" si="73"/>
        <v>0</v>
      </c>
    </row>
    <row r="552" spans="1:31" x14ac:dyDescent="0.2">
      <c r="A552" s="8" t="s">
        <v>74</v>
      </c>
      <c r="B552" s="34" t="s">
        <v>183</v>
      </c>
      <c r="C552" s="7">
        <f t="shared" si="76"/>
        <v>2017</v>
      </c>
      <c r="E552" s="9" t="s">
        <v>37</v>
      </c>
      <c r="F552" s="10">
        <v>2017</v>
      </c>
      <c r="G552" s="4" t="s">
        <v>10</v>
      </c>
      <c r="H552" s="6" t="s">
        <v>75</v>
      </c>
      <c r="I552" s="5" t="s">
        <v>76</v>
      </c>
      <c r="J552" s="5" t="s">
        <v>77</v>
      </c>
      <c r="K552" s="2" t="s">
        <v>72</v>
      </c>
      <c r="L552" s="1" t="s">
        <v>73</v>
      </c>
      <c r="M552" s="14">
        <v>12000</v>
      </c>
      <c r="N552" s="3">
        <v>1492.7997368449596</v>
      </c>
      <c r="O552" s="3">
        <v>2193.5992535288142</v>
      </c>
      <c r="P552" s="3">
        <v>729.59947307916309</v>
      </c>
      <c r="Q552" s="3">
        <f t="shared" si="74"/>
        <v>4415.9984634529374</v>
      </c>
      <c r="R552" s="3">
        <v>646.38228605386757</v>
      </c>
      <c r="S552" s="3">
        <v>949.82847677797668</v>
      </c>
      <c r="T552" s="3">
        <v>315.91657184327767</v>
      </c>
      <c r="U552" s="3">
        <f t="shared" si="75"/>
        <v>1912.1273346751218</v>
      </c>
      <c r="V552" s="16">
        <v>923</v>
      </c>
      <c r="W552" s="3">
        <v>846.41745079109205</v>
      </c>
      <c r="X552" s="3">
        <v>1243.7707767508375</v>
      </c>
      <c r="Y552" s="3">
        <v>413.68290123588542</v>
      </c>
      <c r="Z552" s="3">
        <f t="shared" si="69"/>
        <v>2503.8711287778146</v>
      </c>
      <c r="AA552" s="16">
        <v>107</v>
      </c>
      <c r="AB552" s="3">
        <f t="shared" si="70"/>
        <v>0</v>
      </c>
      <c r="AC552" s="3">
        <f t="shared" si="71"/>
        <v>0</v>
      </c>
      <c r="AD552" s="3">
        <f t="shared" si="72"/>
        <v>0</v>
      </c>
      <c r="AE552" s="3">
        <f t="shared" si="73"/>
        <v>0</v>
      </c>
    </row>
    <row r="553" spans="1:31" x14ac:dyDescent="0.2">
      <c r="A553" s="8" t="s">
        <v>74</v>
      </c>
      <c r="B553" s="34" t="s">
        <v>183</v>
      </c>
      <c r="C553" s="7">
        <f t="shared" si="76"/>
        <v>2017</v>
      </c>
      <c r="E553" s="9" t="s">
        <v>38</v>
      </c>
      <c r="F553" s="10">
        <v>2017</v>
      </c>
      <c r="G553" s="4" t="s">
        <v>10</v>
      </c>
      <c r="H553" s="6" t="s">
        <v>75</v>
      </c>
      <c r="I553" s="5" t="s">
        <v>76</v>
      </c>
      <c r="J553" s="5" t="s">
        <v>77</v>
      </c>
      <c r="K553" s="2" t="s">
        <v>72</v>
      </c>
      <c r="L553" s="1" t="s">
        <v>73</v>
      </c>
      <c r="M553" s="14">
        <v>12000</v>
      </c>
      <c r="N553" s="3">
        <v>769.19925940020858</v>
      </c>
      <c r="O553" s="3">
        <v>1125.5999662125187</v>
      </c>
      <c r="P553" s="3">
        <v>374.39935258826182</v>
      </c>
      <c r="Q553" s="3">
        <f t="shared" si="74"/>
        <v>2269.1985782009892</v>
      </c>
      <c r="R553" s="3">
        <v>333.06327932029035</v>
      </c>
      <c r="S553" s="3">
        <v>487.38478537002061</v>
      </c>
      <c r="T553" s="3">
        <v>162.1149196707174</v>
      </c>
      <c r="U553" s="3">
        <f t="shared" si="75"/>
        <v>982.56298436102838</v>
      </c>
      <c r="V553" s="16">
        <v>923</v>
      </c>
      <c r="W553" s="3">
        <v>436.13598007991823</v>
      </c>
      <c r="X553" s="3">
        <v>638.21518084249806</v>
      </c>
      <c r="Y553" s="3">
        <v>212.28443291754442</v>
      </c>
      <c r="Z553" s="3">
        <f t="shared" si="69"/>
        <v>1286.6355938399606</v>
      </c>
      <c r="AA553" s="16">
        <v>107</v>
      </c>
      <c r="AB553" s="3">
        <f t="shared" si="70"/>
        <v>0</v>
      </c>
      <c r="AC553" s="3">
        <f t="shared" si="71"/>
        <v>0</v>
      </c>
      <c r="AD553" s="3">
        <f t="shared" si="72"/>
        <v>0</v>
      </c>
      <c r="AE553" s="3">
        <f t="shared" si="73"/>
        <v>0</v>
      </c>
    </row>
    <row r="554" spans="1:31" x14ac:dyDescent="0.2">
      <c r="A554" s="8" t="s">
        <v>74</v>
      </c>
      <c r="B554" s="34" t="s">
        <v>183</v>
      </c>
      <c r="C554" s="7">
        <f t="shared" ref="C554:C565" si="77">IF(D554&lt;&gt;"",YEAR(D554),F554)</f>
        <v>2019</v>
      </c>
      <c r="E554" s="9" t="s">
        <v>46</v>
      </c>
      <c r="F554" s="10">
        <v>2019</v>
      </c>
      <c r="G554" s="4" t="s">
        <v>10</v>
      </c>
      <c r="H554" s="6" t="s">
        <v>78</v>
      </c>
      <c r="I554" s="5" t="s">
        <v>79</v>
      </c>
      <c r="J554" s="5" t="s">
        <v>80</v>
      </c>
      <c r="K554" s="2" t="s">
        <v>72</v>
      </c>
      <c r="L554" s="1" t="s">
        <v>73</v>
      </c>
      <c r="M554" s="14">
        <v>406280</v>
      </c>
      <c r="N554" s="3">
        <v>406280</v>
      </c>
      <c r="O554" s="3">
        <v>0</v>
      </c>
      <c r="P554" s="3">
        <v>0</v>
      </c>
      <c r="Q554" s="3">
        <f t="shared" si="74"/>
        <v>406280</v>
      </c>
      <c r="R554" s="3">
        <v>406280</v>
      </c>
      <c r="S554" s="3">
        <v>0</v>
      </c>
      <c r="T554" s="3">
        <v>0</v>
      </c>
      <c r="U554" s="3">
        <f t="shared" si="75"/>
        <v>406280</v>
      </c>
      <c r="V554" s="16">
        <v>923</v>
      </c>
      <c r="W554" s="3">
        <v>0</v>
      </c>
      <c r="X554" s="3">
        <v>0</v>
      </c>
      <c r="Y554" s="3">
        <v>0</v>
      </c>
      <c r="Z554" s="3">
        <f t="shared" si="69"/>
        <v>0</v>
      </c>
      <c r="AA554" s="16" t="s">
        <v>155</v>
      </c>
      <c r="AB554" s="3">
        <f t="shared" si="70"/>
        <v>0</v>
      </c>
      <c r="AC554" s="3">
        <f t="shared" si="71"/>
        <v>0</v>
      </c>
      <c r="AD554" s="3">
        <f t="shared" si="72"/>
        <v>0</v>
      </c>
      <c r="AE554" s="3">
        <f t="shared" si="73"/>
        <v>0</v>
      </c>
    </row>
    <row r="555" spans="1:31" x14ac:dyDescent="0.2">
      <c r="A555" s="8" t="s">
        <v>74</v>
      </c>
      <c r="B555" s="34" t="s">
        <v>183</v>
      </c>
      <c r="C555" s="7">
        <f t="shared" si="77"/>
        <v>2019</v>
      </c>
      <c r="E555" s="9" t="s">
        <v>46</v>
      </c>
      <c r="F555" s="10">
        <v>2019</v>
      </c>
      <c r="G555" s="4" t="s">
        <v>10</v>
      </c>
      <c r="H555" s="6" t="s">
        <v>81</v>
      </c>
      <c r="I555" s="5" t="s">
        <v>79</v>
      </c>
      <c r="J555" s="5" t="s">
        <v>80</v>
      </c>
      <c r="K555" s="2" t="s">
        <v>72</v>
      </c>
      <c r="L555" s="1" t="s">
        <v>73</v>
      </c>
      <c r="M555" s="14">
        <v>402076</v>
      </c>
      <c r="N555" s="3">
        <v>0</v>
      </c>
      <c r="O555" s="3">
        <v>402076</v>
      </c>
      <c r="P555" s="3">
        <v>0</v>
      </c>
      <c r="Q555" s="3">
        <f t="shared" si="74"/>
        <v>402076</v>
      </c>
      <c r="R555" s="3">
        <v>0</v>
      </c>
      <c r="S555" s="3">
        <v>402076</v>
      </c>
      <c r="T555" s="3">
        <v>0</v>
      </c>
      <c r="U555" s="3">
        <f t="shared" si="75"/>
        <v>402076</v>
      </c>
      <c r="V555" s="16">
        <v>923</v>
      </c>
      <c r="W555" s="3">
        <v>0</v>
      </c>
      <c r="X555" s="3">
        <v>0</v>
      </c>
      <c r="Y555" s="3">
        <v>0</v>
      </c>
      <c r="Z555" s="3">
        <f t="shared" si="69"/>
        <v>0</v>
      </c>
      <c r="AA555" s="16" t="s">
        <v>155</v>
      </c>
      <c r="AB555" s="3">
        <f t="shared" si="70"/>
        <v>0</v>
      </c>
      <c r="AC555" s="3">
        <f t="shared" si="71"/>
        <v>0</v>
      </c>
      <c r="AD555" s="3">
        <f t="shared" si="72"/>
        <v>0</v>
      </c>
      <c r="AE555" s="3">
        <f t="shared" si="73"/>
        <v>0</v>
      </c>
    </row>
    <row r="556" spans="1:31" x14ac:dyDescent="0.2">
      <c r="A556" s="8" t="s">
        <v>74</v>
      </c>
      <c r="B556" s="34" t="s">
        <v>183</v>
      </c>
      <c r="C556" s="7">
        <f t="shared" si="77"/>
        <v>2019</v>
      </c>
      <c r="E556" s="9" t="s">
        <v>46</v>
      </c>
      <c r="F556" s="10">
        <v>2019</v>
      </c>
      <c r="G556" s="4" t="s">
        <v>10</v>
      </c>
      <c r="H556" s="6" t="s">
        <v>82</v>
      </c>
      <c r="I556" s="5" t="s">
        <v>79</v>
      </c>
      <c r="J556" s="5" t="s">
        <v>80</v>
      </c>
      <c r="K556" s="2" t="s">
        <v>72</v>
      </c>
      <c r="L556" s="1" t="s">
        <v>73</v>
      </c>
      <c r="M556" s="14">
        <v>191644</v>
      </c>
      <c r="N556" s="3">
        <v>0</v>
      </c>
      <c r="O556" s="3">
        <v>0</v>
      </c>
      <c r="P556" s="3">
        <v>191644</v>
      </c>
      <c r="Q556" s="3">
        <f t="shared" si="74"/>
        <v>191644</v>
      </c>
      <c r="R556" s="3">
        <v>0</v>
      </c>
      <c r="S556" s="3">
        <v>0</v>
      </c>
      <c r="T556" s="3">
        <v>191644</v>
      </c>
      <c r="U556" s="3">
        <f t="shared" si="75"/>
        <v>191644</v>
      </c>
      <c r="V556" s="16">
        <v>923</v>
      </c>
      <c r="W556" s="3">
        <v>0</v>
      </c>
      <c r="X556" s="3">
        <v>0</v>
      </c>
      <c r="Y556" s="3">
        <v>0</v>
      </c>
      <c r="Z556" s="3">
        <f t="shared" si="69"/>
        <v>0</v>
      </c>
      <c r="AA556" s="16" t="s">
        <v>155</v>
      </c>
      <c r="AB556" s="3">
        <f t="shared" si="70"/>
        <v>0</v>
      </c>
      <c r="AC556" s="3">
        <f t="shared" si="71"/>
        <v>0</v>
      </c>
      <c r="AD556" s="3">
        <f t="shared" si="72"/>
        <v>0</v>
      </c>
      <c r="AE556" s="3">
        <f t="shared" si="73"/>
        <v>0</v>
      </c>
    </row>
    <row r="557" spans="1:31" x14ac:dyDescent="0.2">
      <c r="A557" s="8" t="s">
        <v>74</v>
      </c>
      <c r="B557" s="34" t="s">
        <v>183</v>
      </c>
      <c r="C557" s="7">
        <f t="shared" si="77"/>
        <v>2020</v>
      </c>
      <c r="E557" s="9" t="s">
        <v>46</v>
      </c>
      <c r="F557" s="10">
        <v>2020</v>
      </c>
      <c r="G557" s="4" t="s">
        <v>10</v>
      </c>
      <c r="H557" s="6" t="s">
        <v>83</v>
      </c>
      <c r="I557" s="5" t="s">
        <v>84</v>
      </c>
      <c r="J557" s="5" t="s">
        <v>85</v>
      </c>
      <c r="K557" s="2" t="s">
        <v>72</v>
      </c>
      <c r="L557" s="1" t="s">
        <v>73</v>
      </c>
      <c r="M557" s="14">
        <v>346280</v>
      </c>
      <c r="N557" s="3">
        <v>346280</v>
      </c>
      <c r="O557" s="3">
        <v>0</v>
      </c>
      <c r="P557" s="3">
        <v>0</v>
      </c>
      <c r="Q557" s="3">
        <f t="shared" si="74"/>
        <v>346280</v>
      </c>
      <c r="R557" s="3">
        <v>346280</v>
      </c>
      <c r="S557" s="3">
        <v>0</v>
      </c>
      <c r="T557" s="3">
        <v>0</v>
      </c>
      <c r="U557" s="3">
        <f t="shared" si="75"/>
        <v>346280</v>
      </c>
      <c r="V557" s="16">
        <v>923</v>
      </c>
      <c r="W557" s="3">
        <v>0</v>
      </c>
      <c r="X557" s="3">
        <v>0</v>
      </c>
      <c r="Y557" s="3">
        <v>0</v>
      </c>
      <c r="Z557" s="3">
        <f t="shared" si="69"/>
        <v>0</v>
      </c>
      <c r="AA557" s="16" t="s">
        <v>155</v>
      </c>
      <c r="AB557" s="3">
        <f t="shared" si="70"/>
        <v>0</v>
      </c>
      <c r="AC557" s="3">
        <f t="shared" si="71"/>
        <v>0</v>
      </c>
      <c r="AD557" s="3">
        <f t="shared" si="72"/>
        <v>0</v>
      </c>
      <c r="AE557" s="3">
        <f t="shared" si="73"/>
        <v>0</v>
      </c>
    </row>
    <row r="558" spans="1:31" x14ac:dyDescent="0.2">
      <c r="A558" s="8" t="s">
        <v>74</v>
      </c>
      <c r="B558" s="34" t="s">
        <v>183</v>
      </c>
      <c r="C558" s="7">
        <f t="shared" si="77"/>
        <v>2020</v>
      </c>
      <c r="E558" s="9" t="s">
        <v>46</v>
      </c>
      <c r="F558" s="10">
        <v>2020</v>
      </c>
      <c r="G558" s="4" t="s">
        <v>10</v>
      </c>
      <c r="H558" s="6" t="s">
        <v>86</v>
      </c>
      <c r="I558" s="5" t="s">
        <v>84</v>
      </c>
      <c r="J558" s="5" t="s">
        <v>85</v>
      </c>
      <c r="K558" s="2" t="s">
        <v>72</v>
      </c>
      <c r="L558" s="1" t="s">
        <v>73</v>
      </c>
      <c r="M558" s="14">
        <v>261644</v>
      </c>
      <c r="N558" s="3">
        <v>0</v>
      </c>
      <c r="O558" s="3">
        <v>0</v>
      </c>
      <c r="P558" s="3">
        <v>261644</v>
      </c>
      <c r="Q558" s="3">
        <f t="shared" si="74"/>
        <v>261644</v>
      </c>
      <c r="R558" s="3">
        <v>0</v>
      </c>
      <c r="S558" s="3">
        <v>0</v>
      </c>
      <c r="T558" s="3">
        <v>261644</v>
      </c>
      <c r="U558" s="3">
        <f t="shared" si="75"/>
        <v>261644</v>
      </c>
      <c r="V558" s="16">
        <v>923</v>
      </c>
      <c r="W558" s="3">
        <v>0</v>
      </c>
      <c r="X558" s="3">
        <v>0</v>
      </c>
      <c r="Y558" s="3">
        <v>0</v>
      </c>
      <c r="Z558" s="3">
        <f t="shared" si="69"/>
        <v>0</v>
      </c>
      <c r="AA558" s="16" t="s">
        <v>155</v>
      </c>
      <c r="AB558" s="3">
        <f t="shared" si="70"/>
        <v>0</v>
      </c>
      <c r="AC558" s="3">
        <f t="shared" si="71"/>
        <v>0</v>
      </c>
      <c r="AD558" s="3">
        <f t="shared" si="72"/>
        <v>0</v>
      </c>
      <c r="AE558" s="3">
        <f t="shared" si="73"/>
        <v>0</v>
      </c>
    </row>
    <row r="559" spans="1:31" x14ac:dyDescent="0.2">
      <c r="A559" s="8" t="s">
        <v>74</v>
      </c>
      <c r="B559" s="34" t="s">
        <v>183</v>
      </c>
      <c r="C559" s="7">
        <f t="shared" si="77"/>
        <v>2020</v>
      </c>
      <c r="E559" s="9" t="s">
        <v>46</v>
      </c>
      <c r="F559" s="10">
        <v>2020</v>
      </c>
      <c r="G559" s="4" t="s">
        <v>10</v>
      </c>
      <c r="H559" s="6" t="s">
        <v>87</v>
      </c>
      <c r="I559" s="5" t="s">
        <v>84</v>
      </c>
      <c r="J559" s="5" t="s">
        <v>85</v>
      </c>
      <c r="K559" s="2" t="s">
        <v>72</v>
      </c>
      <c r="L559" s="1" t="s">
        <v>73</v>
      </c>
      <c r="M559" s="14">
        <v>392076</v>
      </c>
      <c r="N559" s="3">
        <v>0</v>
      </c>
      <c r="O559" s="3">
        <v>392076</v>
      </c>
      <c r="P559" s="3">
        <v>0</v>
      </c>
      <c r="Q559" s="3">
        <f t="shared" si="74"/>
        <v>392076</v>
      </c>
      <c r="R559" s="3">
        <v>0</v>
      </c>
      <c r="S559" s="3">
        <v>392076</v>
      </c>
      <c r="T559" s="3">
        <v>0</v>
      </c>
      <c r="U559" s="3">
        <f t="shared" si="75"/>
        <v>392076</v>
      </c>
      <c r="V559" s="16">
        <v>923</v>
      </c>
      <c r="W559" s="3">
        <v>0</v>
      </c>
      <c r="X559" s="3">
        <v>0</v>
      </c>
      <c r="Y559" s="3">
        <v>0</v>
      </c>
      <c r="Z559" s="3">
        <f t="shared" si="69"/>
        <v>0</v>
      </c>
      <c r="AA559" s="16" t="s">
        <v>155</v>
      </c>
      <c r="AB559" s="3">
        <f t="shared" si="70"/>
        <v>0</v>
      </c>
      <c r="AC559" s="3">
        <f t="shared" si="71"/>
        <v>0</v>
      </c>
      <c r="AD559" s="3">
        <f t="shared" si="72"/>
        <v>0</v>
      </c>
      <c r="AE559" s="3">
        <f t="shared" si="73"/>
        <v>0</v>
      </c>
    </row>
    <row r="560" spans="1:31" x14ac:dyDescent="0.2">
      <c r="A560" s="8" t="s">
        <v>74</v>
      </c>
      <c r="B560" s="34" t="s">
        <v>182</v>
      </c>
      <c r="C560" s="7">
        <f t="shared" si="77"/>
        <v>2016</v>
      </c>
      <c r="E560" s="9" t="s">
        <v>43</v>
      </c>
      <c r="F560" s="10">
        <v>2016</v>
      </c>
      <c r="G560" s="4" t="s">
        <v>10</v>
      </c>
      <c r="H560" s="6" t="s">
        <v>59</v>
      </c>
      <c r="I560" s="5" t="s">
        <v>23</v>
      </c>
      <c r="J560" s="5" t="s">
        <v>60</v>
      </c>
      <c r="K560" s="2" t="s">
        <v>88</v>
      </c>
      <c r="L560" s="1" t="s">
        <v>89</v>
      </c>
      <c r="M560" s="14">
        <v>175000</v>
      </c>
      <c r="N560" s="3">
        <v>0</v>
      </c>
      <c r="O560" s="3">
        <v>0</v>
      </c>
      <c r="P560" s="3">
        <v>0</v>
      </c>
      <c r="Q560" s="3">
        <f t="shared" si="74"/>
        <v>0</v>
      </c>
      <c r="R560" s="3">
        <v>0</v>
      </c>
      <c r="S560" s="3">
        <v>0</v>
      </c>
      <c r="T560" s="3">
        <v>0</v>
      </c>
      <c r="U560" s="3">
        <f t="shared" si="75"/>
        <v>0</v>
      </c>
      <c r="V560" s="16" t="s">
        <v>155</v>
      </c>
      <c r="W560" s="3">
        <v>0</v>
      </c>
      <c r="X560" s="3">
        <v>0</v>
      </c>
      <c r="Y560" s="3">
        <v>0</v>
      </c>
      <c r="Z560" s="3">
        <f t="shared" si="69"/>
        <v>0</v>
      </c>
      <c r="AA560" s="16" t="s">
        <v>155</v>
      </c>
      <c r="AB560" s="3">
        <f t="shared" si="70"/>
        <v>0</v>
      </c>
      <c r="AC560" s="3">
        <f t="shared" si="71"/>
        <v>0</v>
      </c>
      <c r="AD560" s="3">
        <f t="shared" si="72"/>
        <v>0</v>
      </c>
      <c r="AE560" s="3">
        <f t="shared" si="73"/>
        <v>0</v>
      </c>
    </row>
    <row r="561" spans="1:31" x14ac:dyDescent="0.2">
      <c r="A561" s="8" t="s">
        <v>74</v>
      </c>
      <c r="B561" s="34" t="s">
        <v>183</v>
      </c>
      <c r="C561" s="7">
        <f t="shared" si="77"/>
        <v>2017</v>
      </c>
      <c r="E561" s="9" t="s">
        <v>46</v>
      </c>
      <c r="F561" s="10">
        <v>2017</v>
      </c>
      <c r="G561" s="4" t="s">
        <v>10</v>
      </c>
      <c r="H561" s="6" t="s">
        <v>59</v>
      </c>
      <c r="I561" s="5" t="s">
        <v>23</v>
      </c>
      <c r="J561" s="5" t="s">
        <v>60</v>
      </c>
      <c r="K561" s="2" t="s">
        <v>90</v>
      </c>
      <c r="L561" s="1" t="s">
        <v>91</v>
      </c>
      <c r="M561" s="14">
        <v>400000</v>
      </c>
      <c r="N561" s="3">
        <v>25640.002421580797</v>
      </c>
      <c r="O561" s="3">
        <v>37520.003529517162</v>
      </c>
      <c r="P561" s="3">
        <v>12480.0009816244</v>
      </c>
      <c r="Q561" s="3">
        <f t="shared" si="74"/>
        <v>75640.006932722361</v>
      </c>
      <c r="R561" s="3">
        <v>11102.121048544486</v>
      </c>
      <c r="S561" s="3">
        <v>16246.16152828094</v>
      </c>
      <c r="T561" s="3">
        <v>5403.8404250433696</v>
      </c>
      <c r="U561" s="3">
        <f t="shared" si="75"/>
        <v>32752.123001868797</v>
      </c>
      <c r="V561" s="16">
        <v>911</v>
      </c>
      <c r="W561" s="3">
        <v>14537.881373036311</v>
      </c>
      <c r="X561" s="3">
        <v>21273.842001236237</v>
      </c>
      <c r="Y561" s="3">
        <v>7076.1605565810396</v>
      </c>
      <c r="Z561" s="3">
        <f t="shared" si="69"/>
        <v>42887.88393085359</v>
      </c>
      <c r="AA561" s="16">
        <v>107</v>
      </c>
      <c r="AB561" s="3">
        <f t="shared" si="70"/>
        <v>0</v>
      </c>
      <c r="AC561" s="3">
        <f t="shared" si="71"/>
        <v>0</v>
      </c>
      <c r="AD561" s="3">
        <f t="shared" si="72"/>
        <v>0</v>
      </c>
      <c r="AE561" s="3">
        <f t="shared" si="73"/>
        <v>0</v>
      </c>
    </row>
    <row r="562" spans="1:31" x14ac:dyDescent="0.2">
      <c r="A562" s="8" t="s">
        <v>74</v>
      </c>
      <c r="B562" s="34" t="s">
        <v>183</v>
      </c>
      <c r="C562" s="7">
        <f t="shared" si="77"/>
        <v>2018</v>
      </c>
      <c r="E562" s="9" t="s">
        <v>46</v>
      </c>
      <c r="F562" s="10">
        <v>2018</v>
      </c>
      <c r="G562" s="4" t="s">
        <v>10</v>
      </c>
      <c r="H562" s="6" t="s">
        <v>92</v>
      </c>
      <c r="I562" s="5" t="s">
        <v>84</v>
      </c>
      <c r="J562" s="5" t="s">
        <v>80</v>
      </c>
      <c r="K562" s="2" t="s">
        <v>90</v>
      </c>
      <c r="L562" s="1" t="s">
        <v>91</v>
      </c>
      <c r="M562" s="14">
        <v>1000000</v>
      </c>
      <c r="N562" s="3">
        <f>M562*0.233993498412698</f>
        <v>233993.49841269801</v>
      </c>
      <c r="O562" s="3">
        <f>M562*0.32106599047619</f>
        <v>321065.99047619</v>
      </c>
      <c r="P562" s="3">
        <f>M562*0.127480193650794</f>
        <v>127480.193650794</v>
      </c>
      <c r="Q562" s="3">
        <f t="shared" si="74"/>
        <v>682539.68253968202</v>
      </c>
      <c r="R562" s="3">
        <v>233993.49841269801</v>
      </c>
      <c r="S562" s="3">
        <v>321065.99047619</v>
      </c>
      <c r="T562" s="3">
        <v>127480.193650794</v>
      </c>
      <c r="U562" s="3">
        <f t="shared" si="75"/>
        <v>682539.68253968202</v>
      </c>
      <c r="V562" s="16">
        <v>923</v>
      </c>
      <c r="W562" s="3">
        <v>0</v>
      </c>
      <c r="X562" s="3">
        <v>0</v>
      </c>
      <c r="Y562" s="3">
        <v>0</v>
      </c>
      <c r="Z562" s="3">
        <f t="shared" si="69"/>
        <v>0</v>
      </c>
      <c r="AA562" s="16" t="s">
        <v>155</v>
      </c>
      <c r="AB562" s="3">
        <f t="shared" si="70"/>
        <v>0</v>
      </c>
      <c r="AC562" s="3">
        <f t="shared" si="71"/>
        <v>0</v>
      </c>
      <c r="AD562" s="3">
        <f t="shared" si="72"/>
        <v>0</v>
      </c>
      <c r="AE562" s="3">
        <f t="shared" si="73"/>
        <v>0</v>
      </c>
    </row>
    <row r="563" spans="1:31" x14ac:dyDescent="0.2">
      <c r="A563" s="8" t="s">
        <v>74</v>
      </c>
      <c r="B563" s="34" t="s">
        <v>183</v>
      </c>
      <c r="C563" s="7">
        <f t="shared" si="77"/>
        <v>2018</v>
      </c>
      <c r="E563" s="9" t="s">
        <v>43</v>
      </c>
      <c r="F563" s="10">
        <v>2018</v>
      </c>
      <c r="G563" s="4" t="s">
        <v>10</v>
      </c>
      <c r="H563" s="6" t="s">
        <v>93</v>
      </c>
      <c r="I563" s="5" t="s">
        <v>23</v>
      </c>
      <c r="J563" s="5" t="s">
        <v>80</v>
      </c>
      <c r="K563" s="2" t="s">
        <v>90</v>
      </c>
      <c r="L563" s="1" t="s">
        <v>91</v>
      </c>
      <c r="M563" s="14">
        <v>150000</v>
      </c>
      <c r="N563" s="3">
        <f>M563*0.233993498412698</f>
        <v>35099.0247619047</v>
      </c>
      <c r="O563" s="3">
        <f>M563*0.32106599047619</f>
        <v>48159.898571428501</v>
      </c>
      <c r="P563" s="3">
        <f>M563*0.127480193650794</f>
        <v>19122.0290476191</v>
      </c>
      <c r="Q563" s="3">
        <f t="shared" si="74"/>
        <v>102380.95238095229</v>
      </c>
      <c r="R563" s="3">
        <v>35099.0247619047</v>
      </c>
      <c r="S563" s="3">
        <v>48159.898571428501</v>
      </c>
      <c r="T563" s="3">
        <v>19122.0290476191</v>
      </c>
      <c r="U563" s="3">
        <f t="shared" si="75"/>
        <v>102380.95238095229</v>
      </c>
      <c r="V563" s="16">
        <v>923</v>
      </c>
      <c r="W563" s="3">
        <v>0</v>
      </c>
      <c r="X563" s="3">
        <v>0</v>
      </c>
      <c r="Y563" s="3">
        <v>0</v>
      </c>
      <c r="Z563" s="3">
        <f t="shared" si="69"/>
        <v>0</v>
      </c>
      <c r="AA563" s="16" t="s">
        <v>155</v>
      </c>
      <c r="AB563" s="3">
        <f t="shared" si="70"/>
        <v>0</v>
      </c>
      <c r="AC563" s="3">
        <f t="shared" si="71"/>
        <v>0</v>
      </c>
      <c r="AD563" s="3">
        <f t="shared" si="72"/>
        <v>0</v>
      </c>
      <c r="AE563" s="3">
        <f t="shared" si="73"/>
        <v>0</v>
      </c>
    </row>
    <row r="564" spans="1:31" x14ac:dyDescent="0.2">
      <c r="A564" s="8" t="s">
        <v>74</v>
      </c>
      <c r="B564" s="34" t="s">
        <v>183</v>
      </c>
      <c r="C564" s="7">
        <f t="shared" si="77"/>
        <v>2019</v>
      </c>
      <c r="E564" s="9" t="s">
        <v>46</v>
      </c>
      <c r="F564" s="10">
        <v>2019</v>
      </c>
      <c r="G564" s="4" t="s">
        <v>10</v>
      </c>
      <c r="H564" s="6" t="s">
        <v>94</v>
      </c>
      <c r="I564" s="5" t="s">
        <v>84</v>
      </c>
      <c r="J564" s="5" t="s">
        <v>80</v>
      </c>
      <c r="K564" s="2" t="s">
        <v>90</v>
      </c>
      <c r="L564" s="1" t="s">
        <v>91</v>
      </c>
      <c r="M564" s="14">
        <v>1000000</v>
      </c>
      <c r="N564" s="3">
        <f>M564*0.233993498412698</f>
        <v>233993.49841269801</v>
      </c>
      <c r="O564" s="3">
        <f>M564*0.32106599047619</f>
        <v>321065.99047619</v>
      </c>
      <c r="P564" s="3">
        <f>M564*0.127480193650794</f>
        <v>127480.193650794</v>
      </c>
      <c r="Q564" s="3">
        <f t="shared" si="74"/>
        <v>682539.68253968202</v>
      </c>
      <c r="R564" s="3">
        <v>233993.49841269801</v>
      </c>
      <c r="S564" s="3">
        <v>321065.99047619</v>
      </c>
      <c r="T564" s="3">
        <v>127480.193650794</v>
      </c>
      <c r="U564" s="3">
        <f t="shared" si="75"/>
        <v>682539.68253968202</v>
      </c>
      <c r="V564" s="16">
        <v>923</v>
      </c>
      <c r="W564" s="3">
        <v>0</v>
      </c>
      <c r="X564" s="3">
        <v>0</v>
      </c>
      <c r="Y564" s="3">
        <v>0</v>
      </c>
      <c r="Z564" s="3">
        <f t="shared" si="69"/>
        <v>0</v>
      </c>
      <c r="AA564" s="16" t="s">
        <v>155</v>
      </c>
      <c r="AB564" s="3">
        <f t="shared" si="70"/>
        <v>0</v>
      </c>
      <c r="AC564" s="3">
        <f t="shared" si="71"/>
        <v>0</v>
      </c>
      <c r="AD564" s="3">
        <f t="shared" si="72"/>
        <v>0</v>
      </c>
      <c r="AE564" s="3">
        <f t="shared" si="73"/>
        <v>0</v>
      </c>
    </row>
    <row r="565" spans="1:31" x14ac:dyDescent="0.2">
      <c r="A565" s="8" t="s">
        <v>74</v>
      </c>
      <c r="B565" s="34" t="s">
        <v>183</v>
      </c>
      <c r="C565" s="7">
        <f t="shared" si="77"/>
        <v>2020</v>
      </c>
      <c r="E565" s="9" t="s">
        <v>46</v>
      </c>
      <c r="F565" s="10">
        <v>2020</v>
      </c>
      <c r="G565" s="4" t="s">
        <v>10</v>
      </c>
      <c r="H565" s="6" t="s">
        <v>95</v>
      </c>
      <c r="I565" s="5" t="s">
        <v>84</v>
      </c>
      <c r="J565" s="5" t="s">
        <v>80</v>
      </c>
      <c r="K565" s="2" t="s">
        <v>90</v>
      </c>
      <c r="L565" s="1" t="s">
        <v>91</v>
      </c>
      <c r="M565" s="14">
        <v>1000000</v>
      </c>
      <c r="N565" s="3">
        <f>M565*0.233993498412698</f>
        <v>233993.49841269801</v>
      </c>
      <c r="O565" s="3">
        <f>M565*0.32106599047619</f>
        <v>321065.99047619</v>
      </c>
      <c r="P565" s="3">
        <f>M565*0.127480193650794</f>
        <v>127480.193650794</v>
      </c>
      <c r="Q565" s="3">
        <f t="shared" si="74"/>
        <v>682539.68253968202</v>
      </c>
      <c r="R565" s="3">
        <v>233993.49841269801</v>
      </c>
      <c r="S565" s="3">
        <v>321065.99047619</v>
      </c>
      <c r="T565" s="3">
        <v>127480.193650794</v>
      </c>
      <c r="U565" s="3">
        <f t="shared" si="75"/>
        <v>682539.68253968202</v>
      </c>
      <c r="V565" s="16">
        <v>923</v>
      </c>
      <c r="W565" s="3">
        <v>0</v>
      </c>
      <c r="X565" s="3">
        <v>0</v>
      </c>
      <c r="Y565" s="3">
        <v>0</v>
      </c>
      <c r="Z565" s="3">
        <f t="shared" si="69"/>
        <v>0</v>
      </c>
      <c r="AA565" s="16" t="s">
        <v>155</v>
      </c>
      <c r="AB565" s="3">
        <f t="shared" si="70"/>
        <v>0</v>
      </c>
      <c r="AC565" s="3">
        <f t="shared" si="71"/>
        <v>0</v>
      </c>
      <c r="AD565" s="3">
        <f t="shared" si="72"/>
        <v>0</v>
      </c>
      <c r="AE565" s="3">
        <f t="shared" si="73"/>
        <v>0</v>
      </c>
    </row>
    <row r="566" spans="1:31" x14ac:dyDescent="0.2">
      <c r="A566" s="8" t="s">
        <v>74</v>
      </c>
      <c r="B566" s="34" t="s">
        <v>183</v>
      </c>
      <c r="C566" s="7">
        <f t="shared" ref="C566:C571" si="78">IF(D566&lt;&gt;"",YEAR(D566),F566)</f>
        <v>2018</v>
      </c>
      <c r="E566" s="9" t="s">
        <v>37</v>
      </c>
      <c r="F566" s="10">
        <v>2018</v>
      </c>
      <c r="G566" s="4" t="s">
        <v>5</v>
      </c>
      <c r="H566" s="6" t="s">
        <v>12</v>
      </c>
      <c r="I566" s="5" t="s">
        <v>17</v>
      </c>
      <c r="J566" s="5" t="s">
        <v>14</v>
      </c>
      <c r="K566" s="2" t="s">
        <v>96</v>
      </c>
      <c r="L566" s="1" t="s">
        <v>97</v>
      </c>
      <c r="M566" s="14">
        <v>35000</v>
      </c>
      <c r="N566" s="3">
        <v>35000</v>
      </c>
      <c r="O566" s="3">
        <v>0</v>
      </c>
      <c r="P566" s="3">
        <v>0</v>
      </c>
      <c r="Q566" s="3">
        <f t="shared" si="74"/>
        <v>35000</v>
      </c>
      <c r="R566" s="3">
        <v>35000</v>
      </c>
      <c r="S566" s="3">
        <v>0</v>
      </c>
      <c r="T566" s="3">
        <v>0</v>
      </c>
      <c r="U566" s="3">
        <f t="shared" si="75"/>
        <v>35000</v>
      </c>
      <c r="V566" s="16">
        <v>931</v>
      </c>
      <c r="W566" s="3">
        <v>0</v>
      </c>
      <c r="X566" s="3">
        <v>0</v>
      </c>
      <c r="Y566" s="3">
        <v>0</v>
      </c>
      <c r="Z566" s="3">
        <f t="shared" si="69"/>
        <v>0</v>
      </c>
      <c r="AA566" s="16" t="s">
        <v>155</v>
      </c>
      <c r="AB566" s="3">
        <f t="shared" si="70"/>
        <v>0</v>
      </c>
      <c r="AC566" s="3">
        <f t="shared" si="71"/>
        <v>0</v>
      </c>
      <c r="AD566" s="3">
        <f t="shared" si="72"/>
        <v>0</v>
      </c>
      <c r="AE566" s="3">
        <f t="shared" si="73"/>
        <v>0</v>
      </c>
    </row>
    <row r="567" spans="1:31" x14ac:dyDescent="0.2">
      <c r="A567" s="8" t="s">
        <v>74</v>
      </c>
      <c r="B567" s="34" t="s">
        <v>183</v>
      </c>
      <c r="C567" s="7">
        <f t="shared" si="78"/>
        <v>2018</v>
      </c>
      <c r="E567" s="9" t="s">
        <v>38</v>
      </c>
      <c r="F567" s="10">
        <v>2018</v>
      </c>
      <c r="G567" s="4" t="s">
        <v>5</v>
      </c>
      <c r="H567" s="6" t="s">
        <v>12</v>
      </c>
      <c r="I567" s="5" t="s">
        <v>17</v>
      </c>
      <c r="J567" s="5" t="s">
        <v>14</v>
      </c>
      <c r="K567" s="2" t="s">
        <v>96</v>
      </c>
      <c r="L567" s="1" t="s">
        <v>97</v>
      </c>
      <c r="M567" s="14">
        <v>35000</v>
      </c>
      <c r="N567" s="3">
        <v>35000</v>
      </c>
      <c r="O567" s="3">
        <v>0</v>
      </c>
      <c r="P567" s="3">
        <v>0</v>
      </c>
      <c r="Q567" s="3">
        <f t="shared" si="74"/>
        <v>35000</v>
      </c>
      <c r="R567" s="3">
        <v>35000</v>
      </c>
      <c r="S567" s="3">
        <v>0</v>
      </c>
      <c r="T567" s="3">
        <v>0</v>
      </c>
      <c r="U567" s="3">
        <f t="shared" si="75"/>
        <v>35000</v>
      </c>
      <c r="V567" s="16">
        <v>931</v>
      </c>
      <c r="W567" s="3">
        <v>0</v>
      </c>
      <c r="X567" s="3">
        <v>0</v>
      </c>
      <c r="Y567" s="3">
        <v>0</v>
      </c>
      <c r="Z567" s="3">
        <f t="shared" si="69"/>
        <v>0</v>
      </c>
      <c r="AA567" s="16" t="s">
        <v>155</v>
      </c>
      <c r="AB567" s="3">
        <f t="shared" si="70"/>
        <v>0</v>
      </c>
      <c r="AC567" s="3">
        <f t="shared" si="71"/>
        <v>0</v>
      </c>
      <c r="AD567" s="3">
        <f t="shared" si="72"/>
        <v>0</v>
      </c>
      <c r="AE567" s="3">
        <f t="shared" si="73"/>
        <v>0</v>
      </c>
    </row>
    <row r="568" spans="1:31" x14ac:dyDescent="0.2">
      <c r="A568" s="8" t="s">
        <v>74</v>
      </c>
      <c r="B568" s="34" t="s">
        <v>183</v>
      </c>
      <c r="C568" s="7">
        <f t="shared" si="78"/>
        <v>2018</v>
      </c>
      <c r="E568" s="9" t="s">
        <v>39</v>
      </c>
      <c r="F568" s="10">
        <v>2018</v>
      </c>
      <c r="G568" s="4" t="s">
        <v>5</v>
      </c>
      <c r="H568" s="6" t="s">
        <v>12</v>
      </c>
      <c r="I568" s="5" t="s">
        <v>17</v>
      </c>
      <c r="J568" s="5" t="s">
        <v>14</v>
      </c>
      <c r="K568" s="2" t="s">
        <v>96</v>
      </c>
      <c r="L568" s="1" t="s">
        <v>97</v>
      </c>
      <c r="M568" s="14">
        <v>35000</v>
      </c>
      <c r="N568" s="3">
        <v>35000</v>
      </c>
      <c r="O568" s="3">
        <v>0</v>
      </c>
      <c r="P568" s="3">
        <v>0</v>
      </c>
      <c r="Q568" s="3">
        <f t="shared" si="74"/>
        <v>35000</v>
      </c>
      <c r="R568" s="3">
        <v>35000</v>
      </c>
      <c r="S568" s="3">
        <v>0</v>
      </c>
      <c r="T568" s="3">
        <v>0</v>
      </c>
      <c r="U568" s="3">
        <f t="shared" si="75"/>
        <v>35000</v>
      </c>
      <c r="V568" s="16">
        <v>931</v>
      </c>
      <c r="W568" s="3">
        <v>0</v>
      </c>
      <c r="X568" s="3">
        <v>0</v>
      </c>
      <c r="Y568" s="3">
        <v>0</v>
      </c>
      <c r="Z568" s="3">
        <f t="shared" si="69"/>
        <v>0</v>
      </c>
      <c r="AA568" s="16" t="s">
        <v>155</v>
      </c>
      <c r="AB568" s="3">
        <f t="shared" si="70"/>
        <v>0</v>
      </c>
      <c r="AC568" s="3">
        <f t="shared" si="71"/>
        <v>0</v>
      </c>
      <c r="AD568" s="3">
        <f t="shared" si="72"/>
        <v>0</v>
      </c>
      <c r="AE568" s="3">
        <f t="shared" si="73"/>
        <v>0</v>
      </c>
    </row>
    <row r="569" spans="1:31" x14ac:dyDescent="0.2">
      <c r="A569" s="8" t="s">
        <v>74</v>
      </c>
      <c r="B569" s="34" t="s">
        <v>183</v>
      </c>
      <c r="C569" s="7">
        <f t="shared" si="78"/>
        <v>2018</v>
      </c>
      <c r="E569" s="9" t="s">
        <v>40</v>
      </c>
      <c r="F569" s="10">
        <v>2018</v>
      </c>
      <c r="G569" s="4" t="s">
        <v>5</v>
      </c>
      <c r="H569" s="6" t="s">
        <v>12</v>
      </c>
      <c r="I569" s="5" t="s">
        <v>17</v>
      </c>
      <c r="J569" s="5" t="s">
        <v>14</v>
      </c>
      <c r="K569" s="2" t="s">
        <v>96</v>
      </c>
      <c r="L569" s="1" t="s">
        <v>97</v>
      </c>
      <c r="M569" s="14">
        <v>35000</v>
      </c>
      <c r="N569" s="3">
        <v>35000</v>
      </c>
      <c r="O569" s="3">
        <v>0</v>
      </c>
      <c r="P569" s="3">
        <v>0</v>
      </c>
      <c r="Q569" s="3">
        <f t="shared" si="74"/>
        <v>35000</v>
      </c>
      <c r="R569" s="3">
        <v>35000</v>
      </c>
      <c r="S569" s="3">
        <v>0</v>
      </c>
      <c r="T569" s="3">
        <v>0</v>
      </c>
      <c r="U569" s="3">
        <f t="shared" si="75"/>
        <v>35000</v>
      </c>
      <c r="V569" s="16">
        <v>931</v>
      </c>
      <c r="W569" s="3">
        <v>0</v>
      </c>
      <c r="X569" s="3">
        <v>0</v>
      </c>
      <c r="Y569" s="3">
        <v>0</v>
      </c>
      <c r="Z569" s="3">
        <f t="shared" si="69"/>
        <v>0</v>
      </c>
      <c r="AA569" s="16" t="s">
        <v>155</v>
      </c>
      <c r="AB569" s="3">
        <f t="shared" si="70"/>
        <v>0</v>
      </c>
      <c r="AC569" s="3">
        <f t="shared" si="71"/>
        <v>0</v>
      </c>
      <c r="AD569" s="3">
        <f t="shared" si="72"/>
        <v>0</v>
      </c>
      <c r="AE569" s="3">
        <f t="shared" si="73"/>
        <v>0</v>
      </c>
    </row>
    <row r="570" spans="1:31" x14ac:dyDescent="0.2">
      <c r="A570" s="8" t="s">
        <v>74</v>
      </c>
      <c r="B570" s="34" t="s">
        <v>183</v>
      </c>
      <c r="C570" s="7">
        <f t="shared" si="78"/>
        <v>2018</v>
      </c>
      <c r="E570" s="9" t="s">
        <v>41</v>
      </c>
      <c r="F570" s="10">
        <v>2018</v>
      </c>
      <c r="G570" s="4" t="s">
        <v>5</v>
      </c>
      <c r="H570" s="6" t="s">
        <v>12</v>
      </c>
      <c r="I570" s="5" t="s">
        <v>17</v>
      </c>
      <c r="J570" s="5" t="s">
        <v>14</v>
      </c>
      <c r="K570" s="2" t="s">
        <v>96</v>
      </c>
      <c r="L570" s="1" t="s">
        <v>97</v>
      </c>
      <c r="M570" s="14">
        <v>35000</v>
      </c>
      <c r="N570" s="3">
        <v>35000</v>
      </c>
      <c r="O570" s="3">
        <v>0</v>
      </c>
      <c r="P570" s="3">
        <v>0</v>
      </c>
      <c r="Q570" s="3">
        <f t="shared" si="74"/>
        <v>35000</v>
      </c>
      <c r="R570" s="3">
        <v>35000</v>
      </c>
      <c r="S570" s="3">
        <v>0</v>
      </c>
      <c r="T570" s="3">
        <v>0</v>
      </c>
      <c r="U570" s="3">
        <f t="shared" si="75"/>
        <v>35000</v>
      </c>
      <c r="V570" s="16">
        <v>931</v>
      </c>
      <c r="W570" s="3">
        <v>0</v>
      </c>
      <c r="X570" s="3">
        <v>0</v>
      </c>
      <c r="Y570" s="3">
        <v>0</v>
      </c>
      <c r="Z570" s="3">
        <f t="shared" si="69"/>
        <v>0</v>
      </c>
      <c r="AA570" s="16" t="s">
        <v>155</v>
      </c>
      <c r="AB570" s="3">
        <f t="shared" si="70"/>
        <v>0</v>
      </c>
      <c r="AC570" s="3">
        <f t="shared" si="71"/>
        <v>0</v>
      </c>
      <c r="AD570" s="3">
        <f t="shared" si="72"/>
        <v>0</v>
      </c>
      <c r="AE570" s="3">
        <f t="shared" si="73"/>
        <v>0</v>
      </c>
    </row>
    <row r="571" spans="1:31" x14ac:dyDescent="0.2">
      <c r="A571" s="8" t="s">
        <v>74</v>
      </c>
      <c r="B571" s="34" t="s">
        <v>183</v>
      </c>
      <c r="C571" s="7">
        <f t="shared" si="78"/>
        <v>2018</v>
      </c>
      <c r="E571" s="9" t="s">
        <v>42</v>
      </c>
      <c r="F571" s="10">
        <v>2018</v>
      </c>
      <c r="G571" s="4" t="s">
        <v>5</v>
      </c>
      <c r="H571" s="6" t="s">
        <v>12</v>
      </c>
      <c r="I571" s="5" t="s">
        <v>17</v>
      </c>
      <c r="J571" s="5" t="s">
        <v>14</v>
      </c>
      <c r="K571" s="2" t="s">
        <v>96</v>
      </c>
      <c r="L571" s="1" t="s">
        <v>97</v>
      </c>
      <c r="M571" s="14">
        <v>35000</v>
      </c>
      <c r="N571" s="3">
        <v>35000</v>
      </c>
      <c r="O571" s="3">
        <v>0</v>
      </c>
      <c r="P571" s="3">
        <v>0</v>
      </c>
      <c r="Q571" s="3">
        <f t="shared" si="74"/>
        <v>35000</v>
      </c>
      <c r="R571" s="3">
        <v>35000</v>
      </c>
      <c r="S571" s="3">
        <v>0</v>
      </c>
      <c r="T571" s="3">
        <v>0</v>
      </c>
      <c r="U571" s="3">
        <f t="shared" si="75"/>
        <v>35000</v>
      </c>
      <c r="V571" s="16">
        <v>931</v>
      </c>
      <c r="W571" s="3">
        <v>0</v>
      </c>
      <c r="X571" s="3">
        <v>0</v>
      </c>
      <c r="Y571" s="3">
        <v>0</v>
      </c>
      <c r="Z571" s="3">
        <f t="shared" si="69"/>
        <v>0</v>
      </c>
      <c r="AA571" s="16" t="s">
        <v>155</v>
      </c>
      <c r="AB571" s="3">
        <f t="shared" si="70"/>
        <v>0</v>
      </c>
      <c r="AC571" s="3">
        <f t="shared" si="71"/>
        <v>0</v>
      </c>
      <c r="AD571" s="3">
        <f t="shared" si="72"/>
        <v>0</v>
      </c>
      <c r="AE571" s="3">
        <f t="shared" si="73"/>
        <v>0</v>
      </c>
    </row>
    <row r="572" spans="1:31" x14ac:dyDescent="0.2">
      <c r="A572" s="8" t="s">
        <v>74</v>
      </c>
      <c r="B572" s="34" t="s">
        <v>183</v>
      </c>
      <c r="C572" s="7">
        <f t="shared" ref="C572:C579" si="79">IF(D572&lt;&gt;"",YEAR(D572),F572)</f>
        <v>2018</v>
      </c>
      <c r="E572" s="9" t="s">
        <v>49</v>
      </c>
      <c r="F572" s="10">
        <v>2018</v>
      </c>
      <c r="G572" s="4" t="s">
        <v>5</v>
      </c>
      <c r="H572" s="6" t="s">
        <v>12</v>
      </c>
      <c r="I572" s="5" t="s">
        <v>67</v>
      </c>
      <c r="J572" s="5" t="s">
        <v>14</v>
      </c>
      <c r="K572" s="2" t="s">
        <v>96</v>
      </c>
      <c r="L572" s="1" t="s">
        <v>97</v>
      </c>
      <c r="M572" s="14">
        <v>70000</v>
      </c>
      <c r="N572" s="3">
        <v>70000</v>
      </c>
      <c r="O572" s="3">
        <v>0</v>
      </c>
      <c r="P572" s="3">
        <v>0</v>
      </c>
      <c r="Q572" s="3">
        <f t="shared" si="74"/>
        <v>70000</v>
      </c>
      <c r="R572" s="3">
        <v>70000</v>
      </c>
      <c r="S572" s="3">
        <v>0</v>
      </c>
      <c r="T572" s="3">
        <v>0</v>
      </c>
      <c r="U572" s="3">
        <f t="shared" si="75"/>
        <v>70000</v>
      </c>
      <c r="V572" s="16">
        <v>931</v>
      </c>
      <c r="W572" s="3">
        <v>0</v>
      </c>
      <c r="X572" s="3">
        <v>0</v>
      </c>
      <c r="Y572" s="3">
        <v>0</v>
      </c>
      <c r="Z572" s="3">
        <f t="shared" si="69"/>
        <v>0</v>
      </c>
      <c r="AA572" s="16" t="s">
        <v>155</v>
      </c>
      <c r="AB572" s="3">
        <f t="shared" si="70"/>
        <v>0</v>
      </c>
      <c r="AC572" s="3">
        <f t="shared" si="71"/>
        <v>0</v>
      </c>
      <c r="AD572" s="3">
        <f t="shared" si="72"/>
        <v>0</v>
      </c>
      <c r="AE572" s="3">
        <f t="shared" si="73"/>
        <v>0</v>
      </c>
    </row>
    <row r="573" spans="1:31" x14ac:dyDescent="0.2">
      <c r="A573" s="8" t="s">
        <v>74</v>
      </c>
      <c r="B573" s="34" t="s">
        <v>182</v>
      </c>
      <c r="C573" s="7">
        <f t="shared" si="79"/>
        <v>2020</v>
      </c>
      <c r="E573" s="9" t="s">
        <v>46</v>
      </c>
      <c r="F573" s="10">
        <v>2020</v>
      </c>
      <c r="G573" s="4" t="s">
        <v>5</v>
      </c>
      <c r="H573" s="6" t="s">
        <v>98</v>
      </c>
      <c r="I573" s="5" t="s">
        <v>71</v>
      </c>
      <c r="J573" s="5" t="s">
        <v>99</v>
      </c>
      <c r="K573" s="2" t="s">
        <v>96</v>
      </c>
      <c r="L573" s="1" t="s">
        <v>97</v>
      </c>
      <c r="M573" s="14">
        <v>49030.06</v>
      </c>
      <c r="N573" s="3">
        <v>49030.06</v>
      </c>
      <c r="O573" s="3">
        <v>0</v>
      </c>
      <c r="P573" s="3">
        <v>0</v>
      </c>
      <c r="Q573" s="3">
        <f t="shared" si="74"/>
        <v>49030.06</v>
      </c>
      <c r="R573" s="3">
        <v>49030.06</v>
      </c>
      <c r="S573" s="3">
        <v>0</v>
      </c>
      <c r="T573" s="3">
        <v>0</v>
      </c>
      <c r="U573" s="3">
        <f t="shared" si="75"/>
        <v>49030.06</v>
      </c>
      <c r="V573" s="16">
        <v>935</v>
      </c>
      <c r="W573" s="3">
        <v>0</v>
      </c>
      <c r="X573" s="3">
        <v>0</v>
      </c>
      <c r="Y573" s="3">
        <v>0</v>
      </c>
      <c r="Z573" s="3">
        <f t="shared" si="69"/>
        <v>0</v>
      </c>
      <c r="AA573" s="16" t="s">
        <v>155</v>
      </c>
      <c r="AB573" s="3">
        <f t="shared" si="70"/>
        <v>0</v>
      </c>
      <c r="AC573" s="3">
        <f t="shared" si="71"/>
        <v>0</v>
      </c>
      <c r="AD573" s="3">
        <f t="shared" si="72"/>
        <v>0</v>
      </c>
      <c r="AE573" s="3">
        <f t="shared" si="73"/>
        <v>0</v>
      </c>
    </row>
    <row r="574" spans="1:31" x14ac:dyDescent="0.2">
      <c r="A574" s="8" t="s">
        <v>74</v>
      </c>
      <c r="B574" s="34" t="s">
        <v>182</v>
      </c>
      <c r="C574" s="7">
        <f t="shared" si="79"/>
        <v>2020</v>
      </c>
      <c r="E574" s="9" t="s">
        <v>38</v>
      </c>
      <c r="F574" s="10">
        <v>2020</v>
      </c>
      <c r="G574" s="4" t="s">
        <v>5</v>
      </c>
      <c r="H574" s="6" t="s">
        <v>98</v>
      </c>
      <c r="I574" s="5" t="s">
        <v>71</v>
      </c>
      <c r="J574" s="5" t="s">
        <v>99</v>
      </c>
      <c r="K574" s="2" t="s">
        <v>96</v>
      </c>
      <c r="L574" s="1" t="s">
        <v>97</v>
      </c>
      <c r="M574" s="14">
        <v>7431.18</v>
      </c>
      <c r="N574" s="3">
        <v>7431.18</v>
      </c>
      <c r="O574" s="3">
        <v>0</v>
      </c>
      <c r="P574" s="3">
        <v>0</v>
      </c>
      <c r="Q574" s="3">
        <f t="shared" si="74"/>
        <v>7431.18</v>
      </c>
      <c r="R574" s="3">
        <v>7431.18</v>
      </c>
      <c r="S574" s="3">
        <v>0</v>
      </c>
      <c r="T574" s="3">
        <v>0</v>
      </c>
      <c r="U574" s="3">
        <f t="shared" si="75"/>
        <v>7431.18</v>
      </c>
      <c r="V574" s="16">
        <v>935</v>
      </c>
      <c r="W574" s="3">
        <v>0</v>
      </c>
      <c r="X574" s="3">
        <v>0</v>
      </c>
      <c r="Y574" s="3">
        <v>0</v>
      </c>
      <c r="Z574" s="3">
        <f t="shared" si="69"/>
        <v>0</v>
      </c>
      <c r="AA574" s="16" t="s">
        <v>155</v>
      </c>
      <c r="AB574" s="3">
        <f t="shared" si="70"/>
        <v>0</v>
      </c>
      <c r="AC574" s="3">
        <f t="shared" si="71"/>
        <v>0</v>
      </c>
      <c r="AD574" s="3">
        <f t="shared" si="72"/>
        <v>0</v>
      </c>
      <c r="AE574" s="3">
        <f t="shared" si="73"/>
        <v>0</v>
      </c>
    </row>
    <row r="575" spans="1:31" x14ac:dyDescent="0.2">
      <c r="A575" s="8" t="s">
        <v>74</v>
      </c>
      <c r="B575" s="34" t="s">
        <v>182</v>
      </c>
      <c r="C575" s="7">
        <f t="shared" si="79"/>
        <v>2020</v>
      </c>
      <c r="E575" s="9" t="s">
        <v>39</v>
      </c>
      <c r="F575" s="10">
        <v>2020</v>
      </c>
      <c r="G575" s="4" t="s">
        <v>5</v>
      </c>
      <c r="H575" s="6" t="s">
        <v>98</v>
      </c>
      <c r="I575" s="5" t="s">
        <v>71</v>
      </c>
      <c r="J575" s="5" t="s">
        <v>99</v>
      </c>
      <c r="K575" s="2" t="s">
        <v>96</v>
      </c>
      <c r="L575" s="1" t="s">
        <v>97</v>
      </c>
      <c r="M575" s="14">
        <v>57921.9</v>
      </c>
      <c r="N575" s="3">
        <v>57921.9</v>
      </c>
      <c r="O575" s="3">
        <v>0</v>
      </c>
      <c r="P575" s="3">
        <v>0</v>
      </c>
      <c r="Q575" s="3">
        <f t="shared" si="74"/>
        <v>57921.9</v>
      </c>
      <c r="R575" s="3">
        <v>57921.9</v>
      </c>
      <c r="S575" s="3">
        <v>0</v>
      </c>
      <c r="T575" s="3">
        <v>0</v>
      </c>
      <c r="U575" s="3">
        <f t="shared" si="75"/>
        <v>57921.9</v>
      </c>
      <c r="V575" s="16">
        <v>935</v>
      </c>
      <c r="W575" s="3">
        <v>0</v>
      </c>
      <c r="X575" s="3">
        <v>0</v>
      </c>
      <c r="Y575" s="3">
        <v>0</v>
      </c>
      <c r="Z575" s="3">
        <f t="shared" si="69"/>
        <v>0</v>
      </c>
      <c r="AA575" s="16" t="s">
        <v>155</v>
      </c>
      <c r="AB575" s="3">
        <f t="shared" si="70"/>
        <v>0</v>
      </c>
      <c r="AC575" s="3">
        <f t="shared" si="71"/>
        <v>0</v>
      </c>
      <c r="AD575" s="3">
        <f t="shared" si="72"/>
        <v>0</v>
      </c>
      <c r="AE575" s="3">
        <f t="shared" si="73"/>
        <v>0</v>
      </c>
    </row>
    <row r="576" spans="1:31" x14ac:dyDescent="0.2">
      <c r="A576" s="8" t="s">
        <v>74</v>
      </c>
      <c r="B576" s="34" t="s">
        <v>182</v>
      </c>
      <c r="C576" s="7">
        <f t="shared" si="79"/>
        <v>2020</v>
      </c>
      <c r="E576" s="9" t="s">
        <v>40</v>
      </c>
      <c r="F576" s="10">
        <v>2020</v>
      </c>
      <c r="G576" s="4" t="s">
        <v>5</v>
      </c>
      <c r="H576" s="6" t="s">
        <v>100</v>
      </c>
      <c r="I576" s="5" t="s">
        <v>71</v>
      </c>
      <c r="J576" s="5" t="s">
        <v>101</v>
      </c>
      <c r="K576" s="2" t="s">
        <v>96</v>
      </c>
      <c r="L576" s="1" t="s">
        <v>97</v>
      </c>
      <c r="M576" s="14">
        <v>1391.72</v>
      </c>
      <c r="N576" s="3">
        <v>1391.72</v>
      </c>
      <c r="O576" s="3">
        <v>0</v>
      </c>
      <c r="P576" s="3">
        <v>0</v>
      </c>
      <c r="Q576" s="3">
        <f t="shared" si="74"/>
        <v>1391.72</v>
      </c>
      <c r="R576" s="3">
        <v>1391.72</v>
      </c>
      <c r="S576" s="3">
        <v>0</v>
      </c>
      <c r="T576" s="3">
        <v>0</v>
      </c>
      <c r="U576" s="3">
        <f t="shared" si="75"/>
        <v>1391.72</v>
      </c>
      <c r="V576" s="16">
        <v>588</v>
      </c>
      <c r="W576" s="3">
        <v>0</v>
      </c>
      <c r="X576" s="3">
        <v>0</v>
      </c>
      <c r="Y576" s="3">
        <v>0</v>
      </c>
      <c r="Z576" s="3">
        <f t="shared" si="69"/>
        <v>0</v>
      </c>
      <c r="AA576" s="16" t="s">
        <v>155</v>
      </c>
      <c r="AB576" s="3">
        <f t="shared" si="70"/>
        <v>0</v>
      </c>
      <c r="AC576" s="3">
        <f t="shared" si="71"/>
        <v>0</v>
      </c>
      <c r="AD576" s="3">
        <f t="shared" si="72"/>
        <v>0</v>
      </c>
      <c r="AE576" s="3">
        <f t="shared" si="73"/>
        <v>0</v>
      </c>
    </row>
    <row r="577" spans="1:31" x14ac:dyDescent="0.2">
      <c r="A577" s="8" t="s">
        <v>74</v>
      </c>
      <c r="B577" s="34" t="s">
        <v>183</v>
      </c>
      <c r="C577" s="7">
        <f t="shared" si="79"/>
        <v>2018</v>
      </c>
      <c r="E577" s="9" t="s">
        <v>43</v>
      </c>
      <c r="F577" s="10">
        <v>2018</v>
      </c>
      <c r="G577" s="4" t="s">
        <v>5</v>
      </c>
      <c r="H577" s="6" t="s">
        <v>102</v>
      </c>
      <c r="I577" s="5" t="s">
        <v>67</v>
      </c>
      <c r="J577" s="5" t="s">
        <v>103</v>
      </c>
      <c r="K577" s="2" t="s">
        <v>96</v>
      </c>
      <c r="L577" s="1" t="s">
        <v>97</v>
      </c>
      <c r="M577" s="14">
        <v>70000</v>
      </c>
      <c r="N577" s="3">
        <v>70000</v>
      </c>
      <c r="O577" s="3">
        <v>0</v>
      </c>
      <c r="P577" s="3">
        <v>0</v>
      </c>
      <c r="Q577" s="3">
        <f t="shared" si="74"/>
        <v>70000</v>
      </c>
      <c r="R577" s="3">
        <v>70000</v>
      </c>
      <c r="S577" s="3">
        <v>0</v>
      </c>
      <c r="T577" s="3">
        <v>0</v>
      </c>
      <c r="U577" s="3">
        <f t="shared" si="75"/>
        <v>70000</v>
      </c>
      <c r="V577" s="16">
        <v>935</v>
      </c>
      <c r="W577" s="3">
        <v>0</v>
      </c>
      <c r="X577" s="3">
        <v>0</v>
      </c>
      <c r="Y577" s="3">
        <v>0</v>
      </c>
      <c r="Z577" s="3">
        <f t="shared" si="69"/>
        <v>0</v>
      </c>
      <c r="AA577" s="16" t="s">
        <v>155</v>
      </c>
      <c r="AB577" s="3">
        <f t="shared" si="70"/>
        <v>0</v>
      </c>
      <c r="AC577" s="3">
        <f t="shared" si="71"/>
        <v>0</v>
      </c>
      <c r="AD577" s="3">
        <f t="shared" si="72"/>
        <v>0</v>
      </c>
      <c r="AE577" s="3">
        <f t="shared" si="73"/>
        <v>0</v>
      </c>
    </row>
    <row r="578" spans="1:31" x14ac:dyDescent="0.2">
      <c r="A578" s="8" t="s">
        <v>74</v>
      </c>
      <c r="B578" s="34" t="s">
        <v>183</v>
      </c>
      <c r="C578" s="7">
        <f t="shared" si="79"/>
        <v>2018</v>
      </c>
      <c r="E578" s="9" t="s">
        <v>45</v>
      </c>
      <c r="F578" s="10">
        <v>2018</v>
      </c>
      <c r="G578" s="4" t="s">
        <v>5</v>
      </c>
      <c r="H578" s="6" t="s">
        <v>102</v>
      </c>
      <c r="I578" s="5" t="s">
        <v>67</v>
      </c>
      <c r="J578" s="5" t="s">
        <v>103</v>
      </c>
      <c r="K578" s="2" t="s">
        <v>96</v>
      </c>
      <c r="L578" s="1" t="s">
        <v>97</v>
      </c>
      <c r="M578" s="14">
        <v>35000</v>
      </c>
      <c r="N578" s="3">
        <v>35000</v>
      </c>
      <c r="O578" s="3">
        <v>0</v>
      </c>
      <c r="P578" s="3">
        <v>0</v>
      </c>
      <c r="Q578" s="3">
        <f t="shared" si="74"/>
        <v>35000</v>
      </c>
      <c r="R578" s="3">
        <v>35000</v>
      </c>
      <c r="S578" s="3">
        <v>0</v>
      </c>
      <c r="T578" s="3">
        <v>0</v>
      </c>
      <c r="U578" s="3">
        <f t="shared" si="75"/>
        <v>35000</v>
      </c>
      <c r="V578" s="16">
        <v>935</v>
      </c>
      <c r="W578" s="3">
        <v>0</v>
      </c>
      <c r="X578" s="3">
        <v>0</v>
      </c>
      <c r="Y578" s="3">
        <v>0</v>
      </c>
      <c r="Z578" s="3">
        <f t="shared" si="69"/>
        <v>0</v>
      </c>
      <c r="AA578" s="16" t="s">
        <v>155</v>
      </c>
      <c r="AB578" s="3">
        <f t="shared" si="70"/>
        <v>0</v>
      </c>
      <c r="AC578" s="3">
        <f t="shared" si="71"/>
        <v>0</v>
      </c>
      <c r="AD578" s="3">
        <f t="shared" si="72"/>
        <v>0</v>
      </c>
      <c r="AE578" s="3">
        <f t="shared" si="73"/>
        <v>0</v>
      </c>
    </row>
    <row r="579" spans="1:31" x14ac:dyDescent="0.2">
      <c r="A579" s="8" t="s">
        <v>74</v>
      </c>
      <c r="B579" s="34" t="s">
        <v>183</v>
      </c>
      <c r="C579" s="7">
        <f t="shared" si="79"/>
        <v>2019</v>
      </c>
      <c r="E579" s="9" t="s">
        <v>47</v>
      </c>
      <c r="F579" s="10">
        <v>2019</v>
      </c>
      <c r="G579" s="4" t="s">
        <v>5</v>
      </c>
      <c r="H579" s="6" t="s">
        <v>102</v>
      </c>
      <c r="I579" s="5" t="s">
        <v>67</v>
      </c>
      <c r="J579" s="5" t="s">
        <v>103</v>
      </c>
      <c r="K579" s="2" t="s">
        <v>96</v>
      </c>
      <c r="L579" s="1" t="s">
        <v>97</v>
      </c>
      <c r="M579" s="14">
        <v>35000</v>
      </c>
      <c r="N579" s="3">
        <v>35000</v>
      </c>
      <c r="O579" s="3">
        <v>0</v>
      </c>
      <c r="P579" s="3">
        <v>0</v>
      </c>
      <c r="Q579" s="3">
        <f t="shared" si="74"/>
        <v>35000</v>
      </c>
      <c r="R579" s="3">
        <v>35000</v>
      </c>
      <c r="S579" s="3">
        <v>0</v>
      </c>
      <c r="T579" s="3">
        <v>0</v>
      </c>
      <c r="U579" s="3">
        <f t="shared" si="75"/>
        <v>35000</v>
      </c>
      <c r="V579" s="16">
        <v>935</v>
      </c>
      <c r="W579" s="3">
        <v>0</v>
      </c>
      <c r="X579" s="3">
        <v>0</v>
      </c>
      <c r="Y579" s="3">
        <v>0</v>
      </c>
      <c r="Z579" s="3">
        <f t="shared" si="69"/>
        <v>0</v>
      </c>
      <c r="AA579" s="16" t="s">
        <v>155</v>
      </c>
      <c r="AB579" s="3">
        <f t="shared" si="70"/>
        <v>0</v>
      </c>
      <c r="AC579" s="3">
        <f t="shared" si="71"/>
        <v>0</v>
      </c>
      <c r="AD579" s="3">
        <f t="shared" si="72"/>
        <v>0</v>
      </c>
      <c r="AE579" s="3">
        <f t="shared" si="73"/>
        <v>0</v>
      </c>
    </row>
    <row r="580" spans="1:31" x14ac:dyDescent="0.2">
      <c r="A580" s="8" t="s">
        <v>74</v>
      </c>
      <c r="B580" s="34" t="s">
        <v>183</v>
      </c>
      <c r="C580" s="7">
        <f t="shared" ref="C580:C598" si="80">IF(D580&lt;&gt;"",YEAR(D580),F580)</f>
        <v>2019</v>
      </c>
      <c r="E580" s="9" t="s">
        <v>48</v>
      </c>
      <c r="F580" s="10">
        <v>2019</v>
      </c>
      <c r="G580" s="4" t="s">
        <v>5</v>
      </c>
      <c r="H580" s="6" t="s">
        <v>102</v>
      </c>
      <c r="I580" s="5" t="s">
        <v>70</v>
      </c>
      <c r="J580" s="5" t="s">
        <v>103</v>
      </c>
      <c r="K580" s="2" t="s">
        <v>96</v>
      </c>
      <c r="L580" s="1" t="s">
        <v>97</v>
      </c>
      <c r="M580" s="14">
        <v>35000</v>
      </c>
      <c r="N580" s="3">
        <v>35000</v>
      </c>
      <c r="O580" s="3">
        <v>0</v>
      </c>
      <c r="P580" s="3">
        <v>0</v>
      </c>
      <c r="Q580" s="3">
        <f t="shared" si="74"/>
        <v>35000</v>
      </c>
      <c r="R580" s="3">
        <v>0</v>
      </c>
      <c r="S580" s="3">
        <v>0</v>
      </c>
      <c r="T580" s="3">
        <v>0</v>
      </c>
      <c r="U580" s="3">
        <f t="shared" si="75"/>
        <v>0</v>
      </c>
      <c r="V580" s="16" t="s">
        <v>155</v>
      </c>
      <c r="W580" s="3">
        <v>35000</v>
      </c>
      <c r="X580" s="3">
        <v>0</v>
      </c>
      <c r="Y580" s="3">
        <v>0</v>
      </c>
      <c r="Z580" s="3">
        <f t="shared" si="69"/>
        <v>35000</v>
      </c>
      <c r="AA580" s="16">
        <v>106</v>
      </c>
      <c r="AB580" s="3">
        <f t="shared" si="70"/>
        <v>0</v>
      </c>
      <c r="AC580" s="3">
        <f t="shared" si="71"/>
        <v>0</v>
      </c>
      <c r="AD580" s="3">
        <f t="shared" si="72"/>
        <v>0</v>
      </c>
      <c r="AE580" s="3">
        <f t="shared" si="73"/>
        <v>0</v>
      </c>
    </row>
    <row r="581" spans="1:31" x14ac:dyDescent="0.2">
      <c r="A581" s="8" t="s">
        <v>74</v>
      </c>
      <c r="B581" s="34" t="s">
        <v>183</v>
      </c>
      <c r="C581" s="7">
        <f t="shared" si="80"/>
        <v>2019</v>
      </c>
      <c r="E581" s="9" t="s">
        <v>49</v>
      </c>
      <c r="F581" s="10">
        <v>2019</v>
      </c>
      <c r="G581" s="4" t="s">
        <v>5</v>
      </c>
      <c r="H581" s="6" t="s">
        <v>102</v>
      </c>
      <c r="I581" s="5" t="s">
        <v>70</v>
      </c>
      <c r="J581" s="5" t="s">
        <v>103</v>
      </c>
      <c r="K581" s="2" t="s">
        <v>96</v>
      </c>
      <c r="L581" s="1" t="s">
        <v>97</v>
      </c>
      <c r="M581" s="14">
        <v>35000</v>
      </c>
      <c r="N581" s="3">
        <v>35000</v>
      </c>
      <c r="O581" s="3">
        <v>0</v>
      </c>
      <c r="P581" s="3">
        <v>0</v>
      </c>
      <c r="Q581" s="3">
        <f t="shared" si="74"/>
        <v>35000</v>
      </c>
      <c r="R581" s="3">
        <v>0</v>
      </c>
      <c r="S581" s="3">
        <v>0</v>
      </c>
      <c r="T581" s="3">
        <v>0</v>
      </c>
      <c r="U581" s="3">
        <f t="shared" si="75"/>
        <v>0</v>
      </c>
      <c r="V581" s="16" t="s">
        <v>155</v>
      </c>
      <c r="W581" s="3">
        <v>35000</v>
      </c>
      <c r="X581" s="3">
        <v>0</v>
      </c>
      <c r="Y581" s="3">
        <v>0</v>
      </c>
      <c r="Z581" s="3">
        <f t="shared" si="69"/>
        <v>35000</v>
      </c>
      <c r="AA581" s="16">
        <v>106</v>
      </c>
      <c r="AB581" s="3">
        <f t="shared" si="70"/>
        <v>0</v>
      </c>
      <c r="AC581" s="3">
        <f t="shared" si="71"/>
        <v>0</v>
      </c>
      <c r="AD581" s="3">
        <f t="shared" si="72"/>
        <v>0</v>
      </c>
      <c r="AE581" s="3">
        <f t="shared" si="73"/>
        <v>0</v>
      </c>
    </row>
    <row r="582" spans="1:31" x14ac:dyDescent="0.2">
      <c r="A582" s="8" t="s">
        <v>74</v>
      </c>
      <c r="B582" s="34" t="s">
        <v>183</v>
      </c>
      <c r="C582" s="7">
        <f t="shared" si="80"/>
        <v>2019</v>
      </c>
      <c r="E582" s="9" t="s">
        <v>37</v>
      </c>
      <c r="F582" s="10">
        <v>2019</v>
      </c>
      <c r="G582" s="4" t="s">
        <v>5</v>
      </c>
      <c r="H582" s="6" t="s">
        <v>102</v>
      </c>
      <c r="I582" s="5" t="s">
        <v>70</v>
      </c>
      <c r="J582" s="5" t="s">
        <v>103</v>
      </c>
      <c r="K582" s="2" t="s">
        <v>96</v>
      </c>
      <c r="L582" s="1" t="s">
        <v>97</v>
      </c>
      <c r="M582" s="14">
        <v>35000</v>
      </c>
      <c r="N582" s="3">
        <v>35000</v>
      </c>
      <c r="O582" s="3">
        <v>0</v>
      </c>
      <c r="P582" s="3">
        <v>0</v>
      </c>
      <c r="Q582" s="3">
        <f t="shared" si="74"/>
        <v>35000</v>
      </c>
      <c r="R582" s="3">
        <v>0</v>
      </c>
      <c r="S582" s="3">
        <v>0</v>
      </c>
      <c r="T582" s="3">
        <v>0</v>
      </c>
      <c r="U582" s="3">
        <f t="shared" si="75"/>
        <v>0</v>
      </c>
      <c r="V582" s="16" t="s">
        <v>155</v>
      </c>
      <c r="W582" s="3">
        <v>35000</v>
      </c>
      <c r="X582" s="3">
        <v>0</v>
      </c>
      <c r="Y582" s="3">
        <v>0</v>
      </c>
      <c r="Z582" s="3">
        <f t="shared" si="69"/>
        <v>35000</v>
      </c>
      <c r="AA582" s="16">
        <v>106</v>
      </c>
      <c r="AB582" s="3">
        <f t="shared" si="70"/>
        <v>0</v>
      </c>
      <c r="AC582" s="3">
        <f t="shared" si="71"/>
        <v>0</v>
      </c>
      <c r="AD582" s="3">
        <f t="shared" si="72"/>
        <v>0</v>
      </c>
      <c r="AE582" s="3">
        <f t="shared" si="73"/>
        <v>0</v>
      </c>
    </row>
    <row r="583" spans="1:31" x14ac:dyDescent="0.2">
      <c r="A583" s="8" t="s">
        <v>74</v>
      </c>
      <c r="B583" s="34" t="s">
        <v>183</v>
      </c>
      <c r="C583" s="7">
        <f t="shared" si="80"/>
        <v>2019</v>
      </c>
      <c r="E583" s="9" t="s">
        <v>38</v>
      </c>
      <c r="F583" s="10">
        <v>2019</v>
      </c>
      <c r="G583" s="4" t="s">
        <v>5</v>
      </c>
      <c r="H583" s="6" t="s">
        <v>102</v>
      </c>
      <c r="I583" s="5" t="s">
        <v>70</v>
      </c>
      <c r="J583" s="5" t="s">
        <v>103</v>
      </c>
      <c r="K583" s="2" t="s">
        <v>96</v>
      </c>
      <c r="L583" s="1" t="s">
        <v>97</v>
      </c>
      <c r="M583" s="14">
        <v>35000</v>
      </c>
      <c r="N583" s="3">
        <v>35000</v>
      </c>
      <c r="O583" s="3">
        <v>0</v>
      </c>
      <c r="P583" s="3">
        <v>0</v>
      </c>
      <c r="Q583" s="3">
        <f t="shared" si="74"/>
        <v>35000</v>
      </c>
      <c r="R583" s="3">
        <v>0</v>
      </c>
      <c r="S583" s="3">
        <v>0</v>
      </c>
      <c r="T583" s="3">
        <v>0</v>
      </c>
      <c r="U583" s="3">
        <f t="shared" si="75"/>
        <v>0</v>
      </c>
      <c r="V583" s="16" t="s">
        <v>155</v>
      </c>
      <c r="W583" s="3">
        <v>35000</v>
      </c>
      <c r="X583" s="3">
        <v>0</v>
      </c>
      <c r="Y583" s="3">
        <v>0</v>
      </c>
      <c r="Z583" s="3">
        <f t="shared" si="69"/>
        <v>35000</v>
      </c>
      <c r="AA583" s="16">
        <v>106</v>
      </c>
      <c r="AB583" s="3">
        <f t="shared" si="70"/>
        <v>0</v>
      </c>
      <c r="AC583" s="3">
        <f t="shared" si="71"/>
        <v>0</v>
      </c>
      <c r="AD583" s="3">
        <f t="shared" si="72"/>
        <v>0</v>
      </c>
      <c r="AE583" s="3">
        <f t="shared" si="73"/>
        <v>0</v>
      </c>
    </row>
    <row r="584" spans="1:31" x14ac:dyDescent="0.2">
      <c r="A584" s="8" t="s">
        <v>74</v>
      </c>
      <c r="B584" s="34" t="s">
        <v>183</v>
      </c>
      <c r="C584" s="7">
        <f t="shared" si="80"/>
        <v>2019</v>
      </c>
      <c r="E584" s="9" t="s">
        <v>39</v>
      </c>
      <c r="F584" s="10">
        <v>2019</v>
      </c>
      <c r="G584" s="4" t="s">
        <v>5</v>
      </c>
      <c r="H584" s="6" t="s">
        <v>102</v>
      </c>
      <c r="I584" s="5" t="s">
        <v>70</v>
      </c>
      <c r="J584" s="5" t="s">
        <v>103</v>
      </c>
      <c r="K584" s="2" t="s">
        <v>96</v>
      </c>
      <c r="L584" s="1" t="s">
        <v>97</v>
      </c>
      <c r="M584" s="14">
        <v>35000</v>
      </c>
      <c r="N584" s="3">
        <v>35000</v>
      </c>
      <c r="O584" s="3">
        <v>0</v>
      </c>
      <c r="P584" s="3">
        <v>0</v>
      </c>
      <c r="Q584" s="3">
        <f t="shared" si="74"/>
        <v>35000</v>
      </c>
      <c r="R584" s="3">
        <v>0</v>
      </c>
      <c r="S584" s="3">
        <v>0</v>
      </c>
      <c r="T584" s="3">
        <v>0</v>
      </c>
      <c r="U584" s="3">
        <f t="shared" si="75"/>
        <v>0</v>
      </c>
      <c r="V584" s="16" t="s">
        <v>155</v>
      </c>
      <c r="W584" s="3">
        <v>35000</v>
      </c>
      <c r="X584" s="3">
        <v>0</v>
      </c>
      <c r="Y584" s="3">
        <v>0</v>
      </c>
      <c r="Z584" s="3">
        <f t="shared" si="69"/>
        <v>35000</v>
      </c>
      <c r="AA584" s="16">
        <v>106</v>
      </c>
      <c r="AB584" s="3">
        <f t="shared" si="70"/>
        <v>0</v>
      </c>
      <c r="AC584" s="3">
        <f t="shared" si="71"/>
        <v>0</v>
      </c>
      <c r="AD584" s="3">
        <f t="shared" si="72"/>
        <v>0</v>
      </c>
      <c r="AE584" s="3">
        <f t="shared" si="73"/>
        <v>0</v>
      </c>
    </row>
    <row r="585" spans="1:31" x14ac:dyDescent="0.2">
      <c r="A585" s="8" t="s">
        <v>74</v>
      </c>
      <c r="B585" s="34" t="s">
        <v>183</v>
      </c>
      <c r="C585" s="7">
        <f t="shared" si="80"/>
        <v>2019</v>
      </c>
      <c r="E585" s="9" t="s">
        <v>40</v>
      </c>
      <c r="F585" s="10">
        <v>2019</v>
      </c>
      <c r="G585" s="4" t="s">
        <v>5</v>
      </c>
      <c r="H585" s="6" t="s">
        <v>102</v>
      </c>
      <c r="I585" s="5" t="s">
        <v>70</v>
      </c>
      <c r="J585" s="5" t="s">
        <v>103</v>
      </c>
      <c r="K585" s="2" t="s">
        <v>96</v>
      </c>
      <c r="L585" s="1" t="s">
        <v>97</v>
      </c>
      <c r="M585" s="14">
        <v>35000</v>
      </c>
      <c r="N585" s="3">
        <v>35000</v>
      </c>
      <c r="O585" s="3">
        <v>0</v>
      </c>
      <c r="P585" s="3">
        <v>0</v>
      </c>
      <c r="Q585" s="3">
        <f t="shared" si="74"/>
        <v>35000</v>
      </c>
      <c r="R585" s="3">
        <v>0</v>
      </c>
      <c r="S585" s="3">
        <v>0</v>
      </c>
      <c r="T585" s="3">
        <v>0</v>
      </c>
      <c r="U585" s="3">
        <f t="shared" si="75"/>
        <v>0</v>
      </c>
      <c r="V585" s="16" t="s">
        <v>155</v>
      </c>
      <c r="W585" s="3">
        <v>35000</v>
      </c>
      <c r="X585" s="3">
        <v>0</v>
      </c>
      <c r="Y585" s="3">
        <v>0</v>
      </c>
      <c r="Z585" s="3">
        <f t="shared" si="69"/>
        <v>35000</v>
      </c>
      <c r="AA585" s="16">
        <v>106</v>
      </c>
      <c r="AB585" s="3">
        <f t="shared" si="70"/>
        <v>0</v>
      </c>
      <c r="AC585" s="3">
        <f t="shared" si="71"/>
        <v>0</v>
      </c>
      <c r="AD585" s="3">
        <f t="shared" si="72"/>
        <v>0</v>
      </c>
      <c r="AE585" s="3">
        <f t="shared" si="73"/>
        <v>0</v>
      </c>
    </row>
    <row r="586" spans="1:31" x14ac:dyDescent="0.2">
      <c r="A586" s="8" t="s">
        <v>74</v>
      </c>
      <c r="B586" s="34" t="s">
        <v>183</v>
      </c>
      <c r="C586" s="7">
        <f t="shared" si="80"/>
        <v>2019</v>
      </c>
      <c r="E586" s="9" t="s">
        <v>41</v>
      </c>
      <c r="F586" s="10">
        <v>2019</v>
      </c>
      <c r="G586" s="4" t="s">
        <v>5</v>
      </c>
      <c r="H586" s="6" t="s">
        <v>102</v>
      </c>
      <c r="I586" s="5" t="s">
        <v>70</v>
      </c>
      <c r="J586" s="5" t="s">
        <v>103</v>
      </c>
      <c r="K586" s="2" t="s">
        <v>96</v>
      </c>
      <c r="L586" s="1" t="s">
        <v>97</v>
      </c>
      <c r="M586" s="14">
        <v>35000</v>
      </c>
      <c r="N586" s="3">
        <v>35000</v>
      </c>
      <c r="O586" s="3">
        <v>0</v>
      </c>
      <c r="P586" s="3">
        <v>0</v>
      </c>
      <c r="Q586" s="3">
        <f t="shared" si="74"/>
        <v>35000</v>
      </c>
      <c r="R586" s="3">
        <v>0</v>
      </c>
      <c r="S586" s="3">
        <v>0</v>
      </c>
      <c r="T586" s="3">
        <v>0</v>
      </c>
      <c r="U586" s="3">
        <f t="shared" si="75"/>
        <v>0</v>
      </c>
      <c r="V586" s="16" t="s">
        <v>155</v>
      </c>
      <c r="W586" s="3">
        <v>35000</v>
      </c>
      <c r="X586" s="3">
        <v>0</v>
      </c>
      <c r="Y586" s="3">
        <v>0</v>
      </c>
      <c r="Z586" s="3">
        <f t="shared" si="69"/>
        <v>35000</v>
      </c>
      <c r="AA586" s="16">
        <v>106</v>
      </c>
      <c r="AB586" s="3">
        <f t="shared" si="70"/>
        <v>0</v>
      </c>
      <c r="AC586" s="3">
        <f t="shared" si="71"/>
        <v>0</v>
      </c>
      <c r="AD586" s="3">
        <f t="shared" si="72"/>
        <v>0</v>
      </c>
      <c r="AE586" s="3">
        <f t="shared" si="73"/>
        <v>0</v>
      </c>
    </row>
    <row r="587" spans="1:31" x14ac:dyDescent="0.2">
      <c r="A587" s="8" t="s">
        <v>74</v>
      </c>
      <c r="B587" s="34" t="s">
        <v>183</v>
      </c>
      <c r="C587" s="7">
        <f t="shared" si="80"/>
        <v>2019</v>
      </c>
      <c r="E587" s="9" t="s">
        <v>42</v>
      </c>
      <c r="F587" s="10">
        <v>2019</v>
      </c>
      <c r="G587" s="4" t="s">
        <v>5</v>
      </c>
      <c r="H587" s="6" t="s">
        <v>102</v>
      </c>
      <c r="I587" s="5" t="s">
        <v>70</v>
      </c>
      <c r="J587" s="5" t="s">
        <v>103</v>
      </c>
      <c r="K587" s="2" t="s">
        <v>96</v>
      </c>
      <c r="L587" s="1" t="s">
        <v>97</v>
      </c>
      <c r="M587" s="14">
        <v>35000</v>
      </c>
      <c r="N587" s="3">
        <v>35000</v>
      </c>
      <c r="O587" s="3">
        <v>0</v>
      </c>
      <c r="P587" s="3">
        <v>0</v>
      </c>
      <c r="Q587" s="3">
        <f t="shared" si="74"/>
        <v>35000</v>
      </c>
      <c r="R587" s="3">
        <v>0</v>
      </c>
      <c r="S587" s="3">
        <v>0</v>
      </c>
      <c r="T587" s="3">
        <v>0</v>
      </c>
      <c r="U587" s="3">
        <f t="shared" si="75"/>
        <v>0</v>
      </c>
      <c r="V587" s="16" t="s">
        <v>155</v>
      </c>
      <c r="W587" s="3">
        <v>35000</v>
      </c>
      <c r="X587" s="3">
        <v>0</v>
      </c>
      <c r="Y587" s="3">
        <v>0</v>
      </c>
      <c r="Z587" s="3">
        <f t="shared" ref="Z587:Z650" si="81">SUM(W587:Y587)</f>
        <v>35000</v>
      </c>
      <c r="AA587" s="16">
        <v>106</v>
      </c>
      <c r="AB587" s="3">
        <f t="shared" ref="AB587:AB650" si="82">N587-SUM(R587,W587)</f>
        <v>0</v>
      </c>
      <c r="AC587" s="3">
        <f t="shared" ref="AC587:AC650" si="83">O587-SUM(S587,X587)</f>
        <v>0</v>
      </c>
      <c r="AD587" s="3">
        <f t="shared" ref="AD587:AD650" si="84">P587-SUM(T587,Y587)</f>
        <v>0</v>
      </c>
      <c r="AE587" s="3">
        <f t="shared" ref="AE587:AE650" si="85">Q587-SUM(U587,Z587)</f>
        <v>0</v>
      </c>
    </row>
    <row r="588" spans="1:31" x14ac:dyDescent="0.2">
      <c r="A588" s="8" t="s">
        <v>74</v>
      </c>
      <c r="B588" s="34" t="s">
        <v>183</v>
      </c>
      <c r="C588" s="7">
        <f t="shared" si="80"/>
        <v>2019</v>
      </c>
      <c r="E588" s="9" t="s">
        <v>43</v>
      </c>
      <c r="F588" s="10">
        <v>2019</v>
      </c>
      <c r="G588" s="4" t="s">
        <v>5</v>
      </c>
      <c r="H588" s="6" t="s">
        <v>102</v>
      </c>
      <c r="I588" s="5" t="s">
        <v>70</v>
      </c>
      <c r="J588" s="5" t="s">
        <v>103</v>
      </c>
      <c r="K588" s="2" t="s">
        <v>96</v>
      </c>
      <c r="L588" s="1" t="s">
        <v>97</v>
      </c>
      <c r="M588" s="14">
        <v>35000</v>
      </c>
      <c r="N588" s="3">
        <v>35000</v>
      </c>
      <c r="O588" s="3">
        <v>0</v>
      </c>
      <c r="P588" s="3">
        <v>0</v>
      </c>
      <c r="Q588" s="3">
        <f t="shared" ref="Q588:Q651" si="86">SUM(N588:P588)</f>
        <v>35000</v>
      </c>
      <c r="R588" s="3">
        <v>0</v>
      </c>
      <c r="S588" s="3">
        <v>0</v>
      </c>
      <c r="T588" s="3">
        <v>0</v>
      </c>
      <c r="U588" s="3">
        <f t="shared" ref="U588:U651" si="87">SUM(R588:T588)</f>
        <v>0</v>
      </c>
      <c r="V588" s="16" t="s">
        <v>155</v>
      </c>
      <c r="W588" s="3">
        <v>35000</v>
      </c>
      <c r="X588" s="3">
        <v>0</v>
      </c>
      <c r="Y588" s="3">
        <v>0</v>
      </c>
      <c r="Z588" s="3">
        <f t="shared" si="81"/>
        <v>35000</v>
      </c>
      <c r="AA588" s="16">
        <v>106</v>
      </c>
      <c r="AB588" s="3">
        <f t="shared" si="82"/>
        <v>0</v>
      </c>
      <c r="AC588" s="3">
        <f t="shared" si="83"/>
        <v>0</v>
      </c>
      <c r="AD588" s="3">
        <f t="shared" si="84"/>
        <v>0</v>
      </c>
      <c r="AE588" s="3">
        <f t="shared" si="85"/>
        <v>0</v>
      </c>
    </row>
    <row r="589" spans="1:31" x14ac:dyDescent="0.2">
      <c r="A589" s="8" t="s">
        <v>74</v>
      </c>
      <c r="B589" s="34" t="s">
        <v>183</v>
      </c>
      <c r="C589" s="7">
        <f t="shared" si="80"/>
        <v>2019</v>
      </c>
      <c r="E589" s="9" t="s">
        <v>45</v>
      </c>
      <c r="F589" s="10">
        <v>2019</v>
      </c>
      <c r="G589" s="4" t="s">
        <v>5</v>
      </c>
      <c r="H589" s="6" t="s">
        <v>102</v>
      </c>
      <c r="I589" s="5" t="s">
        <v>70</v>
      </c>
      <c r="J589" s="5" t="s">
        <v>103</v>
      </c>
      <c r="K589" s="2" t="s">
        <v>96</v>
      </c>
      <c r="L589" s="1" t="s">
        <v>97</v>
      </c>
      <c r="M589" s="14">
        <v>35000</v>
      </c>
      <c r="N589" s="3">
        <v>35000</v>
      </c>
      <c r="O589" s="3">
        <v>0</v>
      </c>
      <c r="P589" s="3">
        <v>0</v>
      </c>
      <c r="Q589" s="3">
        <f t="shared" si="86"/>
        <v>35000</v>
      </c>
      <c r="R589" s="3">
        <v>0</v>
      </c>
      <c r="S589" s="3">
        <v>0</v>
      </c>
      <c r="T589" s="3">
        <v>0</v>
      </c>
      <c r="U589" s="3">
        <f t="shared" si="87"/>
        <v>0</v>
      </c>
      <c r="V589" s="16" t="s">
        <v>155</v>
      </c>
      <c r="W589" s="3">
        <v>35000</v>
      </c>
      <c r="X589" s="3">
        <v>0</v>
      </c>
      <c r="Y589" s="3">
        <v>0</v>
      </c>
      <c r="Z589" s="3">
        <f t="shared" si="81"/>
        <v>35000</v>
      </c>
      <c r="AA589" s="16">
        <v>106</v>
      </c>
      <c r="AB589" s="3">
        <f t="shared" si="82"/>
        <v>0</v>
      </c>
      <c r="AC589" s="3">
        <f t="shared" si="83"/>
        <v>0</v>
      </c>
      <c r="AD589" s="3">
        <f t="shared" si="84"/>
        <v>0</v>
      </c>
      <c r="AE589" s="3">
        <f t="shared" si="85"/>
        <v>0</v>
      </c>
    </row>
    <row r="590" spans="1:31" x14ac:dyDescent="0.2">
      <c r="A590" s="8" t="s">
        <v>74</v>
      </c>
      <c r="B590" s="34" t="s">
        <v>182</v>
      </c>
      <c r="C590" s="7">
        <f t="shared" si="80"/>
        <v>2020</v>
      </c>
      <c r="E590" s="9" t="s">
        <v>46</v>
      </c>
      <c r="F590" s="10">
        <v>2020</v>
      </c>
      <c r="G590" s="4" t="s">
        <v>5</v>
      </c>
      <c r="H590" s="6" t="s">
        <v>102</v>
      </c>
      <c r="I590" s="5" t="s">
        <v>70</v>
      </c>
      <c r="J590" s="5" t="s">
        <v>103</v>
      </c>
      <c r="K590" s="2" t="s">
        <v>96</v>
      </c>
      <c r="L590" s="1" t="s">
        <v>97</v>
      </c>
      <c r="M590" s="14">
        <v>35000</v>
      </c>
      <c r="N590" s="3">
        <v>35000</v>
      </c>
      <c r="O590" s="3">
        <v>0</v>
      </c>
      <c r="P590" s="3">
        <v>0</v>
      </c>
      <c r="Q590" s="3">
        <f t="shared" si="86"/>
        <v>35000</v>
      </c>
      <c r="R590" s="3">
        <v>0</v>
      </c>
      <c r="S590" s="3">
        <v>0</v>
      </c>
      <c r="T590" s="3">
        <v>0</v>
      </c>
      <c r="U590" s="3">
        <f t="shared" si="87"/>
        <v>0</v>
      </c>
      <c r="V590" s="16" t="s">
        <v>155</v>
      </c>
      <c r="W590" s="3">
        <v>35000</v>
      </c>
      <c r="X590" s="3">
        <v>0</v>
      </c>
      <c r="Y590" s="3">
        <v>0</v>
      </c>
      <c r="Z590" s="3">
        <f t="shared" si="81"/>
        <v>35000</v>
      </c>
      <c r="AA590" s="16">
        <v>106</v>
      </c>
      <c r="AB590" s="3">
        <f t="shared" si="82"/>
        <v>0</v>
      </c>
      <c r="AC590" s="3">
        <f t="shared" si="83"/>
        <v>0</v>
      </c>
      <c r="AD590" s="3">
        <f t="shared" si="84"/>
        <v>0</v>
      </c>
      <c r="AE590" s="3">
        <f t="shared" si="85"/>
        <v>0</v>
      </c>
    </row>
    <row r="591" spans="1:31" x14ac:dyDescent="0.2">
      <c r="A591" s="8" t="s">
        <v>74</v>
      </c>
      <c r="B591" s="34" t="s">
        <v>182</v>
      </c>
      <c r="C591" s="7">
        <f t="shared" si="80"/>
        <v>2020</v>
      </c>
      <c r="E591" s="9" t="s">
        <v>47</v>
      </c>
      <c r="F591" s="10">
        <v>2020</v>
      </c>
      <c r="G591" s="4" t="s">
        <v>5</v>
      </c>
      <c r="H591" s="6" t="s">
        <v>102</v>
      </c>
      <c r="I591" s="5" t="s">
        <v>70</v>
      </c>
      <c r="J591" s="5" t="s">
        <v>103</v>
      </c>
      <c r="K591" s="2" t="s">
        <v>96</v>
      </c>
      <c r="L591" s="1" t="s">
        <v>97</v>
      </c>
      <c r="M591" s="14">
        <v>35000</v>
      </c>
      <c r="N591" s="3">
        <v>35000</v>
      </c>
      <c r="O591" s="3">
        <v>0</v>
      </c>
      <c r="P591" s="3">
        <v>0</v>
      </c>
      <c r="Q591" s="3">
        <f t="shared" si="86"/>
        <v>35000</v>
      </c>
      <c r="R591" s="3">
        <v>0</v>
      </c>
      <c r="S591" s="3">
        <v>0</v>
      </c>
      <c r="T591" s="3">
        <v>0</v>
      </c>
      <c r="U591" s="3">
        <f t="shared" si="87"/>
        <v>0</v>
      </c>
      <c r="V591" s="16" t="s">
        <v>155</v>
      </c>
      <c r="W591" s="3">
        <v>35000</v>
      </c>
      <c r="X591" s="3">
        <v>0</v>
      </c>
      <c r="Y591" s="3">
        <v>0</v>
      </c>
      <c r="Z591" s="3">
        <f t="shared" si="81"/>
        <v>35000</v>
      </c>
      <c r="AA591" s="16">
        <v>106</v>
      </c>
      <c r="AB591" s="3">
        <f t="shared" si="82"/>
        <v>0</v>
      </c>
      <c r="AC591" s="3">
        <f t="shared" si="83"/>
        <v>0</v>
      </c>
      <c r="AD591" s="3">
        <f t="shared" si="84"/>
        <v>0</v>
      </c>
      <c r="AE591" s="3">
        <f t="shared" si="85"/>
        <v>0</v>
      </c>
    </row>
    <row r="592" spans="1:31" x14ac:dyDescent="0.2">
      <c r="A592" s="8" t="s">
        <v>74</v>
      </c>
      <c r="B592" s="34" t="s">
        <v>182</v>
      </c>
      <c r="C592" s="7">
        <f t="shared" si="80"/>
        <v>2020</v>
      </c>
      <c r="E592" s="9" t="s">
        <v>48</v>
      </c>
      <c r="F592" s="10">
        <v>2020</v>
      </c>
      <c r="G592" s="4" t="s">
        <v>5</v>
      </c>
      <c r="H592" s="6" t="s">
        <v>102</v>
      </c>
      <c r="I592" s="5" t="s">
        <v>70</v>
      </c>
      <c r="J592" s="5" t="s">
        <v>103</v>
      </c>
      <c r="K592" s="2" t="s">
        <v>96</v>
      </c>
      <c r="L592" s="1" t="s">
        <v>97</v>
      </c>
      <c r="M592" s="14">
        <v>35000</v>
      </c>
      <c r="N592" s="3">
        <v>35000</v>
      </c>
      <c r="O592" s="3">
        <v>0</v>
      </c>
      <c r="P592" s="3">
        <v>0</v>
      </c>
      <c r="Q592" s="3">
        <f t="shared" si="86"/>
        <v>35000</v>
      </c>
      <c r="R592" s="3">
        <v>0</v>
      </c>
      <c r="S592" s="3">
        <v>0</v>
      </c>
      <c r="T592" s="3">
        <v>0</v>
      </c>
      <c r="U592" s="3">
        <f t="shared" si="87"/>
        <v>0</v>
      </c>
      <c r="V592" s="16" t="s">
        <v>155</v>
      </c>
      <c r="W592" s="3">
        <v>35000</v>
      </c>
      <c r="X592" s="3">
        <v>0</v>
      </c>
      <c r="Y592" s="3">
        <v>0</v>
      </c>
      <c r="Z592" s="3">
        <f t="shared" si="81"/>
        <v>35000</v>
      </c>
      <c r="AA592" s="16">
        <v>106</v>
      </c>
      <c r="AB592" s="3">
        <f t="shared" si="82"/>
        <v>0</v>
      </c>
      <c r="AC592" s="3">
        <f t="shared" si="83"/>
        <v>0</v>
      </c>
      <c r="AD592" s="3">
        <f t="shared" si="84"/>
        <v>0</v>
      </c>
      <c r="AE592" s="3">
        <f t="shared" si="85"/>
        <v>0</v>
      </c>
    </row>
    <row r="593" spans="1:31" x14ac:dyDescent="0.2">
      <c r="A593" s="8" t="s">
        <v>74</v>
      </c>
      <c r="B593" s="34" t="s">
        <v>182</v>
      </c>
      <c r="C593" s="7">
        <f t="shared" si="80"/>
        <v>2020</v>
      </c>
      <c r="E593" s="9" t="s">
        <v>49</v>
      </c>
      <c r="F593" s="10">
        <v>2020</v>
      </c>
      <c r="G593" s="4" t="s">
        <v>5</v>
      </c>
      <c r="H593" s="6" t="s">
        <v>102</v>
      </c>
      <c r="I593" s="5" t="s">
        <v>70</v>
      </c>
      <c r="J593" s="5" t="s">
        <v>103</v>
      </c>
      <c r="K593" s="2" t="s">
        <v>96</v>
      </c>
      <c r="L593" s="1" t="s">
        <v>97</v>
      </c>
      <c r="M593" s="14">
        <v>35000</v>
      </c>
      <c r="N593" s="3">
        <v>35000</v>
      </c>
      <c r="O593" s="3">
        <v>0</v>
      </c>
      <c r="P593" s="3">
        <v>0</v>
      </c>
      <c r="Q593" s="3">
        <f t="shared" si="86"/>
        <v>35000</v>
      </c>
      <c r="R593" s="3">
        <v>0</v>
      </c>
      <c r="S593" s="3">
        <v>0</v>
      </c>
      <c r="T593" s="3">
        <v>0</v>
      </c>
      <c r="U593" s="3">
        <f t="shared" si="87"/>
        <v>0</v>
      </c>
      <c r="V593" s="16" t="s">
        <v>155</v>
      </c>
      <c r="W593" s="3">
        <v>35000</v>
      </c>
      <c r="X593" s="3">
        <v>0</v>
      </c>
      <c r="Y593" s="3">
        <v>0</v>
      </c>
      <c r="Z593" s="3">
        <f t="shared" si="81"/>
        <v>35000</v>
      </c>
      <c r="AA593" s="16">
        <v>106</v>
      </c>
      <c r="AB593" s="3">
        <f t="shared" si="82"/>
        <v>0</v>
      </c>
      <c r="AC593" s="3">
        <f t="shared" si="83"/>
        <v>0</v>
      </c>
      <c r="AD593" s="3">
        <f t="shared" si="84"/>
        <v>0</v>
      </c>
      <c r="AE593" s="3">
        <f t="shared" si="85"/>
        <v>0</v>
      </c>
    </row>
    <row r="594" spans="1:31" x14ac:dyDescent="0.2">
      <c r="A594" s="8" t="s">
        <v>74</v>
      </c>
      <c r="B594" s="34" t="s">
        <v>182</v>
      </c>
      <c r="C594" s="7">
        <f t="shared" si="80"/>
        <v>2020</v>
      </c>
      <c r="E594" s="9" t="s">
        <v>37</v>
      </c>
      <c r="F594" s="10">
        <v>2020</v>
      </c>
      <c r="G594" s="4" t="s">
        <v>5</v>
      </c>
      <c r="H594" s="6" t="s">
        <v>102</v>
      </c>
      <c r="I594" s="5" t="s">
        <v>70</v>
      </c>
      <c r="J594" s="5" t="s">
        <v>103</v>
      </c>
      <c r="K594" s="2" t="s">
        <v>96</v>
      </c>
      <c r="L594" s="1" t="s">
        <v>97</v>
      </c>
      <c r="M594" s="14">
        <v>35000</v>
      </c>
      <c r="N594" s="3">
        <v>35000</v>
      </c>
      <c r="O594" s="3">
        <v>0</v>
      </c>
      <c r="P594" s="3">
        <v>0</v>
      </c>
      <c r="Q594" s="3">
        <f t="shared" si="86"/>
        <v>35000</v>
      </c>
      <c r="R594" s="3">
        <v>0</v>
      </c>
      <c r="S594" s="3">
        <v>0</v>
      </c>
      <c r="T594" s="3">
        <v>0</v>
      </c>
      <c r="U594" s="3">
        <f t="shared" si="87"/>
        <v>0</v>
      </c>
      <c r="V594" s="16" t="s">
        <v>155</v>
      </c>
      <c r="W594" s="3">
        <v>35000</v>
      </c>
      <c r="X594" s="3">
        <v>0</v>
      </c>
      <c r="Y594" s="3">
        <v>0</v>
      </c>
      <c r="Z594" s="3">
        <f t="shared" si="81"/>
        <v>35000</v>
      </c>
      <c r="AA594" s="16">
        <v>106</v>
      </c>
      <c r="AB594" s="3">
        <f t="shared" si="82"/>
        <v>0</v>
      </c>
      <c r="AC594" s="3">
        <f t="shared" si="83"/>
        <v>0</v>
      </c>
      <c r="AD594" s="3">
        <f t="shared" si="84"/>
        <v>0</v>
      </c>
      <c r="AE594" s="3">
        <f t="shared" si="85"/>
        <v>0</v>
      </c>
    </row>
    <row r="595" spans="1:31" x14ac:dyDescent="0.2">
      <c r="A595" s="8" t="s">
        <v>74</v>
      </c>
      <c r="B595" s="34" t="s">
        <v>182</v>
      </c>
      <c r="C595" s="7">
        <f t="shared" si="80"/>
        <v>2020</v>
      </c>
      <c r="E595" s="9" t="s">
        <v>38</v>
      </c>
      <c r="F595" s="10">
        <v>2020</v>
      </c>
      <c r="G595" s="4" t="s">
        <v>5</v>
      </c>
      <c r="H595" s="6" t="s">
        <v>102</v>
      </c>
      <c r="I595" s="5" t="s">
        <v>70</v>
      </c>
      <c r="J595" s="5" t="s">
        <v>103</v>
      </c>
      <c r="K595" s="2" t="s">
        <v>96</v>
      </c>
      <c r="L595" s="1" t="s">
        <v>97</v>
      </c>
      <c r="M595" s="14">
        <v>35000</v>
      </c>
      <c r="N595" s="3">
        <v>35000</v>
      </c>
      <c r="O595" s="3">
        <v>0</v>
      </c>
      <c r="P595" s="3">
        <v>0</v>
      </c>
      <c r="Q595" s="3">
        <f t="shared" si="86"/>
        <v>35000</v>
      </c>
      <c r="R595" s="3">
        <v>0</v>
      </c>
      <c r="S595" s="3">
        <v>0</v>
      </c>
      <c r="T595" s="3">
        <v>0</v>
      </c>
      <c r="U595" s="3">
        <f t="shared" si="87"/>
        <v>0</v>
      </c>
      <c r="V595" s="16" t="s">
        <v>155</v>
      </c>
      <c r="W595" s="3">
        <v>35000</v>
      </c>
      <c r="X595" s="3">
        <v>0</v>
      </c>
      <c r="Y595" s="3">
        <v>0</v>
      </c>
      <c r="Z595" s="3">
        <f t="shared" si="81"/>
        <v>35000</v>
      </c>
      <c r="AA595" s="16">
        <v>106</v>
      </c>
      <c r="AB595" s="3">
        <f t="shared" si="82"/>
        <v>0</v>
      </c>
      <c r="AC595" s="3">
        <f t="shared" si="83"/>
        <v>0</v>
      </c>
      <c r="AD595" s="3">
        <f t="shared" si="84"/>
        <v>0</v>
      </c>
      <c r="AE595" s="3">
        <f t="shared" si="85"/>
        <v>0</v>
      </c>
    </row>
    <row r="596" spans="1:31" x14ac:dyDescent="0.2">
      <c r="A596" s="8" t="s">
        <v>74</v>
      </c>
      <c r="B596" s="34" t="s">
        <v>182</v>
      </c>
      <c r="C596" s="7">
        <f t="shared" si="80"/>
        <v>2020</v>
      </c>
      <c r="E596" s="9" t="s">
        <v>39</v>
      </c>
      <c r="F596" s="10">
        <v>2020</v>
      </c>
      <c r="G596" s="4" t="s">
        <v>5</v>
      </c>
      <c r="H596" s="6" t="s">
        <v>102</v>
      </c>
      <c r="I596" s="5" t="s">
        <v>70</v>
      </c>
      <c r="J596" s="5" t="s">
        <v>103</v>
      </c>
      <c r="K596" s="2" t="s">
        <v>96</v>
      </c>
      <c r="L596" s="1" t="s">
        <v>97</v>
      </c>
      <c r="M596" s="14">
        <v>35000</v>
      </c>
      <c r="N596" s="3">
        <v>35000</v>
      </c>
      <c r="O596" s="3">
        <v>0</v>
      </c>
      <c r="P596" s="3">
        <v>0</v>
      </c>
      <c r="Q596" s="3">
        <f t="shared" si="86"/>
        <v>35000</v>
      </c>
      <c r="R596" s="3">
        <v>0</v>
      </c>
      <c r="S596" s="3">
        <v>0</v>
      </c>
      <c r="T596" s="3">
        <v>0</v>
      </c>
      <c r="U596" s="3">
        <f t="shared" si="87"/>
        <v>0</v>
      </c>
      <c r="V596" s="16" t="s">
        <v>155</v>
      </c>
      <c r="W596" s="3">
        <v>35000</v>
      </c>
      <c r="X596" s="3">
        <v>0</v>
      </c>
      <c r="Y596" s="3">
        <v>0</v>
      </c>
      <c r="Z596" s="3">
        <f t="shared" si="81"/>
        <v>35000</v>
      </c>
      <c r="AA596" s="16">
        <v>106</v>
      </c>
      <c r="AB596" s="3">
        <f t="shared" si="82"/>
        <v>0</v>
      </c>
      <c r="AC596" s="3">
        <f t="shared" si="83"/>
        <v>0</v>
      </c>
      <c r="AD596" s="3">
        <f t="shared" si="84"/>
        <v>0</v>
      </c>
      <c r="AE596" s="3">
        <f t="shared" si="85"/>
        <v>0</v>
      </c>
    </row>
    <row r="597" spans="1:31" x14ac:dyDescent="0.2">
      <c r="A597" s="8" t="s">
        <v>74</v>
      </c>
      <c r="B597" s="34" t="s">
        <v>182</v>
      </c>
      <c r="C597" s="7">
        <f t="shared" si="80"/>
        <v>2020</v>
      </c>
      <c r="E597" s="9" t="s">
        <v>40</v>
      </c>
      <c r="F597" s="10">
        <v>2020</v>
      </c>
      <c r="G597" s="4" t="s">
        <v>5</v>
      </c>
      <c r="H597" s="6" t="s">
        <v>102</v>
      </c>
      <c r="I597" s="5" t="s">
        <v>70</v>
      </c>
      <c r="J597" s="5" t="s">
        <v>103</v>
      </c>
      <c r="K597" s="2" t="s">
        <v>96</v>
      </c>
      <c r="L597" s="1" t="s">
        <v>97</v>
      </c>
      <c r="M597" s="14">
        <v>35000</v>
      </c>
      <c r="N597" s="3">
        <v>35000</v>
      </c>
      <c r="O597" s="3">
        <v>0</v>
      </c>
      <c r="P597" s="3">
        <v>0</v>
      </c>
      <c r="Q597" s="3">
        <f t="shared" si="86"/>
        <v>35000</v>
      </c>
      <c r="R597" s="3">
        <v>0</v>
      </c>
      <c r="S597" s="3">
        <v>0</v>
      </c>
      <c r="T597" s="3">
        <v>0</v>
      </c>
      <c r="U597" s="3">
        <f t="shared" si="87"/>
        <v>0</v>
      </c>
      <c r="V597" s="16" t="s">
        <v>155</v>
      </c>
      <c r="W597" s="3">
        <v>35000</v>
      </c>
      <c r="X597" s="3">
        <v>0</v>
      </c>
      <c r="Y597" s="3">
        <v>0</v>
      </c>
      <c r="Z597" s="3">
        <f t="shared" si="81"/>
        <v>35000</v>
      </c>
      <c r="AA597" s="16">
        <v>106</v>
      </c>
      <c r="AB597" s="3">
        <f t="shared" si="82"/>
        <v>0</v>
      </c>
      <c r="AC597" s="3">
        <f t="shared" si="83"/>
        <v>0</v>
      </c>
      <c r="AD597" s="3">
        <f t="shared" si="84"/>
        <v>0</v>
      </c>
      <c r="AE597" s="3">
        <f t="shared" si="85"/>
        <v>0</v>
      </c>
    </row>
    <row r="598" spans="1:31" x14ac:dyDescent="0.2">
      <c r="A598" s="8" t="s">
        <v>74</v>
      </c>
      <c r="B598" s="34" t="s">
        <v>182</v>
      </c>
      <c r="C598" s="7">
        <f t="shared" si="80"/>
        <v>2020</v>
      </c>
      <c r="E598" s="9" t="s">
        <v>41</v>
      </c>
      <c r="F598" s="10">
        <v>2020</v>
      </c>
      <c r="G598" s="4" t="s">
        <v>5</v>
      </c>
      <c r="H598" s="6" t="s">
        <v>102</v>
      </c>
      <c r="I598" s="5" t="s">
        <v>70</v>
      </c>
      <c r="J598" s="5" t="s">
        <v>103</v>
      </c>
      <c r="K598" s="2" t="s">
        <v>96</v>
      </c>
      <c r="L598" s="1" t="s">
        <v>97</v>
      </c>
      <c r="M598" s="14">
        <v>35000</v>
      </c>
      <c r="N598" s="3">
        <v>35000</v>
      </c>
      <c r="O598" s="3">
        <v>0</v>
      </c>
      <c r="P598" s="3">
        <v>0</v>
      </c>
      <c r="Q598" s="3">
        <f t="shared" si="86"/>
        <v>35000</v>
      </c>
      <c r="R598" s="3">
        <v>0</v>
      </c>
      <c r="S598" s="3">
        <v>0</v>
      </c>
      <c r="T598" s="3">
        <v>0</v>
      </c>
      <c r="U598" s="3">
        <f t="shared" si="87"/>
        <v>0</v>
      </c>
      <c r="V598" s="16" t="s">
        <v>155</v>
      </c>
      <c r="W598" s="3">
        <v>35000</v>
      </c>
      <c r="X598" s="3">
        <v>0</v>
      </c>
      <c r="Y598" s="3">
        <v>0</v>
      </c>
      <c r="Z598" s="3">
        <f t="shared" si="81"/>
        <v>35000</v>
      </c>
      <c r="AA598" s="16">
        <v>106</v>
      </c>
      <c r="AB598" s="3">
        <f t="shared" si="82"/>
        <v>0</v>
      </c>
      <c r="AC598" s="3">
        <f t="shared" si="83"/>
        <v>0</v>
      </c>
      <c r="AD598" s="3">
        <f t="shared" si="84"/>
        <v>0</v>
      </c>
      <c r="AE598" s="3">
        <f t="shared" si="85"/>
        <v>0</v>
      </c>
    </row>
    <row r="599" spans="1:31" x14ac:dyDescent="0.2">
      <c r="A599" s="8" t="s">
        <v>74</v>
      </c>
      <c r="B599" s="34" t="s">
        <v>183</v>
      </c>
      <c r="C599" s="7">
        <f>IF(D599&lt;&gt;"",YEAR(D599),F599)</f>
        <v>2019</v>
      </c>
      <c r="E599" s="9" t="s">
        <v>45</v>
      </c>
      <c r="F599" s="10">
        <v>2019</v>
      </c>
      <c r="G599" s="4" t="s">
        <v>5</v>
      </c>
      <c r="H599" s="6" t="s">
        <v>104</v>
      </c>
      <c r="I599" s="5" t="s">
        <v>71</v>
      </c>
      <c r="J599" s="5" t="s">
        <v>105</v>
      </c>
      <c r="K599" s="2" t="s">
        <v>96</v>
      </c>
      <c r="L599" s="1" t="s">
        <v>97</v>
      </c>
      <c r="M599" s="14">
        <v>10681.630000000001</v>
      </c>
      <c r="N599" s="3">
        <v>10681.630000000001</v>
      </c>
      <c r="O599" s="3">
        <v>0</v>
      </c>
      <c r="P599" s="3">
        <v>0</v>
      </c>
      <c r="Q599" s="3">
        <f t="shared" si="86"/>
        <v>10681.630000000001</v>
      </c>
      <c r="R599" s="3">
        <v>10681.630000000001</v>
      </c>
      <c r="S599" s="3">
        <v>0</v>
      </c>
      <c r="T599" s="3">
        <v>0</v>
      </c>
      <c r="U599" s="3">
        <f t="shared" si="87"/>
        <v>10681.630000000001</v>
      </c>
      <c r="V599" s="16">
        <v>588</v>
      </c>
      <c r="W599" s="3">
        <v>0</v>
      </c>
      <c r="X599" s="3">
        <v>0</v>
      </c>
      <c r="Y599" s="3">
        <v>0</v>
      </c>
      <c r="Z599" s="3">
        <f t="shared" si="81"/>
        <v>0</v>
      </c>
      <c r="AA599" s="16" t="s">
        <v>155</v>
      </c>
      <c r="AB599" s="3">
        <f t="shared" si="82"/>
        <v>0</v>
      </c>
      <c r="AC599" s="3">
        <f t="shared" si="83"/>
        <v>0</v>
      </c>
      <c r="AD599" s="3">
        <f t="shared" si="84"/>
        <v>0</v>
      </c>
      <c r="AE599" s="3">
        <f t="shared" si="85"/>
        <v>0</v>
      </c>
    </row>
    <row r="600" spans="1:31" x14ac:dyDescent="0.2">
      <c r="A600" s="8" t="s">
        <v>74</v>
      </c>
      <c r="B600" s="34" t="s">
        <v>182</v>
      </c>
      <c r="C600" s="7">
        <f>IF(D600&lt;&gt;"",YEAR(D600),F600)</f>
        <v>2018</v>
      </c>
      <c r="E600" s="9" t="s">
        <v>49</v>
      </c>
      <c r="F600" s="10">
        <v>2018</v>
      </c>
      <c r="G600" s="4" t="s">
        <v>10</v>
      </c>
      <c r="H600" s="6" t="s">
        <v>106</v>
      </c>
      <c r="I600" s="5" t="s">
        <v>11</v>
      </c>
      <c r="J600" s="5" t="s">
        <v>107</v>
      </c>
      <c r="K600" s="2" t="s">
        <v>108</v>
      </c>
      <c r="L600" s="1" t="s">
        <v>109</v>
      </c>
      <c r="M600" s="14">
        <v>200000</v>
      </c>
      <c r="N600" s="3">
        <v>0</v>
      </c>
      <c r="O600" s="3">
        <v>0</v>
      </c>
      <c r="P600" s="3">
        <v>0</v>
      </c>
      <c r="Q600" s="3">
        <f t="shared" si="86"/>
        <v>0</v>
      </c>
      <c r="R600" s="3">
        <v>0</v>
      </c>
      <c r="S600" s="3">
        <v>0</v>
      </c>
      <c r="T600" s="3">
        <v>0</v>
      </c>
      <c r="U600" s="3">
        <f t="shared" si="87"/>
        <v>0</v>
      </c>
      <c r="V600" s="16" t="s">
        <v>155</v>
      </c>
      <c r="W600" s="3">
        <v>0</v>
      </c>
      <c r="X600" s="3">
        <v>0</v>
      </c>
      <c r="Y600" s="3">
        <v>0</v>
      </c>
      <c r="Z600" s="3">
        <f t="shared" si="81"/>
        <v>0</v>
      </c>
      <c r="AA600" s="16" t="s">
        <v>155</v>
      </c>
      <c r="AB600" s="3">
        <f t="shared" si="82"/>
        <v>0</v>
      </c>
      <c r="AC600" s="3">
        <f t="shared" si="83"/>
        <v>0</v>
      </c>
      <c r="AD600" s="3">
        <f t="shared" si="84"/>
        <v>0</v>
      </c>
      <c r="AE600" s="3">
        <f t="shared" si="85"/>
        <v>0</v>
      </c>
    </row>
    <row r="601" spans="1:31" x14ac:dyDescent="0.2">
      <c r="A601" s="8" t="s">
        <v>74</v>
      </c>
      <c r="B601" s="34" t="s">
        <v>183</v>
      </c>
      <c r="C601" s="7">
        <f>IF(D601&lt;&gt;"",YEAR(D601),F601)</f>
        <v>2019</v>
      </c>
      <c r="E601" s="9" t="s">
        <v>47</v>
      </c>
      <c r="F601" s="10">
        <v>2019</v>
      </c>
      <c r="G601" s="4" t="s">
        <v>5</v>
      </c>
      <c r="H601" s="6" t="s">
        <v>12</v>
      </c>
      <c r="I601" s="5" t="s">
        <v>110</v>
      </c>
      <c r="J601" s="5" t="s">
        <v>14</v>
      </c>
      <c r="K601" s="2" t="s">
        <v>111</v>
      </c>
      <c r="L601" s="1" t="s">
        <v>112</v>
      </c>
      <c r="M601" s="14">
        <v>7808.4</v>
      </c>
      <c r="N601" s="3">
        <v>7808.4</v>
      </c>
      <c r="O601" s="3">
        <v>0</v>
      </c>
      <c r="P601" s="3">
        <v>0</v>
      </c>
      <c r="Q601" s="3">
        <f t="shared" si="86"/>
        <v>7808.4</v>
      </c>
      <c r="R601" s="3">
        <v>7808.4</v>
      </c>
      <c r="S601" s="3">
        <v>0</v>
      </c>
      <c r="T601" s="3">
        <v>0</v>
      </c>
      <c r="U601" s="3">
        <f t="shared" si="87"/>
        <v>7808.4</v>
      </c>
      <c r="V601" s="16">
        <v>921</v>
      </c>
      <c r="W601" s="3">
        <v>0</v>
      </c>
      <c r="X601" s="3">
        <v>0</v>
      </c>
      <c r="Y601" s="3">
        <v>0</v>
      </c>
      <c r="Z601" s="3">
        <f t="shared" si="81"/>
        <v>0</v>
      </c>
      <c r="AA601" s="16" t="s">
        <v>155</v>
      </c>
      <c r="AB601" s="3">
        <f t="shared" si="82"/>
        <v>0</v>
      </c>
      <c r="AC601" s="3">
        <f t="shared" si="83"/>
        <v>0</v>
      </c>
      <c r="AD601" s="3">
        <f t="shared" si="84"/>
        <v>0</v>
      </c>
      <c r="AE601" s="3">
        <f t="shared" si="85"/>
        <v>0</v>
      </c>
    </row>
    <row r="602" spans="1:31" x14ac:dyDescent="0.2">
      <c r="A602" s="8" t="s">
        <v>74</v>
      </c>
      <c r="B602" s="34" t="s">
        <v>182</v>
      </c>
      <c r="C602" s="7">
        <f t="shared" ref="C602:C645" si="88">IF(D602&lt;&gt;"",YEAR(D602),F602)</f>
        <v>2016</v>
      </c>
      <c r="E602" s="9" t="s">
        <v>49</v>
      </c>
      <c r="F602" s="10">
        <v>2016</v>
      </c>
      <c r="G602" s="4" t="s">
        <v>10</v>
      </c>
      <c r="H602" s="6" t="s">
        <v>106</v>
      </c>
      <c r="I602" s="5" t="s">
        <v>23</v>
      </c>
      <c r="J602" s="5" t="s">
        <v>107</v>
      </c>
      <c r="K602" s="2" t="s">
        <v>113</v>
      </c>
      <c r="L602" s="1" t="s">
        <v>114</v>
      </c>
      <c r="M602" s="14">
        <v>50000</v>
      </c>
      <c r="N602" s="3">
        <v>0</v>
      </c>
      <c r="O602" s="3">
        <v>0</v>
      </c>
      <c r="P602" s="3">
        <v>0</v>
      </c>
      <c r="Q602" s="3">
        <f t="shared" si="86"/>
        <v>0</v>
      </c>
      <c r="R602" s="3">
        <v>0</v>
      </c>
      <c r="S602" s="3">
        <v>0</v>
      </c>
      <c r="T602" s="3">
        <v>0</v>
      </c>
      <c r="U602" s="3">
        <f t="shared" si="87"/>
        <v>0</v>
      </c>
      <c r="V602" s="16" t="s">
        <v>155</v>
      </c>
      <c r="W602" s="3">
        <v>0</v>
      </c>
      <c r="X602" s="3">
        <v>0</v>
      </c>
      <c r="Y602" s="3">
        <v>0</v>
      </c>
      <c r="Z602" s="3">
        <f t="shared" si="81"/>
        <v>0</v>
      </c>
      <c r="AA602" s="16" t="s">
        <v>155</v>
      </c>
      <c r="AB602" s="3">
        <f t="shared" si="82"/>
        <v>0</v>
      </c>
      <c r="AC602" s="3">
        <f t="shared" si="83"/>
        <v>0</v>
      </c>
      <c r="AD602" s="3">
        <f t="shared" si="84"/>
        <v>0</v>
      </c>
      <c r="AE602" s="3">
        <f t="shared" si="85"/>
        <v>0</v>
      </c>
    </row>
    <row r="603" spans="1:31" x14ac:dyDescent="0.2">
      <c r="A603" s="8" t="s">
        <v>74</v>
      </c>
      <c r="B603" s="34" t="s">
        <v>182</v>
      </c>
      <c r="C603" s="7">
        <f t="shared" si="88"/>
        <v>2016</v>
      </c>
      <c r="E603" s="9" t="s">
        <v>40</v>
      </c>
      <c r="F603" s="10">
        <v>2016</v>
      </c>
      <c r="G603" s="4" t="s">
        <v>10</v>
      </c>
      <c r="H603" s="6" t="s">
        <v>106</v>
      </c>
      <c r="I603" s="5" t="s">
        <v>23</v>
      </c>
      <c r="J603" s="5" t="s">
        <v>107</v>
      </c>
      <c r="K603" s="2" t="s">
        <v>113</v>
      </c>
      <c r="L603" s="1" t="s">
        <v>114</v>
      </c>
      <c r="M603" s="14">
        <v>50000</v>
      </c>
      <c r="N603" s="3">
        <v>0</v>
      </c>
      <c r="O603" s="3">
        <v>0</v>
      </c>
      <c r="P603" s="3">
        <v>0</v>
      </c>
      <c r="Q603" s="3">
        <f t="shared" si="86"/>
        <v>0</v>
      </c>
      <c r="R603" s="3">
        <v>0</v>
      </c>
      <c r="S603" s="3">
        <v>0</v>
      </c>
      <c r="T603" s="3">
        <v>0</v>
      </c>
      <c r="U603" s="3">
        <f t="shared" si="87"/>
        <v>0</v>
      </c>
      <c r="V603" s="16" t="s">
        <v>155</v>
      </c>
      <c r="W603" s="3">
        <v>0</v>
      </c>
      <c r="X603" s="3">
        <v>0</v>
      </c>
      <c r="Y603" s="3">
        <v>0</v>
      </c>
      <c r="Z603" s="3">
        <f t="shared" si="81"/>
        <v>0</v>
      </c>
      <c r="AA603" s="16" t="s">
        <v>155</v>
      </c>
      <c r="AB603" s="3">
        <f t="shared" si="82"/>
        <v>0</v>
      </c>
      <c r="AC603" s="3">
        <f t="shared" si="83"/>
        <v>0</v>
      </c>
      <c r="AD603" s="3">
        <f t="shared" si="84"/>
        <v>0</v>
      </c>
      <c r="AE603" s="3">
        <f t="shared" si="85"/>
        <v>0</v>
      </c>
    </row>
    <row r="604" spans="1:31" x14ac:dyDescent="0.2">
      <c r="A604" s="8" t="s">
        <v>74</v>
      </c>
      <c r="B604" s="34" t="s">
        <v>182</v>
      </c>
      <c r="C604" s="7">
        <f t="shared" si="88"/>
        <v>2016</v>
      </c>
      <c r="E604" s="9" t="s">
        <v>40</v>
      </c>
      <c r="F604" s="10">
        <v>2016</v>
      </c>
      <c r="G604" s="4" t="s">
        <v>10</v>
      </c>
      <c r="H604" s="6" t="s">
        <v>106</v>
      </c>
      <c r="I604" s="5" t="s">
        <v>23</v>
      </c>
      <c r="J604" s="5" t="s">
        <v>107</v>
      </c>
      <c r="K604" s="2" t="s">
        <v>113</v>
      </c>
      <c r="L604" s="1" t="s">
        <v>114</v>
      </c>
      <c r="M604" s="14">
        <v>50000</v>
      </c>
      <c r="N604" s="3">
        <v>0</v>
      </c>
      <c r="O604" s="3">
        <v>0</v>
      </c>
      <c r="P604" s="3">
        <v>0</v>
      </c>
      <c r="Q604" s="3">
        <f t="shared" si="86"/>
        <v>0</v>
      </c>
      <c r="R604" s="3">
        <v>0</v>
      </c>
      <c r="S604" s="3">
        <v>0</v>
      </c>
      <c r="T604" s="3">
        <v>0</v>
      </c>
      <c r="U604" s="3">
        <f t="shared" si="87"/>
        <v>0</v>
      </c>
      <c r="V604" s="16" t="s">
        <v>155</v>
      </c>
      <c r="W604" s="3">
        <v>0</v>
      </c>
      <c r="X604" s="3">
        <v>0</v>
      </c>
      <c r="Y604" s="3">
        <v>0</v>
      </c>
      <c r="Z604" s="3">
        <f t="shared" si="81"/>
        <v>0</v>
      </c>
      <c r="AA604" s="16" t="s">
        <v>155</v>
      </c>
      <c r="AB604" s="3">
        <f t="shared" si="82"/>
        <v>0</v>
      </c>
      <c r="AC604" s="3">
        <f t="shared" si="83"/>
        <v>0</v>
      </c>
      <c r="AD604" s="3">
        <f t="shared" si="84"/>
        <v>0</v>
      </c>
      <c r="AE604" s="3">
        <f t="shared" si="85"/>
        <v>0</v>
      </c>
    </row>
    <row r="605" spans="1:31" x14ac:dyDescent="0.2">
      <c r="A605" s="8" t="s">
        <v>74</v>
      </c>
      <c r="B605" s="34" t="s">
        <v>182</v>
      </c>
      <c r="C605" s="7">
        <f t="shared" si="88"/>
        <v>2016</v>
      </c>
      <c r="E605" s="9" t="s">
        <v>45</v>
      </c>
      <c r="F605" s="10">
        <v>2016</v>
      </c>
      <c r="G605" s="4" t="s">
        <v>10</v>
      </c>
      <c r="H605" s="6" t="s">
        <v>106</v>
      </c>
      <c r="I605" s="5" t="s">
        <v>23</v>
      </c>
      <c r="J605" s="5" t="s">
        <v>107</v>
      </c>
      <c r="K605" s="2" t="s">
        <v>113</v>
      </c>
      <c r="L605" s="1" t="s">
        <v>114</v>
      </c>
      <c r="M605" s="14">
        <v>60000</v>
      </c>
      <c r="N605" s="3">
        <v>0</v>
      </c>
      <c r="O605" s="3">
        <v>0</v>
      </c>
      <c r="P605" s="3">
        <v>0</v>
      </c>
      <c r="Q605" s="3">
        <f t="shared" si="86"/>
        <v>0</v>
      </c>
      <c r="R605" s="3">
        <v>0</v>
      </c>
      <c r="S605" s="3">
        <v>0</v>
      </c>
      <c r="T605" s="3">
        <v>0</v>
      </c>
      <c r="U605" s="3">
        <f t="shared" si="87"/>
        <v>0</v>
      </c>
      <c r="V605" s="16" t="s">
        <v>155</v>
      </c>
      <c r="W605" s="3">
        <v>0</v>
      </c>
      <c r="X605" s="3">
        <v>0</v>
      </c>
      <c r="Y605" s="3">
        <v>0</v>
      </c>
      <c r="Z605" s="3">
        <f t="shared" si="81"/>
        <v>0</v>
      </c>
      <c r="AA605" s="16" t="s">
        <v>155</v>
      </c>
      <c r="AB605" s="3">
        <f t="shared" si="82"/>
        <v>0</v>
      </c>
      <c r="AC605" s="3">
        <f t="shared" si="83"/>
        <v>0</v>
      </c>
      <c r="AD605" s="3">
        <f t="shared" si="84"/>
        <v>0</v>
      </c>
      <c r="AE605" s="3">
        <f t="shared" si="85"/>
        <v>0</v>
      </c>
    </row>
    <row r="606" spans="1:31" x14ac:dyDescent="0.2">
      <c r="A606" s="8" t="s">
        <v>74</v>
      </c>
      <c r="B606" s="34" t="s">
        <v>182</v>
      </c>
      <c r="C606" s="7">
        <f t="shared" si="88"/>
        <v>2016</v>
      </c>
      <c r="E606" s="9" t="s">
        <v>47</v>
      </c>
      <c r="F606" s="10">
        <v>2016</v>
      </c>
      <c r="G606" s="4" t="s">
        <v>10</v>
      </c>
      <c r="H606" s="6" t="s">
        <v>106</v>
      </c>
      <c r="I606" s="5" t="s">
        <v>23</v>
      </c>
      <c r="J606" s="5" t="s">
        <v>107</v>
      </c>
      <c r="K606" s="2" t="s">
        <v>113</v>
      </c>
      <c r="L606" s="1" t="s">
        <v>114</v>
      </c>
      <c r="M606" s="14">
        <v>980000</v>
      </c>
      <c r="N606" s="3">
        <v>0</v>
      </c>
      <c r="O606" s="3">
        <v>0</v>
      </c>
      <c r="P606" s="3">
        <v>0</v>
      </c>
      <c r="Q606" s="3">
        <f t="shared" si="86"/>
        <v>0</v>
      </c>
      <c r="R606" s="3">
        <v>0</v>
      </c>
      <c r="S606" s="3">
        <v>0</v>
      </c>
      <c r="T606" s="3">
        <v>0</v>
      </c>
      <c r="U606" s="3">
        <f t="shared" si="87"/>
        <v>0</v>
      </c>
      <c r="V606" s="16" t="s">
        <v>155</v>
      </c>
      <c r="W606" s="3">
        <v>0</v>
      </c>
      <c r="X606" s="3">
        <v>0</v>
      </c>
      <c r="Y606" s="3">
        <v>0</v>
      </c>
      <c r="Z606" s="3">
        <f t="shared" si="81"/>
        <v>0</v>
      </c>
      <c r="AA606" s="16" t="s">
        <v>155</v>
      </c>
      <c r="AB606" s="3">
        <f t="shared" si="82"/>
        <v>0</v>
      </c>
      <c r="AC606" s="3">
        <f t="shared" si="83"/>
        <v>0</v>
      </c>
      <c r="AD606" s="3">
        <f t="shared" si="84"/>
        <v>0</v>
      </c>
      <c r="AE606" s="3">
        <f t="shared" si="85"/>
        <v>0</v>
      </c>
    </row>
    <row r="607" spans="1:31" x14ac:dyDescent="0.2">
      <c r="A607" s="8" t="s">
        <v>74</v>
      </c>
      <c r="B607" s="34" t="s">
        <v>182</v>
      </c>
      <c r="C607" s="7">
        <f t="shared" si="88"/>
        <v>2016</v>
      </c>
      <c r="E607" s="9" t="s">
        <v>47</v>
      </c>
      <c r="F607" s="10">
        <v>2016</v>
      </c>
      <c r="G607" s="4" t="s">
        <v>10</v>
      </c>
      <c r="H607" s="6" t="s">
        <v>106</v>
      </c>
      <c r="I607" s="5" t="s">
        <v>23</v>
      </c>
      <c r="J607" s="5" t="s">
        <v>107</v>
      </c>
      <c r="K607" s="2" t="s">
        <v>113</v>
      </c>
      <c r="L607" s="1" t="s">
        <v>114</v>
      </c>
      <c r="M607" s="14">
        <v>50000</v>
      </c>
      <c r="N607" s="3">
        <v>0</v>
      </c>
      <c r="O607" s="3">
        <v>0</v>
      </c>
      <c r="P607" s="3">
        <v>0</v>
      </c>
      <c r="Q607" s="3">
        <f t="shared" si="86"/>
        <v>0</v>
      </c>
      <c r="R607" s="3">
        <v>0</v>
      </c>
      <c r="S607" s="3">
        <v>0</v>
      </c>
      <c r="T607" s="3">
        <v>0</v>
      </c>
      <c r="U607" s="3">
        <f t="shared" si="87"/>
        <v>0</v>
      </c>
      <c r="V607" s="16" t="s">
        <v>155</v>
      </c>
      <c r="W607" s="3">
        <v>0</v>
      </c>
      <c r="X607" s="3">
        <v>0</v>
      </c>
      <c r="Y607" s="3">
        <v>0</v>
      </c>
      <c r="Z607" s="3">
        <f t="shared" si="81"/>
        <v>0</v>
      </c>
      <c r="AA607" s="16" t="s">
        <v>155</v>
      </c>
      <c r="AB607" s="3">
        <f t="shared" si="82"/>
        <v>0</v>
      </c>
      <c r="AC607" s="3">
        <f t="shared" si="83"/>
        <v>0</v>
      </c>
      <c r="AD607" s="3">
        <f t="shared" si="84"/>
        <v>0</v>
      </c>
      <c r="AE607" s="3">
        <f t="shared" si="85"/>
        <v>0</v>
      </c>
    </row>
    <row r="608" spans="1:31" x14ac:dyDescent="0.2">
      <c r="A608" s="8" t="s">
        <v>74</v>
      </c>
      <c r="B608" s="34" t="s">
        <v>182</v>
      </c>
      <c r="C608" s="7">
        <f t="shared" si="88"/>
        <v>2016</v>
      </c>
      <c r="E608" s="9" t="s">
        <v>47</v>
      </c>
      <c r="F608" s="10">
        <v>2016</v>
      </c>
      <c r="G608" s="4" t="s">
        <v>10</v>
      </c>
      <c r="H608" s="6" t="s">
        <v>106</v>
      </c>
      <c r="I608" s="5" t="s">
        <v>23</v>
      </c>
      <c r="J608" s="5" t="s">
        <v>107</v>
      </c>
      <c r="K608" s="2" t="s">
        <v>113</v>
      </c>
      <c r="L608" s="1" t="s">
        <v>114</v>
      </c>
      <c r="M608" s="14">
        <v>50000</v>
      </c>
      <c r="N608" s="3">
        <v>0</v>
      </c>
      <c r="O608" s="3">
        <v>0</v>
      </c>
      <c r="P608" s="3">
        <v>0</v>
      </c>
      <c r="Q608" s="3">
        <f t="shared" si="86"/>
        <v>0</v>
      </c>
      <c r="R608" s="3">
        <v>0</v>
      </c>
      <c r="S608" s="3">
        <v>0</v>
      </c>
      <c r="T608" s="3">
        <v>0</v>
      </c>
      <c r="U608" s="3">
        <f t="shared" si="87"/>
        <v>0</v>
      </c>
      <c r="V608" s="16" t="s">
        <v>155</v>
      </c>
      <c r="W608" s="3">
        <v>0</v>
      </c>
      <c r="X608" s="3">
        <v>0</v>
      </c>
      <c r="Y608" s="3">
        <v>0</v>
      </c>
      <c r="Z608" s="3">
        <f t="shared" si="81"/>
        <v>0</v>
      </c>
      <c r="AA608" s="16" t="s">
        <v>155</v>
      </c>
      <c r="AB608" s="3">
        <f t="shared" si="82"/>
        <v>0</v>
      </c>
      <c r="AC608" s="3">
        <f t="shared" si="83"/>
        <v>0</v>
      </c>
      <c r="AD608" s="3">
        <f t="shared" si="84"/>
        <v>0</v>
      </c>
      <c r="AE608" s="3">
        <f t="shared" si="85"/>
        <v>0</v>
      </c>
    </row>
    <row r="609" spans="1:31" x14ac:dyDescent="0.2">
      <c r="A609" s="8" t="s">
        <v>74</v>
      </c>
      <c r="B609" s="34" t="s">
        <v>182</v>
      </c>
      <c r="C609" s="7">
        <f t="shared" si="88"/>
        <v>2016</v>
      </c>
      <c r="E609" s="9" t="s">
        <v>39</v>
      </c>
      <c r="F609" s="10">
        <v>2016</v>
      </c>
      <c r="G609" s="4" t="s">
        <v>10</v>
      </c>
      <c r="H609" s="6" t="s">
        <v>106</v>
      </c>
      <c r="I609" s="5" t="s">
        <v>23</v>
      </c>
      <c r="J609" s="5" t="s">
        <v>107</v>
      </c>
      <c r="K609" s="2" t="s">
        <v>113</v>
      </c>
      <c r="L609" s="1" t="s">
        <v>114</v>
      </c>
      <c r="M609" s="14">
        <v>50000</v>
      </c>
      <c r="N609" s="3">
        <v>0</v>
      </c>
      <c r="O609" s="3">
        <v>0</v>
      </c>
      <c r="P609" s="3">
        <v>0</v>
      </c>
      <c r="Q609" s="3">
        <f t="shared" si="86"/>
        <v>0</v>
      </c>
      <c r="R609" s="3">
        <v>0</v>
      </c>
      <c r="S609" s="3">
        <v>0</v>
      </c>
      <c r="T609" s="3">
        <v>0</v>
      </c>
      <c r="U609" s="3">
        <f t="shared" si="87"/>
        <v>0</v>
      </c>
      <c r="V609" s="16" t="s">
        <v>155</v>
      </c>
      <c r="W609" s="3">
        <v>0</v>
      </c>
      <c r="X609" s="3">
        <v>0</v>
      </c>
      <c r="Y609" s="3">
        <v>0</v>
      </c>
      <c r="Z609" s="3">
        <f t="shared" si="81"/>
        <v>0</v>
      </c>
      <c r="AA609" s="16" t="s">
        <v>155</v>
      </c>
      <c r="AB609" s="3">
        <f t="shared" si="82"/>
        <v>0</v>
      </c>
      <c r="AC609" s="3">
        <f t="shared" si="83"/>
        <v>0</v>
      </c>
      <c r="AD609" s="3">
        <f t="shared" si="84"/>
        <v>0</v>
      </c>
      <c r="AE609" s="3">
        <f t="shared" si="85"/>
        <v>0</v>
      </c>
    </row>
    <row r="610" spans="1:31" x14ac:dyDescent="0.2">
      <c r="A610" s="8" t="s">
        <v>74</v>
      </c>
      <c r="B610" s="34" t="s">
        <v>182</v>
      </c>
      <c r="C610" s="7">
        <f t="shared" si="88"/>
        <v>2016</v>
      </c>
      <c r="E610" s="9" t="s">
        <v>38</v>
      </c>
      <c r="F610" s="10">
        <v>2016</v>
      </c>
      <c r="G610" s="4" t="s">
        <v>10</v>
      </c>
      <c r="H610" s="6" t="s">
        <v>106</v>
      </c>
      <c r="I610" s="5" t="s">
        <v>23</v>
      </c>
      <c r="J610" s="5" t="s">
        <v>107</v>
      </c>
      <c r="K610" s="2" t="s">
        <v>113</v>
      </c>
      <c r="L610" s="1" t="s">
        <v>114</v>
      </c>
      <c r="M610" s="14">
        <v>50000</v>
      </c>
      <c r="N610" s="3">
        <v>0</v>
      </c>
      <c r="O610" s="3">
        <v>0</v>
      </c>
      <c r="P610" s="3">
        <v>0</v>
      </c>
      <c r="Q610" s="3">
        <f t="shared" si="86"/>
        <v>0</v>
      </c>
      <c r="R610" s="3">
        <v>0</v>
      </c>
      <c r="S610" s="3">
        <v>0</v>
      </c>
      <c r="T610" s="3">
        <v>0</v>
      </c>
      <c r="U610" s="3">
        <f t="shared" si="87"/>
        <v>0</v>
      </c>
      <c r="V610" s="16" t="s">
        <v>155</v>
      </c>
      <c r="W610" s="3">
        <v>0</v>
      </c>
      <c r="X610" s="3">
        <v>0</v>
      </c>
      <c r="Y610" s="3">
        <v>0</v>
      </c>
      <c r="Z610" s="3">
        <f t="shared" si="81"/>
        <v>0</v>
      </c>
      <c r="AA610" s="16" t="s">
        <v>155</v>
      </c>
      <c r="AB610" s="3">
        <f t="shared" si="82"/>
        <v>0</v>
      </c>
      <c r="AC610" s="3">
        <f t="shared" si="83"/>
        <v>0</v>
      </c>
      <c r="AD610" s="3">
        <f t="shared" si="84"/>
        <v>0</v>
      </c>
      <c r="AE610" s="3">
        <f t="shared" si="85"/>
        <v>0</v>
      </c>
    </row>
    <row r="611" spans="1:31" x14ac:dyDescent="0.2">
      <c r="A611" s="8" t="s">
        <v>74</v>
      </c>
      <c r="B611" s="34" t="s">
        <v>182</v>
      </c>
      <c r="C611" s="7">
        <f t="shared" si="88"/>
        <v>2016</v>
      </c>
      <c r="E611" s="9" t="s">
        <v>37</v>
      </c>
      <c r="F611" s="10">
        <v>2016</v>
      </c>
      <c r="G611" s="4" t="s">
        <v>10</v>
      </c>
      <c r="H611" s="6" t="s">
        <v>106</v>
      </c>
      <c r="I611" s="5" t="s">
        <v>23</v>
      </c>
      <c r="J611" s="5" t="s">
        <v>107</v>
      </c>
      <c r="K611" s="2" t="s">
        <v>113</v>
      </c>
      <c r="L611" s="1" t="s">
        <v>114</v>
      </c>
      <c r="M611" s="14">
        <v>50000</v>
      </c>
      <c r="N611" s="3">
        <v>0</v>
      </c>
      <c r="O611" s="3">
        <v>0</v>
      </c>
      <c r="P611" s="3">
        <v>0</v>
      </c>
      <c r="Q611" s="3">
        <f t="shared" si="86"/>
        <v>0</v>
      </c>
      <c r="R611" s="3">
        <v>0</v>
      </c>
      <c r="S611" s="3">
        <v>0</v>
      </c>
      <c r="T611" s="3">
        <v>0</v>
      </c>
      <c r="U611" s="3">
        <f t="shared" si="87"/>
        <v>0</v>
      </c>
      <c r="V611" s="16" t="s">
        <v>155</v>
      </c>
      <c r="W611" s="3">
        <v>0</v>
      </c>
      <c r="X611" s="3">
        <v>0</v>
      </c>
      <c r="Y611" s="3">
        <v>0</v>
      </c>
      <c r="Z611" s="3">
        <f t="shared" si="81"/>
        <v>0</v>
      </c>
      <c r="AA611" s="16" t="s">
        <v>155</v>
      </c>
      <c r="AB611" s="3">
        <f t="shared" si="82"/>
        <v>0</v>
      </c>
      <c r="AC611" s="3">
        <f t="shared" si="83"/>
        <v>0</v>
      </c>
      <c r="AD611" s="3">
        <f t="shared" si="84"/>
        <v>0</v>
      </c>
      <c r="AE611" s="3">
        <f t="shared" si="85"/>
        <v>0</v>
      </c>
    </row>
    <row r="612" spans="1:31" x14ac:dyDescent="0.2">
      <c r="A612" s="8" t="s">
        <v>74</v>
      </c>
      <c r="B612" s="34" t="s">
        <v>182</v>
      </c>
      <c r="C612" s="7">
        <f t="shared" si="88"/>
        <v>2016</v>
      </c>
      <c r="E612" s="9" t="s">
        <v>43</v>
      </c>
      <c r="F612" s="10">
        <v>2016</v>
      </c>
      <c r="G612" s="4" t="s">
        <v>10</v>
      </c>
      <c r="H612" s="6" t="s">
        <v>106</v>
      </c>
      <c r="I612" s="5" t="s">
        <v>23</v>
      </c>
      <c r="J612" s="5" t="s">
        <v>107</v>
      </c>
      <c r="K612" s="2" t="s">
        <v>113</v>
      </c>
      <c r="L612" s="1" t="s">
        <v>114</v>
      </c>
      <c r="M612" s="14">
        <v>100000</v>
      </c>
      <c r="N612" s="3">
        <v>0</v>
      </c>
      <c r="O612" s="3">
        <v>0</v>
      </c>
      <c r="P612" s="3">
        <v>0</v>
      </c>
      <c r="Q612" s="3">
        <f t="shared" si="86"/>
        <v>0</v>
      </c>
      <c r="R612" s="3">
        <v>0</v>
      </c>
      <c r="S612" s="3">
        <v>0</v>
      </c>
      <c r="T612" s="3">
        <v>0</v>
      </c>
      <c r="U612" s="3">
        <f t="shared" si="87"/>
        <v>0</v>
      </c>
      <c r="V612" s="16" t="s">
        <v>155</v>
      </c>
      <c r="W612" s="3">
        <v>0</v>
      </c>
      <c r="X612" s="3">
        <v>0</v>
      </c>
      <c r="Y612" s="3">
        <v>0</v>
      </c>
      <c r="Z612" s="3">
        <f t="shared" si="81"/>
        <v>0</v>
      </c>
      <c r="AA612" s="16" t="s">
        <v>155</v>
      </c>
      <c r="AB612" s="3">
        <f t="shared" si="82"/>
        <v>0</v>
      </c>
      <c r="AC612" s="3">
        <f t="shared" si="83"/>
        <v>0</v>
      </c>
      <c r="AD612" s="3">
        <f t="shared" si="84"/>
        <v>0</v>
      </c>
      <c r="AE612" s="3">
        <f t="shared" si="85"/>
        <v>0</v>
      </c>
    </row>
    <row r="613" spans="1:31" x14ac:dyDescent="0.2">
      <c r="A613" s="8" t="s">
        <v>74</v>
      </c>
      <c r="B613" s="34" t="s">
        <v>182</v>
      </c>
      <c r="C613" s="7">
        <f t="shared" si="88"/>
        <v>2016</v>
      </c>
      <c r="E613" s="9" t="s">
        <v>41</v>
      </c>
      <c r="F613" s="10">
        <v>2016</v>
      </c>
      <c r="G613" s="4" t="s">
        <v>10</v>
      </c>
      <c r="H613" s="6" t="s">
        <v>106</v>
      </c>
      <c r="I613" s="5" t="s">
        <v>23</v>
      </c>
      <c r="J613" s="5" t="s">
        <v>107</v>
      </c>
      <c r="K613" s="2" t="s">
        <v>113</v>
      </c>
      <c r="L613" s="1" t="s">
        <v>114</v>
      </c>
      <c r="M613" s="14">
        <v>50000</v>
      </c>
      <c r="N613" s="3">
        <v>0</v>
      </c>
      <c r="O613" s="3">
        <v>0</v>
      </c>
      <c r="P613" s="3">
        <v>0</v>
      </c>
      <c r="Q613" s="3">
        <f t="shared" si="86"/>
        <v>0</v>
      </c>
      <c r="R613" s="3">
        <v>0</v>
      </c>
      <c r="S613" s="3">
        <v>0</v>
      </c>
      <c r="T613" s="3">
        <v>0</v>
      </c>
      <c r="U613" s="3">
        <f t="shared" si="87"/>
        <v>0</v>
      </c>
      <c r="V613" s="16" t="s">
        <v>155</v>
      </c>
      <c r="W613" s="3">
        <v>0</v>
      </c>
      <c r="X613" s="3">
        <v>0</v>
      </c>
      <c r="Y613" s="3">
        <v>0</v>
      </c>
      <c r="Z613" s="3">
        <f t="shared" si="81"/>
        <v>0</v>
      </c>
      <c r="AA613" s="16" t="s">
        <v>155</v>
      </c>
      <c r="AB613" s="3">
        <f t="shared" si="82"/>
        <v>0</v>
      </c>
      <c r="AC613" s="3">
        <f t="shared" si="83"/>
        <v>0</v>
      </c>
      <c r="AD613" s="3">
        <f t="shared" si="84"/>
        <v>0</v>
      </c>
      <c r="AE613" s="3">
        <f t="shared" si="85"/>
        <v>0</v>
      </c>
    </row>
    <row r="614" spans="1:31" x14ac:dyDescent="0.2">
      <c r="A614" s="8" t="s">
        <v>74</v>
      </c>
      <c r="B614" s="34" t="s">
        <v>182</v>
      </c>
      <c r="C614" s="7">
        <f t="shared" si="88"/>
        <v>2017</v>
      </c>
      <c r="E614" s="9" t="s">
        <v>49</v>
      </c>
      <c r="F614" s="10">
        <v>2017</v>
      </c>
      <c r="G614" s="4" t="s">
        <v>10</v>
      </c>
      <c r="H614" s="6" t="s">
        <v>106</v>
      </c>
      <c r="I614" s="5" t="s">
        <v>23</v>
      </c>
      <c r="J614" s="5" t="s">
        <v>107</v>
      </c>
      <c r="K614" s="2" t="s">
        <v>113</v>
      </c>
      <c r="L614" s="1" t="s">
        <v>114</v>
      </c>
      <c r="M614" s="14">
        <v>120000</v>
      </c>
      <c r="N614" s="3">
        <v>0</v>
      </c>
      <c r="O614" s="3">
        <v>0</v>
      </c>
      <c r="P614" s="3">
        <v>0</v>
      </c>
      <c r="Q614" s="3">
        <f t="shared" si="86"/>
        <v>0</v>
      </c>
      <c r="R614" s="3">
        <v>0</v>
      </c>
      <c r="S614" s="3">
        <v>0</v>
      </c>
      <c r="T614" s="3">
        <v>0</v>
      </c>
      <c r="U614" s="3">
        <f t="shared" si="87"/>
        <v>0</v>
      </c>
      <c r="V614" s="16" t="s">
        <v>155</v>
      </c>
      <c r="W614" s="3">
        <v>0</v>
      </c>
      <c r="X614" s="3">
        <v>0</v>
      </c>
      <c r="Y614" s="3">
        <v>0</v>
      </c>
      <c r="Z614" s="3">
        <f t="shared" si="81"/>
        <v>0</v>
      </c>
      <c r="AA614" s="16" t="s">
        <v>155</v>
      </c>
      <c r="AB614" s="3">
        <f t="shared" si="82"/>
        <v>0</v>
      </c>
      <c r="AC614" s="3">
        <f t="shared" si="83"/>
        <v>0</v>
      </c>
      <c r="AD614" s="3">
        <f t="shared" si="84"/>
        <v>0</v>
      </c>
      <c r="AE614" s="3">
        <f t="shared" si="85"/>
        <v>0</v>
      </c>
    </row>
    <row r="615" spans="1:31" x14ac:dyDescent="0.2">
      <c r="A615" s="8" t="s">
        <v>74</v>
      </c>
      <c r="B615" s="34" t="s">
        <v>182</v>
      </c>
      <c r="C615" s="7">
        <f t="shared" si="88"/>
        <v>2017</v>
      </c>
      <c r="E615" s="9" t="s">
        <v>40</v>
      </c>
      <c r="F615" s="10">
        <v>2017</v>
      </c>
      <c r="G615" s="4" t="s">
        <v>10</v>
      </c>
      <c r="H615" s="6" t="s">
        <v>106</v>
      </c>
      <c r="I615" s="5" t="s">
        <v>23</v>
      </c>
      <c r="J615" s="5" t="s">
        <v>107</v>
      </c>
      <c r="K615" s="2" t="s">
        <v>113</v>
      </c>
      <c r="L615" s="1" t="s">
        <v>114</v>
      </c>
      <c r="M615" s="14">
        <v>120000</v>
      </c>
      <c r="N615" s="3">
        <v>0</v>
      </c>
      <c r="O615" s="3">
        <v>0</v>
      </c>
      <c r="P615" s="3">
        <v>0</v>
      </c>
      <c r="Q615" s="3">
        <f t="shared" si="86"/>
        <v>0</v>
      </c>
      <c r="R615" s="3">
        <v>0</v>
      </c>
      <c r="S615" s="3">
        <v>0</v>
      </c>
      <c r="T615" s="3">
        <v>0</v>
      </c>
      <c r="U615" s="3">
        <f t="shared" si="87"/>
        <v>0</v>
      </c>
      <c r="V615" s="16" t="s">
        <v>155</v>
      </c>
      <c r="W615" s="3">
        <v>0</v>
      </c>
      <c r="X615" s="3">
        <v>0</v>
      </c>
      <c r="Y615" s="3">
        <v>0</v>
      </c>
      <c r="Z615" s="3">
        <f t="shared" si="81"/>
        <v>0</v>
      </c>
      <c r="AA615" s="16" t="s">
        <v>155</v>
      </c>
      <c r="AB615" s="3">
        <f t="shared" si="82"/>
        <v>0</v>
      </c>
      <c r="AC615" s="3">
        <f t="shared" si="83"/>
        <v>0</v>
      </c>
      <c r="AD615" s="3">
        <f t="shared" si="84"/>
        <v>0</v>
      </c>
      <c r="AE615" s="3">
        <f t="shared" si="85"/>
        <v>0</v>
      </c>
    </row>
    <row r="616" spans="1:31" x14ac:dyDescent="0.2">
      <c r="A616" s="8" t="s">
        <v>74</v>
      </c>
      <c r="B616" s="34" t="s">
        <v>182</v>
      </c>
      <c r="C616" s="7">
        <f t="shared" si="88"/>
        <v>2017</v>
      </c>
      <c r="E616" s="9" t="s">
        <v>45</v>
      </c>
      <c r="F616" s="10">
        <v>2017</v>
      </c>
      <c r="G616" s="4" t="s">
        <v>10</v>
      </c>
      <c r="H616" s="6" t="s">
        <v>106</v>
      </c>
      <c r="I616" s="5" t="s">
        <v>23</v>
      </c>
      <c r="J616" s="5" t="s">
        <v>107</v>
      </c>
      <c r="K616" s="2" t="s">
        <v>113</v>
      </c>
      <c r="L616" s="1" t="s">
        <v>114</v>
      </c>
      <c r="M616" s="14">
        <v>60000</v>
      </c>
      <c r="N616" s="3">
        <v>0</v>
      </c>
      <c r="O616" s="3">
        <v>0</v>
      </c>
      <c r="P616" s="3">
        <v>0</v>
      </c>
      <c r="Q616" s="3">
        <f t="shared" si="86"/>
        <v>0</v>
      </c>
      <c r="R616" s="3">
        <v>0</v>
      </c>
      <c r="S616" s="3">
        <v>0</v>
      </c>
      <c r="T616" s="3">
        <v>0</v>
      </c>
      <c r="U616" s="3">
        <f t="shared" si="87"/>
        <v>0</v>
      </c>
      <c r="V616" s="16" t="s">
        <v>155</v>
      </c>
      <c r="W616" s="3">
        <v>0</v>
      </c>
      <c r="X616" s="3">
        <v>0</v>
      </c>
      <c r="Y616" s="3">
        <v>0</v>
      </c>
      <c r="Z616" s="3">
        <f t="shared" si="81"/>
        <v>0</v>
      </c>
      <c r="AA616" s="16" t="s">
        <v>155</v>
      </c>
      <c r="AB616" s="3">
        <f t="shared" si="82"/>
        <v>0</v>
      </c>
      <c r="AC616" s="3">
        <f t="shared" si="83"/>
        <v>0</v>
      </c>
      <c r="AD616" s="3">
        <f t="shared" si="84"/>
        <v>0</v>
      </c>
      <c r="AE616" s="3">
        <f t="shared" si="85"/>
        <v>0</v>
      </c>
    </row>
    <row r="617" spans="1:31" x14ac:dyDescent="0.2">
      <c r="A617" s="8" t="s">
        <v>74</v>
      </c>
      <c r="B617" s="34" t="s">
        <v>182</v>
      </c>
      <c r="C617" s="7">
        <f t="shared" si="88"/>
        <v>2017</v>
      </c>
      <c r="E617" s="9" t="s">
        <v>46</v>
      </c>
      <c r="F617" s="10">
        <v>2017</v>
      </c>
      <c r="G617" s="4" t="s">
        <v>10</v>
      </c>
      <c r="H617" s="6" t="s">
        <v>106</v>
      </c>
      <c r="I617" s="5" t="s">
        <v>23</v>
      </c>
      <c r="J617" s="5" t="s">
        <v>107</v>
      </c>
      <c r="K617" s="2" t="s">
        <v>113</v>
      </c>
      <c r="L617" s="1" t="s">
        <v>114</v>
      </c>
      <c r="M617" s="14">
        <v>60000</v>
      </c>
      <c r="N617" s="3">
        <v>0</v>
      </c>
      <c r="O617" s="3">
        <v>0</v>
      </c>
      <c r="P617" s="3">
        <v>0</v>
      </c>
      <c r="Q617" s="3">
        <f t="shared" si="86"/>
        <v>0</v>
      </c>
      <c r="R617" s="3">
        <v>0</v>
      </c>
      <c r="S617" s="3">
        <v>0</v>
      </c>
      <c r="T617" s="3">
        <v>0</v>
      </c>
      <c r="U617" s="3">
        <f t="shared" si="87"/>
        <v>0</v>
      </c>
      <c r="V617" s="16" t="s">
        <v>155</v>
      </c>
      <c r="W617" s="3">
        <v>0</v>
      </c>
      <c r="X617" s="3">
        <v>0</v>
      </c>
      <c r="Y617" s="3">
        <v>0</v>
      </c>
      <c r="Z617" s="3">
        <f t="shared" si="81"/>
        <v>0</v>
      </c>
      <c r="AA617" s="16" t="s">
        <v>155</v>
      </c>
      <c r="AB617" s="3">
        <f t="shared" si="82"/>
        <v>0</v>
      </c>
      <c r="AC617" s="3">
        <f t="shared" si="83"/>
        <v>0</v>
      </c>
      <c r="AD617" s="3">
        <f t="shared" si="84"/>
        <v>0</v>
      </c>
      <c r="AE617" s="3">
        <f t="shared" si="85"/>
        <v>0</v>
      </c>
    </row>
    <row r="618" spans="1:31" x14ac:dyDescent="0.2">
      <c r="A618" s="8" t="s">
        <v>74</v>
      </c>
      <c r="B618" s="34" t="s">
        <v>182</v>
      </c>
      <c r="C618" s="7">
        <f t="shared" si="88"/>
        <v>2017</v>
      </c>
      <c r="E618" s="9" t="s">
        <v>38</v>
      </c>
      <c r="F618" s="10">
        <v>2017</v>
      </c>
      <c r="G618" s="4" t="s">
        <v>10</v>
      </c>
      <c r="H618" s="6" t="s">
        <v>106</v>
      </c>
      <c r="I618" s="5" t="s">
        <v>23</v>
      </c>
      <c r="J618" s="5" t="s">
        <v>107</v>
      </c>
      <c r="K618" s="2" t="s">
        <v>113</v>
      </c>
      <c r="L618" s="1" t="s">
        <v>114</v>
      </c>
      <c r="M618" s="14">
        <v>120000</v>
      </c>
      <c r="N618" s="3">
        <v>0</v>
      </c>
      <c r="O618" s="3">
        <v>0</v>
      </c>
      <c r="P618" s="3">
        <v>0</v>
      </c>
      <c r="Q618" s="3">
        <f t="shared" si="86"/>
        <v>0</v>
      </c>
      <c r="R618" s="3">
        <v>0</v>
      </c>
      <c r="S618" s="3">
        <v>0</v>
      </c>
      <c r="T618" s="3">
        <v>0</v>
      </c>
      <c r="U618" s="3">
        <f t="shared" si="87"/>
        <v>0</v>
      </c>
      <c r="V618" s="16" t="s">
        <v>155</v>
      </c>
      <c r="W618" s="3">
        <v>0</v>
      </c>
      <c r="X618" s="3">
        <v>0</v>
      </c>
      <c r="Y618" s="3">
        <v>0</v>
      </c>
      <c r="Z618" s="3">
        <f t="shared" si="81"/>
        <v>0</v>
      </c>
      <c r="AA618" s="16" t="s">
        <v>155</v>
      </c>
      <c r="AB618" s="3">
        <f t="shared" si="82"/>
        <v>0</v>
      </c>
      <c r="AC618" s="3">
        <f t="shared" si="83"/>
        <v>0</v>
      </c>
      <c r="AD618" s="3">
        <f t="shared" si="84"/>
        <v>0</v>
      </c>
      <c r="AE618" s="3">
        <f t="shared" si="85"/>
        <v>0</v>
      </c>
    </row>
    <row r="619" spans="1:31" x14ac:dyDescent="0.2">
      <c r="A619" s="8" t="s">
        <v>74</v>
      </c>
      <c r="B619" s="34" t="s">
        <v>182</v>
      </c>
      <c r="C619" s="7">
        <f t="shared" si="88"/>
        <v>2017</v>
      </c>
      <c r="E619" s="9" t="s">
        <v>48</v>
      </c>
      <c r="F619" s="10">
        <v>2017</v>
      </c>
      <c r="G619" s="4" t="s">
        <v>10</v>
      </c>
      <c r="H619" s="6" t="s">
        <v>106</v>
      </c>
      <c r="I619" s="5" t="s">
        <v>23</v>
      </c>
      <c r="J619" s="5" t="s">
        <v>107</v>
      </c>
      <c r="K619" s="2" t="s">
        <v>113</v>
      </c>
      <c r="L619" s="1" t="s">
        <v>114</v>
      </c>
      <c r="M619" s="14">
        <v>60000</v>
      </c>
      <c r="N619" s="3">
        <v>0</v>
      </c>
      <c r="O619" s="3">
        <v>0</v>
      </c>
      <c r="P619" s="3">
        <v>0</v>
      </c>
      <c r="Q619" s="3">
        <f t="shared" si="86"/>
        <v>0</v>
      </c>
      <c r="R619" s="3">
        <v>0</v>
      </c>
      <c r="S619" s="3">
        <v>0</v>
      </c>
      <c r="T619" s="3">
        <v>0</v>
      </c>
      <c r="U619" s="3">
        <f t="shared" si="87"/>
        <v>0</v>
      </c>
      <c r="V619" s="16" t="s">
        <v>155</v>
      </c>
      <c r="W619" s="3">
        <v>0</v>
      </c>
      <c r="X619" s="3">
        <v>0</v>
      </c>
      <c r="Y619" s="3">
        <v>0</v>
      </c>
      <c r="Z619" s="3">
        <f t="shared" si="81"/>
        <v>0</v>
      </c>
      <c r="AA619" s="16" t="s">
        <v>155</v>
      </c>
      <c r="AB619" s="3">
        <f t="shared" si="82"/>
        <v>0</v>
      </c>
      <c r="AC619" s="3">
        <f t="shared" si="83"/>
        <v>0</v>
      </c>
      <c r="AD619" s="3">
        <f t="shared" si="84"/>
        <v>0</v>
      </c>
      <c r="AE619" s="3">
        <f t="shared" si="85"/>
        <v>0</v>
      </c>
    </row>
    <row r="620" spans="1:31" x14ac:dyDescent="0.2">
      <c r="A620" s="8" t="s">
        <v>74</v>
      </c>
      <c r="B620" s="34" t="s">
        <v>182</v>
      </c>
      <c r="C620" s="7">
        <f t="shared" si="88"/>
        <v>2017</v>
      </c>
      <c r="E620" s="9" t="s">
        <v>43</v>
      </c>
      <c r="F620" s="10">
        <v>2017</v>
      </c>
      <c r="G620" s="4" t="s">
        <v>10</v>
      </c>
      <c r="H620" s="6" t="s">
        <v>106</v>
      </c>
      <c r="I620" s="5" t="s">
        <v>23</v>
      </c>
      <c r="J620" s="5" t="s">
        <v>107</v>
      </c>
      <c r="K620" s="2" t="s">
        <v>113</v>
      </c>
      <c r="L620" s="1" t="s">
        <v>114</v>
      </c>
      <c r="M620" s="14">
        <v>60000</v>
      </c>
      <c r="N620" s="3">
        <v>0</v>
      </c>
      <c r="O620" s="3">
        <v>0</v>
      </c>
      <c r="P620" s="3">
        <v>0</v>
      </c>
      <c r="Q620" s="3">
        <f t="shared" si="86"/>
        <v>0</v>
      </c>
      <c r="R620" s="3">
        <v>0</v>
      </c>
      <c r="S620" s="3">
        <v>0</v>
      </c>
      <c r="T620" s="3">
        <v>0</v>
      </c>
      <c r="U620" s="3">
        <f t="shared" si="87"/>
        <v>0</v>
      </c>
      <c r="V620" s="16" t="s">
        <v>155</v>
      </c>
      <c r="W620" s="3">
        <v>0</v>
      </c>
      <c r="X620" s="3">
        <v>0</v>
      </c>
      <c r="Y620" s="3">
        <v>0</v>
      </c>
      <c r="Z620" s="3">
        <f t="shared" si="81"/>
        <v>0</v>
      </c>
      <c r="AA620" s="16" t="s">
        <v>155</v>
      </c>
      <c r="AB620" s="3">
        <f t="shared" si="82"/>
        <v>0</v>
      </c>
      <c r="AC620" s="3">
        <f t="shared" si="83"/>
        <v>0</v>
      </c>
      <c r="AD620" s="3">
        <f t="shared" si="84"/>
        <v>0</v>
      </c>
      <c r="AE620" s="3">
        <f t="shared" si="85"/>
        <v>0</v>
      </c>
    </row>
    <row r="621" spans="1:31" x14ac:dyDescent="0.2">
      <c r="A621" s="8" t="s">
        <v>74</v>
      </c>
      <c r="B621" s="34" t="s">
        <v>182</v>
      </c>
      <c r="C621" s="7">
        <f t="shared" si="88"/>
        <v>2017</v>
      </c>
      <c r="E621" s="9" t="s">
        <v>42</v>
      </c>
      <c r="F621" s="10">
        <v>2017</v>
      </c>
      <c r="G621" s="4" t="s">
        <v>10</v>
      </c>
      <c r="H621" s="6" t="s">
        <v>106</v>
      </c>
      <c r="I621" s="5" t="s">
        <v>23</v>
      </c>
      <c r="J621" s="5" t="s">
        <v>107</v>
      </c>
      <c r="K621" s="2" t="s">
        <v>113</v>
      </c>
      <c r="L621" s="1" t="s">
        <v>114</v>
      </c>
      <c r="M621" s="14">
        <v>120000</v>
      </c>
      <c r="N621" s="3">
        <v>0</v>
      </c>
      <c r="O621" s="3">
        <v>0</v>
      </c>
      <c r="P621" s="3">
        <v>0</v>
      </c>
      <c r="Q621" s="3">
        <f t="shared" si="86"/>
        <v>0</v>
      </c>
      <c r="R621" s="3">
        <v>0</v>
      </c>
      <c r="S621" s="3">
        <v>0</v>
      </c>
      <c r="T621" s="3">
        <v>0</v>
      </c>
      <c r="U621" s="3">
        <f t="shared" si="87"/>
        <v>0</v>
      </c>
      <c r="V621" s="16" t="s">
        <v>155</v>
      </c>
      <c r="W621" s="3">
        <v>0</v>
      </c>
      <c r="X621" s="3">
        <v>0</v>
      </c>
      <c r="Y621" s="3">
        <v>0</v>
      </c>
      <c r="Z621" s="3">
        <f t="shared" si="81"/>
        <v>0</v>
      </c>
      <c r="AA621" s="16" t="s">
        <v>155</v>
      </c>
      <c r="AB621" s="3">
        <f t="shared" si="82"/>
        <v>0</v>
      </c>
      <c r="AC621" s="3">
        <f t="shared" si="83"/>
        <v>0</v>
      </c>
      <c r="AD621" s="3">
        <f t="shared" si="84"/>
        <v>0</v>
      </c>
      <c r="AE621" s="3">
        <f t="shared" si="85"/>
        <v>0</v>
      </c>
    </row>
    <row r="622" spans="1:31" x14ac:dyDescent="0.2">
      <c r="A622" s="8" t="s">
        <v>74</v>
      </c>
      <c r="B622" s="34" t="s">
        <v>182</v>
      </c>
      <c r="C622" s="7">
        <f t="shared" si="88"/>
        <v>2018</v>
      </c>
      <c r="E622" s="9" t="s">
        <v>49</v>
      </c>
      <c r="F622" s="10">
        <v>2018</v>
      </c>
      <c r="G622" s="4" t="s">
        <v>10</v>
      </c>
      <c r="H622" s="6" t="s">
        <v>106</v>
      </c>
      <c r="I622" s="5" t="s">
        <v>23</v>
      </c>
      <c r="J622" s="5" t="s">
        <v>107</v>
      </c>
      <c r="K622" s="2" t="s">
        <v>113</v>
      </c>
      <c r="L622" s="1" t="s">
        <v>114</v>
      </c>
      <c r="M622" s="14">
        <v>60000</v>
      </c>
      <c r="N622" s="3">
        <v>0</v>
      </c>
      <c r="O622" s="3">
        <v>0</v>
      </c>
      <c r="P622" s="3">
        <v>0</v>
      </c>
      <c r="Q622" s="3">
        <f t="shared" si="86"/>
        <v>0</v>
      </c>
      <c r="R622" s="3">
        <v>0</v>
      </c>
      <c r="S622" s="3">
        <v>0</v>
      </c>
      <c r="T622" s="3">
        <v>0</v>
      </c>
      <c r="U622" s="3">
        <f t="shared" si="87"/>
        <v>0</v>
      </c>
      <c r="V622" s="16" t="s">
        <v>155</v>
      </c>
      <c r="W622" s="3">
        <v>0</v>
      </c>
      <c r="X622" s="3">
        <v>0</v>
      </c>
      <c r="Y622" s="3">
        <v>0</v>
      </c>
      <c r="Z622" s="3">
        <f t="shared" si="81"/>
        <v>0</v>
      </c>
      <c r="AA622" s="16" t="s">
        <v>155</v>
      </c>
      <c r="AB622" s="3">
        <f t="shared" si="82"/>
        <v>0</v>
      </c>
      <c r="AC622" s="3">
        <f t="shared" si="83"/>
        <v>0</v>
      </c>
      <c r="AD622" s="3">
        <f t="shared" si="84"/>
        <v>0</v>
      </c>
      <c r="AE622" s="3">
        <f t="shared" si="85"/>
        <v>0</v>
      </c>
    </row>
    <row r="623" spans="1:31" x14ac:dyDescent="0.2">
      <c r="A623" s="8" t="s">
        <v>74</v>
      </c>
      <c r="B623" s="34" t="s">
        <v>182</v>
      </c>
      <c r="C623" s="7">
        <f t="shared" si="88"/>
        <v>2018</v>
      </c>
      <c r="E623" s="9" t="s">
        <v>40</v>
      </c>
      <c r="F623" s="10">
        <v>2018</v>
      </c>
      <c r="G623" s="4" t="s">
        <v>10</v>
      </c>
      <c r="H623" s="6" t="s">
        <v>106</v>
      </c>
      <c r="I623" s="5" t="s">
        <v>23</v>
      </c>
      <c r="J623" s="5" t="s">
        <v>107</v>
      </c>
      <c r="K623" s="2" t="s">
        <v>113</v>
      </c>
      <c r="L623" s="1" t="s">
        <v>114</v>
      </c>
      <c r="M623" s="14">
        <v>60000</v>
      </c>
      <c r="N623" s="3">
        <v>0</v>
      </c>
      <c r="O623" s="3">
        <v>0</v>
      </c>
      <c r="P623" s="3">
        <v>0</v>
      </c>
      <c r="Q623" s="3">
        <f t="shared" si="86"/>
        <v>0</v>
      </c>
      <c r="R623" s="3">
        <v>0</v>
      </c>
      <c r="S623" s="3">
        <v>0</v>
      </c>
      <c r="T623" s="3">
        <v>0</v>
      </c>
      <c r="U623" s="3">
        <f t="shared" si="87"/>
        <v>0</v>
      </c>
      <c r="V623" s="16" t="s">
        <v>155</v>
      </c>
      <c r="W623" s="3">
        <v>0</v>
      </c>
      <c r="X623" s="3">
        <v>0</v>
      </c>
      <c r="Y623" s="3">
        <v>0</v>
      </c>
      <c r="Z623" s="3">
        <f t="shared" si="81"/>
        <v>0</v>
      </c>
      <c r="AA623" s="16" t="s">
        <v>155</v>
      </c>
      <c r="AB623" s="3">
        <f t="shared" si="82"/>
        <v>0</v>
      </c>
      <c r="AC623" s="3">
        <f t="shared" si="83"/>
        <v>0</v>
      </c>
      <c r="AD623" s="3">
        <f t="shared" si="84"/>
        <v>0</v>
      </c>
      <c r="AE623" s="3">
        <f t="shared" si="85"/>
        <v>0</v>
      </c>
    </row>
    <row r="624" spans="1:31" x14ac:dyDescent="0.2">
      <c r="A624" s="8" t="s">
        <v>74</v>
      </c>
      <c r="B624" s="34" t="s">
        <v>182</v>
      </c>
      <c r="C624" s="7">
        <f t="shared" si="88"/>
        <v>2018</v>
      </c>
      <c r="E624" s="9" t="s">
        <v>45</v>
      </c>
      <c r="F624" s="10">
        <v>2018</v>
      </c>
      <c r="G624" s="4" t="s">
        <v>10</v>
      </c>
      <c r="H624" s="6" t="s">
        <v>106</v>
      </c>
      <c r="I624" s="5" t="s">
        <v>23</v>
      </c>
      <c r="J624" s="5" t="s">
        <v>107</v>
      </c>
      <c r="K624" s="2" t="s">
        <v>113</v>
      </c>
      <c r="L624" s="1" t="s">
        <v>114</v>
      </c>
      <c r="M624" s="14">
        <v>120000</v>
      </c>
      <c r="N624" s="3">
        <v>0</v>
      </c>
      <c r="O624" s="3">
        <v>0</v>
      </c>
      <c r="P624" s="3">
        <v>0</v>
      </c>
      <c r="Q624" s="3">
        <f t="shared" si="86"/>
        <v>0</v>
      </c>
      <c r="R624" s="3">
        <v>0</v>
      </c>
      <c r="S624" s="3">
        <v>0</v>
      </c>
      <c r="T624" s="3">
        <v>0</v>
      </c>
      <c r="U624" s="3">
        <f t="shared" si="87"/>
        <v>0</v>
      </c>
      <c r="V624" s="16" t="s">
        <v>155</v>
      </c>
      <c r="W624" s="3">
        <v>0</v>
      </c>
      <c r="X624" s="3">
        <v>0</v>
      </c>
      <c r="Y624" s="3">
        <v>0</v>
      </c>
      <c r="Z624" s="3">
        <f t="shared" si="81"/>
        <v>0</v>
      </c>
      <c r="AA624" s="16" t="s">
        <v>155</v>
      </c>
      <c r="AB624" s="3">
        <f t="shared" si="82"/>
        <v>0</v>
      </c>
      <c r="AC624" s="3">
        <f t="shared" si="83"/>
        <v>0</v>
      </c>
      <c r="AD624" s="3">
        <f t="shared" si="84"/>
        <v>0</v>
      </c>
      <c r="AE624" s="3">
        <f t="shared" si="85"/>
        <v>0</v>
      </c>
    </row>
    <row r="625" spans="1:31" x14ac:dyDescent="0.2">
      <c r="A625" s="8" t="s">
        <v>74</v>
      </c>
      <c r="B625" s="34" t="s">
        <v>182</v>
      </c>
      <c r="C625" s="7">
        <f t="shared" si="88"/>
        <v>2018</v>
      </c>
      <c r="E625" s="9" t="s">
        <v>47</v>
      </c>
      <c r="F625" s="10">
        <v>2018</v>
      </c>
      <c r="G625" s="4" t="s">
        <v>10</v>
      </c>
      <c r="H625" s="6" t="s">
        <v>106</v>
      </c>
      <c r="I625" s="5" t="s">
        <v>23</v>
      </c>
      <c r="J625" s="5" t="s">
        <v>107</v>
      </c>
      <c r="K625" s="2" t="s">
        <v>113</v>
      </c>
      <c r="L625" s="1" t="s">
        <v>114</v>
      </c>
      <c r="M625" s="14">
        <v>60000</v>
      </c>
      <c r="N625" s="3">
        <v>0</v>
      </c>
      <c r="O625" s="3">
        <v>0</v>
      </c>
      <c r="P625" s="3">
        <v>0</v>
      </c>
      <c r="Q625" s="3">
        <f t="shared" si="86"/>
        <v>0</v>
      </c>
      <c r="R625" s="3">
        <v>0</v>
      </c>
      <c r="S625" s="3">
        <v>0</v>
      </c>
      <c r="T625" s="3">
        <v>0</v>
      </c>
      <c r="U625" s="3">
        <f t="shared" si="87"/>
        <v>0</v>
      </c>
      <c r="V625" s="16" t="s">
        <v>155</v>
      </c>
      <c r="W625" s="3">
        <v>0</v>
      </c>
      <c r="X625" s="3">
        <v>0</v>
      </c>
      <c r="Y625" s="3">
        <v>0</v>
      </c>
      <c r="Z625" s="3">
        <f t="shared" si="81"/>
        <v>0</v>
      </c>
      <c r="AA625" s="16" t="s">
        <v>155</v>
      </c>
      <c r="AB625" s="3">
        <f t="shared" si="82"/>
        <v>0</v>
      </c>
      <c r="AC625" s="3">
        <f t="shared" si="83"/>
        <v>0</v>
      </c>
      <c r="AD625" s="3">
        <f t="shared" si="84"/>
        <v>0</v>
      </c>
      <c r="AE625" s="3">
        <f t="shared" si="85"/>
        <v>0</v>
      </c>
    </row>
    <row r="626" spans="1:31" x14ac:dyDescent="0.2">
      <c r="A626" s="8" t="s">
        <v>74</v>
      </c>
      <c r="B626" s="34" t="s">
        <v>182</v>
      </c>
      <c r="C626" s="7">
        <f t="shared" si="88"/>
        <v>2018</v>
      </c>
      <c r="E626" s="9" t="s">
        <v>46</v>
      </c>
      <c r="F626" s="10">
        <v>2018</v>
      </c>
      <c r="G626" s="4" t="s">
        <v>10</v>
      </c>
      <c r="H626" s="6" t="s">
        <v>106</v>
      </c>
      <c r="I626" s="5" t="s">
        <v>23</v>
      </c>
      <c r="J626" s="5" t="s">
        <v>107</v>
      </c>
      <c r="K626" s="2" t="s">
        <v>113</v>
      </c>
      <c r="L626" s="1" t="s">
        <v>114</v>
      </c>
      <c r="M626" s="14">
        <v>60000</v>
      </c>
      <c r="N626" s="3">
        <v>0</v>
      </c>
      <c r="O626" s="3">
        <v>0</v>
      </c>
      <c r="P626" s="3">
        <v>0</v>
      </c>
      <c r="Q626" s="3">
        <f t="shared" si="86"/>
        <v>0</v>
      </c>
      <c r="R626" s="3">
        <v>0</v>
      </c>
      <c r="S626" s="3">
        <v>0</v>
      </c>
      <c r="T626" s="3">
        <v>0</v>
      </c>
      <c r="U626" s="3">
        <f t="shared" si="87"/>
        <v>0</v>
      </c>
      <c r="V626" s="16" t="s">
        <v>155</v>
      </c>
      <c r="W626" s="3">
        <v>0</v>
      </c>
      <c r="X626" s="3">
        <v>0</v>
      </c>
      <c r="Y626" s="3">
        <v>0</v>
      </c>
      <c r="Z626" s="3">
        <f t="shared" si="81"/>
        <v>0</v>
      </c>
      <c r="AA626" s="16" t="s">
        <v>155</v>
      </c>
      <c r="AB626" s="3">
        <f t="shared" si="82"/>
        <v>0</v>
      </c>
      <c r="AC626" s="3">
        <f t="shared" si="83"/>
        <v>0</v>
      </c>
      <c r="AD626" s="3">
        <f t="shared" si="84"/>
        <v>0</v>
      </c>
      <c r="AE626" s="3">
        <f t="shared" si="85"/>
        <v>0</v>
      </c>
    </row>
    <row r="627" spans="1:31" x14ac:dyDescent="0.2">
      <c r="A627" s="8" t="s">
        <v>74</v>
      </c>
      <c r="B627" s="34" t="s">
        <v>182</v>
      </c>
      <c r="C627" s="7">
        <f t="shared" si="88"/>
        <v>2018</v>
      </c>
      <c r="E627" s="9" t="s">
        <v>39</v>
      </c>
      <c r="F627" s="10">
        <v>2018</v>
      </c>
      <c r="G627" s="4" t="s">
        <v>10</v>
      </c>
      <c r="H627" s="6" t="s">
        <v>106</v>
      </c>
      <c r="I627" s="5" t="s">
        <v>23</v>
      </c>
      <c r="J627" s="5" t="s">
        <v>107</v>
      </c>
      <c r="K627" s="2" t="s">
        <v>113</v>
      </c>
      <c r="L627" s="1" t="s">
        <v>114</v>
      </c>
      <c r="M627" s="14">
        <v>60000</v>
      </c>
      <c r="N627" s="3">
        <v>0</v>
      </c>
      <c r="O627" s="3">
        <v>0</v>
      </c>
      <c r="P627" s="3">
        <v>0</v>
      </c>
      <c r="Q627" s="3">
        <f t="shared" si="86"/>
        <v>0</v>
      </c>
      <c r="R627" s="3">
        <v>0</v>
      </c>
      <c r="S627" s="3">
        <v>0</v>
      </c>
      <c r="T627" s="3">
        <v>0</v>
      </c>
      <c r="U627" s="3">
        <f t="shared" si="87"/>
        <v>0</v>
      </c>
      <c r="V627" s="16" t="s">
        <v>155</v>
      </c>
      <c r="W627" s="3">
        <v>0</v>
      </c>
      <c r="X627" s="3">
        <v>0</v>
      </c>
      <c r="Y627" s="3">
        <v>0</v>
      </c>
      <c r="Z627" s="3">
        <f t="shared" si="81"/>
        <v>0</v>
      </c>
      <c r="AA627" s="16" t="s">
        <v>155</v>
      </c>
      <c r="AB627" s="3">
        <f t="shared" si="82"/>
        <v>0</v>
      </c>
      <c r="AC627" s="3">
        <f t="shared" si="83"/>
        <v>0</v>
      </c>
      <c r="AD627" s="3">
        <f t="shared" si="84"/>
        <v>0</v>
      </c>
      <c r="AE627" s="3">
        <f t="shared" si="85"/>
        <v>0</v>
      </c>
    </row>
    <row r="628" spans="1:31" x14ac:dyDescent="0.2">
      <c r="A628" s="8" t="s">
        <v>74</v>
      </c>
      <c r="B628" s="34" t="s">
        <v>182</v>
      </c>
      <c r="C628" s="7">
        <f t="shared" si="88"/>
        <v>2018</v>
      </c>
      <c r="E628" s="9" t="s">
        <v>38</v>
      </c>
      <c r="F628" s="10">
        <v>2018</v>
      </c>
      <c r="G628" s="4" t="s">
        <v>10</v>
      </c>
      <c r="H628" s="6" t="s">
        <v>106</v>
      </c>
      <c r="I628" s="5" t="s">
        <v>23</v>
      </c>
      <c r="J628" s="5" t="s">
        <v>107</v>
      </c>
      <c r="K628" s="2" t="s">
        <v>113</v>
      </c>
      <c r="L628" s="1" t="s">
        <v>114</v>
      </c>
      <c r="M628" s="14">
        <v>120000</v>
      </c>
      <c r="N628" s="3">
        <v>0</v>
      </c>
      <c r="O628" s="3">
        <v>0</v>
      </c>
      <c r="P628" s="3">
        <v>0</v>
      </c>
      <c r="Q628" s="3">
        <f t="shared" si="86"/>
        <v>0</v>
      </c>
      <c r="R628" s="3">
        <v>0</v>
      </c>
      <c r="S628" s="3">
        <v>0</v>
      </c>
      <c r="T628" s="3">
        <v>0</v>
      </c>
      <c r="U628" s="3">
        <f t="shared" si="87"/>
        <v>0</v>
      </c>
      <c r="V628" s="16" t="s">
        <v>155</v>
      </c>
      <c r="W628" s="3">
        <v>0</v>
      </c>
      <c r="X628" s="3">
        <v>0</v>
      </c>
      <c r="Y628" s="3">
        <v>0</v>
      </c>
      <c r="Z628" s="3">
        <f t="shared" si="81"/>
        <v>0</v>
      </c>
      <c r="AA628" s="16" t="s">
        <v>155</v>
      </c>
      <c r="AB628" s="3">
        <f t="shared" si="82"/>
        <v>0</v>
      </c>
      <c r="AC628" s="3">
        <f t="shared" si="83"/>
        <v>0</v>
      </c>
      <c r="AD628" s="3">
        <f t="shared" si="84"/>
        <v>0</v>
      </c>
      <c r="AE628" s="3">
        <f t="shared" si="85"/>
        <v>0</v>
      </c>
    </row>
    <row r="629" spans="1:31" x14ac:dyDescent="0.2">
      <c r="A629" s="8" t="s">
        <v>74</v>
      </c>
      <c r="B629" s="34" t="s">
        <v>182</v>
      </c>
      <c r="C629" s="7">
        <f t="shared" si="88"/>
        <v>2018</v>
      </c>
      <c r="E629" s="9" t="s">
        <v>48</v>
      </c>
      <c r="F629" s="10">
        <v>2018</v>
      </c>
      <c r="G629" s="4" t="s">
        <v>10</v>
      </c>
      <c r="H629" s="6" t="s">
        <v>106</v>
      </c>
      <c r="I629" s="5" t="s">
        <v>23</v>
      </c>
      <c r="J629" s="5" t="s">
        <v>107</v>
      </c>
      <c r="K629" s="2" t="s">
        <v>113</v>
      </c>
      <c r="L629" s="1" t="s">
        <v>114</v>
      </c>
      <c r="M629" s="14">
        <v>60000</v>
      </c>
      <c r="N629" s="3">
        <v>0</v>
      </c>
      <c r="O629" s="3">
        <v>0</v>
      </c>
      <c r="P629" s="3">
        <v>0</v>
      </c>
      <c r="Q629" s="3">
        <f t="shared" si="86"/>
        <v>0</v>
      </c>
      <c r="R629" s="3">
        <v>0</v>
      </c>
      <c r="S629" s="3">
        <v>0</v>
      </c>
      <c r="T629" s="3">
        <v>0</v>
      </c>
      <c r="U629" s="3">
        <f t="shared" si="87"/>
        <v>0</v>
      </c>
      <c r="V629" s="16" t="s">
        <v>155</v>
      </c>
      <c r="W629" s="3">
        <v>0</v>
      </c>
      <c r="X629" s="3">
        <v>0</v>
      </c>
      <c r="Y629" s="3">
        <v>0</v>
      </c>
      <c r="Z629" s="3">
        <f t="shared" si="81"/>
        <v>0</v>
      </c>
      <c r="AA629" s="16" t="s">
        <v>155</v>
      </c>
      <c r="AB629" s="3">
        <f t="shared" si="82"/>
        <v>0</v>
      </c>
      <c r="AC629" s="3">
        <f t="shared" si="83"/>
        <v>0</v>
      </c>
      <c r="AD629" s="3">
        <f t="shared" si="84"/>
        <v>0</v>
      </c>
      <c r="AE629" s="3">
        <f t="shared" si="85"/>
        <v>0</v>
      </c>
    </row>
    <row r="630" spans="1:31" x14ac:dyDescent="0.2">
      <c r="A630" s="8" t="s">
        <v>74</v>
      </c>
      <c r="B630" s="34" t="s">
        <v>182</v>
      </c>
      <c r="C630" s="7">
        <f t="shared" si="88"/>
        <v>2018</v>
      </c>
      <c r="E630" s="9" t="s">
        <v>43</v>
      </c>
      <c r="F630" s="10">
        <v>2018</v>
      </c>
      <c r="G630" s="4" t="s">
        <v>10</v>
      </c>
      <c r="H630" s="6" t="s">
        <v>106</v>
      </c>
      <c r="I630" s="5" t="s">
        <v>23</v>
      </c>
      <c r="J630" s="5" t="s">
        <v>107</v>
      </c>
      <c r="K630" s="2" t="s">
        <v>113</v>
      </c>
      <c r="L630" s="1" t="s">
        <v>114</v>
      </c>
      <c r="M630" s="14">
        <v>60000</v>
      </c>
      <c r="N630" s="3">
        <v>0</v>
      </c>
      <c r="O630" s="3">
        <v>0</v>
      </c>
      <c r="P630" s="3">
        <v>0</v>
      </c>
      <c r="Q630" s="3">
        <f t="shared" si="86"/>
        <v>0</v>
      </c>
      <c r="R630" s="3">
        <v>0</v>
      </c>
      <c r="S630" s="3">
        <v>0</v>
      </c>
      <c r="T630" s="3">
        <v>0</v>
      </c>
      <c r="U630" s="3">
        <f t="shared" si="87"/>
        <v>0</v>
      </c>
      <c r="V630" s="16" t="s">
        <v>155</v>
      </c>
      <c r="W630" s="3">
        <v>0</v>
      </c>
      <c r="X630" s="3">
        <v>0</v>
      </c>
      <c r="Y630" s="3">
        <v>0</v>
      </c>
      <c r="Z630" s="3">
        <f t="shared" si="81"/>
        <v>0</v>
      </c>
      <c r="AA630" s="16" t="s">
        <v>155</v>
      </c>
      <c r="AB630" s="3">
        <f t="shared" si="82"/>
        <v>0</v>
      </c>
      <c r="AC630" s="3">
        <f t="shared" si="83"/>
        <v>0</v>
      </c>
      <c r="AD630" s="3">
        <f t="shared" si="84"/>
        <v>0</v>
      </c>
      <c r="AE630" s="3">
        <f t="shared" si="85"/>
        <v>0</v>
      </c>
    </row>
    <row r="631" spans="1:31" x14ac:dyDescent="0.2">
      <c r="A631" s="8" t="s">
        <v>74</v>
      </c>
      <c r="B631" s="34" t="s">
        <v>182</v>
      </c>
      <c r="C631" s="7">
        <f t="shared" si="88"/>
        <v>2018</v>
      </c>
      <c r="E631" s="9" t="s">
        <v>41</v>
      </c>
      <c r="F631" s="10">
        <v>2018</v>
      </c>
      <c r="G631" s="4" t="s">
        <v>10</v>
      </c>
      <c r="H631" s="6" t="s">
        <v>106</v>
      </c>
      <c r="I631" s="5" t="s">
        <v>23</v>
      </c>
      <c r="J631" s="5" t="s">
        <v>107</v>
      </c>
      <c r="K631" s="2" t="s">
        <v>113</v>
      </c>
      <c r="L631" s="1" t="s">
        <v>114</v>
      </c>
      <c r="M631" s="14">
        <v>60000</v>
      </c>
      <c r="N631" s="3">
        <v>0</v>
      </c>
      <c r="O631" s="3">
        <v>0</v>
      </c>
      <c r="P631" s="3">
        <v>0</v>
      </c>
      <c r="Q631" s="3">
        <f t="shared" si="86"/>
        <v>0</v>
      </c>
      <c r="R631" s="3">
        <v>0</v>
      </c>
      <c r="S631" s="3">
        <v>0</v>
      </c>
      <c r="T631" s="3">
        <v>0</v>
      </c>
      <c r="U631" s="3">
        <f t="shared" si="87"/>
        <v>0</v>
      </c>
      <c r="V631" s="16" t="s">
        <v>155</v>
      </c>
      <c r="W631" s="3">
        <v>0</v>
      </c>
      <c r="X631" s="3">
        <v>0</v>
      </c>
      <c r="Y631" s="3">
        <v>0</v>
      </c>
      <c r="Z631" s="3">
        <f t="shared" si="81"/>
        <v>0</v>
      </c>
      <c r="AA631" s="16" t="s">
        <v>155</v>
      </c>
      <c r="AB631" s="3">
        <f t="shared" si="82"/>
        <v>0</v>
      </c>
      <c r="AC631" s="3">
        <f t="shared" si="83"/>
        <v>0</v>
      </c>
      <c r="AD631" s="3">
        <f t="shared" si="84"/>
        <v>0</v>
      </c>
      <c r="AE631" s="3">
        <f t="shared" si="85"/>
        <v>0</v>
      </c>
    </row>
    <row r="632" spans="1:31" x14ac:dyDescent="0.2">
      <c r="A632" s="8" t="s">
        <v>74</v>
      </c>
      <c r="B632" s="34" t="s">
        <v>182</v>
      </c>
      <c r="C632" s="7">
        <f t="shared" si="88"/>
        <v>2019</v>
      </c>
      <c r="E632" s="9" t="s">
        <v>49</v>
      </c>
      <c r="F632" s="10">
        <v>2019</v>
      </c>
      <c r="G632" s="4" t="s">
        <v>10</v>
      </c>
      <c r="H632" s="6" t="s">
        <v>106</v>
      </c>
      <c r="I632" s="5" t="s">
        <v>23</v>
      </c>
      <c r="J632" s="5" t="s">
        <v>107</v>
      </c>
      <c r="K632" s="2" t="s">
        <v>113</v>
      </c>
      <c r="L632" s="1" t="s">
        <v>114</v>
      </c>
      <c r="M632" s="14">
        <v>60000</v>
      </c>
      <c r="N632" s="3">
        <v>0</v>
      </c>
      <c r="O632" s="3">
        <v>0</v>
      </c>
      <c r="P632" s="3">
        <v>0</v>
      </c>
      <c r="Q632" s="3">
        <f t="shared" si="86"/>
        <v>0</v>
      </c>
      <c r="R632" s="3">
        <v>0</v>
      </c>
      <c r="S632" s="3">
        <v>0</v>
      </c>
      <c r="T632" s="3">
        <v>0</v>
      </c>
      <c r="U632" s="3">
        <f t="shared" si="87"/>
        <v>0</v>
      </c>
      <c r="V632" s="16" t="s">
        <v>155</v>
      </c>
      <c r="W632" s="3">
        <v>0</v>
      </c>
      <c r="X632" s="3">
        <v>0</v>
      </c>
      <c r="Y632" s="3">
        <v>0</v>
      </c>
      <c r="Z632" s="3">
        <f t="shared" si="81"/>
        <v>0</v>
      </c>
      <c r="AA632" s="16" t="s">
        <v>155</v>
      </c>
      <c r="AB632" s="3">
        <f t="shared" si="82"/>
        <v>0</v>
      </c>
      <c r="AC632" s="3">
        <f t="shared" si="83"/>
        <v>0</v>
      </c>
      <c r="AD632" s="3">
        <f t="shared" si="84"/>
        <v>0</v>
      </c>
      <c r="AE632" s="3">
        <f t="shared" si="85"/>
        <v>0</v>
      </c>
    </row>
    <row r="633" spans="1:31" x14ac:dyDescent="0.2">
      <c r="A633" s="8" t="s">
        <v>74</v>
      </c>
      <c r="B633" s="34" t="s">
        <v>182</v>
      </c>
      <c r="C633" s="7">
        <f t="shared" si="88"/>
        <v>2019</v>
      </c>
      <c r="E633" s="9" t="s">
        <v>45</v>
      </c>
      <c r="F633" s="10">
        <v>2019</v>
      </c>
      <c r="G633" s="4" t="s">
        <v>10</v>
      </c>
      <c r="H633" s="6" t="s">
        <v>106</v>
      </c>
      <c r="I633" s="5" t="s">
        <v>23</v>
      </c>
      <c r="J633" s="5" t="s">
        <v>107</v>
      </c>
      <c r="K633" s="2" t="s">
        <v>113</v>
      </c>
      <c r="L633" s="1" t="s">
        <v>114</v>
      </c>
      <c r="M633" s="14">
        <v>120000</v>
      </c>
      <c r="N633" s="3">
        <v>0</v>
      </c>
      <c r="O633" s="3">
        <v>0</v>
      </c>
      <c r="P633" s="3">
        <v>0</v>
      </c>
      <c r="Q633" s="3">
        <f t="shared" si="86"/>
        <v>0</v>
      </c>
      <c r="R633" s="3">
        <v>0</v>
      </c>
      <c r="S633" s="3">
        <v>0</v>
      </c>
      <c r="T633" s="3">
        <v>0</v>
      </c>
      <c r="U633" s="3">
        <f t="shared" si="87"/>
        <v>0</v>
      </c>
      <c r="V633" s="16" t="s">
        <v>155</v>
      </c>
      <c r="W633" s="3">
        <v>0</v>
      </c>
      <c r="X633" s="3">
        <v>0</v>
      </c>
      <c r="Y633" s="3">
        <v>0</v>
      </c>
      <c r="Z633" s="3">
        <f t="shared" si="81"/>
        <v>0</v>
      </c>
      <c r="AA633" s="16" t="s">
        <v>155</v>
      </c>
      <c r="AB633" s="3">
        <f t="shared" si="82"/>
        <v>0</v>
      </c>
      <c r="AC633" s="3">
        <f t="shared" si="83"/>
        <v>0</v>
      </c>
      <c r="AD633" s="3">
        <f t="shared" si="84"/>
        <v>0</v>
      </c>
      <c r="AE633" s="3">
        <f t="shared" si="85"/>
        <v>0</v>
      </c>
    </row>
    <row r="634" spans="1:31" x14ac:dyDescent="0.2">
      <c r="A634" s="8" t="s">
        <v>74</v>
      </c>
      <c r="B634" s="34" t="s">
        <v>182</v>
      </c>
      <c r="C634" s="7">
        <f t="shared" si="88"/>
        <v>2019</v>
      </c>
      <c r="E634" s="9" t="s">
        <v>47</v>
      </c>
      <c r="F634" s="10">
        <v>2019</v>
      </c>
      <c r="G634" s="4" t="s">
        <v>10</v>
      </c>
      <c r="H634" s="6" t="s">
        <v>106</v>
      </c>
      <c r="I634" s="5" t="s">
        <v>23</v>
      </c>
      <c r="J634" s="5" t="s">
        <v>107</v>
      </c>
      <c r="K634" s="2" t="s">
        <v>113</v>
      </c>
      <c r="L634" s="1" t="s">
        <v>114</v>
      </c>
      <c r="M634" s="14">
        <v>120000</v>
      </c>
      <c r="N634" s="3">
        <v>0</v>
      </c>
      <c r="O634" s="3">
        <v>0</v>
      </c>
      <c r="P634" s="3">
        <v>0</v>
      </c>
      <c r="Q634" s="3">
        <f t="shared" si="86"/>
        <v>0</v>
      </c>
      <c r="R634" s="3">
        <v>0</v>
      </c>
      <c r="S634" s="3">
        <v>0</v>
      </c>
      <c r="T634" s="3">
        <v>0</v>
      </c>
      <c r="U634" s="3">
        <f t="shared" si="87"/>
        <v>0</v>
      </c>
      <c r="V634" s="16" t="s">
        <v>155</v>
      </c>
      <c r="W634" s="3">
        <v>0</v>
      </c>
      <c r="X634" s="3">
        <v>0</v>
      </c>
      <c r="Y634" s="3">
        <v>0</v>
      </c>
      <c r="Z634" s="3">
        <f t="shared" si="81"/>
        <v>0</v>
      </c>
      <c r="AA634" s="16" t="s">
        <v>155</v>
      </c>
      <c r="AB634" s="3">
        <f t="shared" si="82"/>
        <v>0</v>
      </c>
      <c r="AC634" s="3">
        <f t="shared" si="83"/>
        <v>0</v>
      </c>
      <c r="AD634" s="3">
        <f t="shared" si="84"/>
        <v>0</v>
      </c>
      <c r="AE634" s="3">
        <f t="shared" si="85"/>
        <v>0</v>
      </c>
    </row>
    <row r="635" spans="1:31" x14ac:dyDescent="0.2">
      <c r="A635" s="8" t="s">
        <v>74</v>
      </c>
      <c r="B635" s="34" t="s">
        <v>182</v>
      </c>
      <c r="C635" s="7">
        <f t="shared" si="88"/>
        <v>2019</v>
      </c>
      <c r="E635" s="9" t="s">
        <v>39</v>
      </c>
      <c r="F635" s="10">
        <v>2019</v>
      </c>
      <c r="G635" s="4" t="s">
        <v>10</v>
      </c>
      <c r="H635" s="6" t="s">
        <v>106</v>
      </c>
      <c r="I635" s="5" t="s">
        <v>23</v>
      </c>
      <c r="J635" s="5" t="s">
        <v>107</v>
      </c>
      <c r="K635" s="2" t="s">
        <v>113</v>
      </c>
      <c r="L635" s="1" t="s">
        <v>114</v>
      </c>
      <c r="M635" s="14">
        <v>120000</v>
      </c>
      <c r="N635" s="3">
        <v>0</v>
      </c>
      <c r="O635" s="3">
        <v>0</v>
      </c>
      <c r="P635" s="3">
        <v>0</v>
      </c>
      <c r="Q635" s="3">
        <f t="shared" si="86"/>
        <v>0</v>
      </c>
      <c r="R635" s="3">
        <v>0</v>
      </c>
      <c r="S635" s="3">
        <v>0</v>
      </c>
      <c r="T635" s="3">
        <v>0</v>
      </c>
      <c r="U635" s="3">
        <f t="shared" si="87"/>
        <v>0</v>
      </c>
      <c r="V635" s="16" t="s">
        <v>155</v>
      </c>
      <c r="W635" s="3">
        <v>0</v>
      </c>
      <c r="X635" s="3">
        <v>0</v>
      </c>
      <c r="Y635" s="3">
        <v>0</v>
      </c>
      <c r="Z635" s="3">
        <f t="shared" si="81"/>
        <v>0</v>
      </c>
      <c r="AA635" s="16" t="s">
        <v>155</v>
      </c>
      <c r="AB635" s="3">
        <f t="shared" si="82"/>
        <v>0</v>
      </c>
      <c r="AC635" s="3">
        <f t="shared" si="83"/>
        <v>0</v>
      </c>
      <c r="AD635" s="3">
        <f t="shared" si="84"/>
        <v>0</v>
      </c>
      <c r="AE635" s="3">
        <f t="shared" si="85"/>
        <v>0</v>
      </c>
    </row>
    <row r="636" spans="1:31" x14ac:dyDescent="0.2">
      <c r="A636" s="8" t="s">
        <v>74</v>
      </c>
      <c r="B636" s="34" t="s">
        <v>182</v>
      </c>
      <c r="C636" s="7">
        <f t="shared" si="88"/>
        <v>2019</v>
      </c>
      <c r="E636" s="9" t="s">
        <v>37</v>
      </c>
      <c r="F636" s="10">
        <v>2019</v>
      </c>
      <c r="G636" s="4" t="s">
        <v>10</v>
      </c>
      <c r="H636" s="6" t="s">
        <v>106</v>
      </c>
      <c r="I636" s="5" t="s">
        <v>23</v>
      </c>
      <c r="J636" s="5" t="s">
        <v>107</v>
      </c>
      <c r="K636" s="2" t="s">
        <v>113</v>
      </c>
      <c r="L636" s="1" t="s">
        <v>114</v>
      </c>
      <c r="M636" s="14">
        <v>120000</v>
      </c>
      <c r="N636" s="3">
        <v>0</v>
      </c>
      <c r="O636" s="3">
        <v>0</v>
      </c>
      <c r="P636" s="3">
        <v>0</v>
      </c>
      <c r="Q636" s="3">
        <f t="shared" si="86"/>
        <v>0</v>
      </c>
      <c r="R636" s="3">
        <v>0</v>
      </c>
      <c r="S636" s="3">
        <v>0</v>
      </c>
      <c r="T636" s="3">
        <v>0</v>
      </c>
      <c r="U636" s="3">
        <f t="shared" si="87"/>
        <v>0</v>
      </c>
      <c r="V636" s="16" t="s">
        <v>155</v>
      </c>
      <c r="W636" s="3">
        <v>0</v>
      </c>
      <c r="X636" s="3">
        <v>0</v>
      </c>
      <c r="Y636" s="3">
        <v>0</v>
      </c>
      <c r="Z636" s="3">
        <f t="shared" si="81"/>
        <v>0</v>
      </c>
      <c r="AA636" s="16" t="s">
        <v>155</v>
      </c>
      <c r="AB636" s="3">
        <f t="shared" si="82"/>
        <v>0</v>
      </c>
      <c r="AC636" s="3">
        <f t="shared" si="83"/>
        <v>0</v>
      </c>
      <c r="AD636" s="3">
        <f t="shared" si="84"/>
        <v>0</v>
      </c>
      <c r="AE636" s="3">
        <f t="shared" si="85"/>
        <v>0</v>
      </c>
    </row>
    <row r="637" spans="1:31" x14ac:dyDescent="0.2">
      <c r="A637" s="8" t="s">
        <v>74</v>
      </c>
      <c r="B637" s="34" t="s">
        <v>182</v>
      </c>
      <c r="C637" s="7">
        <f t="shared" si="88"/>
        <v>2019</v>
      </c>
      <c r="E637" s="9" t="s">
        <v>43</v>
      </c>
      <c r="F637" s="10">
        <v>2019</v>
      </c>
      <c r="G637" s="4" t="s">
        <v>10</v>
      </c>
      <c r="H637" s="6" t="s">
        <v>106</v>
      </c>
      <c r="I637" s="5" t="s">
        <v>23</v>
      </c>
      <c r="J637" s="5" t="s">
        <v>107</v>
      </c>
      <c r="K637" s="2" t="s">
        <v>113</v>
      </c>
      <c r="L637" s="1" t="s">
        <v>114</v>
      </c>
      <c r="M637" s="14">
        <v>60000</v>
      </c>
      <c r="N637" s="3">
        <v>0</v>
      </c>
      <c r="O637" s="3">
        <v>0</v>
      </c>
      <c r="P637" s="3">
        <v>0</v>
      </c>
      <c r="Q637" s="3">
        <f t="shared" si="86"/>
        <v>0</v>
      </c>
      <c r="R637" s="3">
        <v>0</v>
      </c>
      <c r="S637" s="3">
        <v>0</v>
      </c>
      <c r="T637" s="3">
        <v>0</v>
      </c>
      <c r="U637" s="3">
        <f t="shared" si="87"/>
        <v>0</v>
      </c>
      <c r="V637" s="16" t="s">
        <v>155</v>
      </c>
      <c r="W637" s="3">
        <v>0</v>
      </c>
      <c r="X637" s="3">
        <v>0</v>
      </c>
      <c r="Y637" s="3">
        <v>0</v>
      </c>
      <c r="Z637" s="3">
        <f t="shared" si="81"/>
        <v>0</v>
      </c>
      <c r="AA637" s="16" t="s">
        <v>155</v>
      </c>
      <c r="AB637" s="3">
        <f t="shared" si="82"/>
        <v>0</v>
      </c>
      <c r="AC637" s="3">
        <f t="shared" si="83"/>
        <v>0</v>
      </c>
      <c r="AD637" s="3">
        <f t="shared" si="84"/>
        <v>0</v>
      </c>
      <c r="AE637" s="3">
        <f t="shared" si="85"/>
        <v>0</v>
      </c>
    </row>
    <row r="638" spans="1:31" x14ac:dyDescent="0.2">
      <c r="A638" s="8" t="s">
        <v>74</v>
      </c>
      <c r="B638" s="34" t="s">
        <v>182</v>
      </c>
      <c r="C638" s="7">
        <f t="shared" si="88"/>
        <v>2019</v>
      </c>
      <c r="E638" s="9" t="s">
        <v>42</v>
      </c>
      <c r="F638" s="10">
        <v>2019</v>
      </c>
      <c r="G638" s="4" t="s">
        <v>10</v>
      </c>
      <c r="H638" s="6" t="s">
        <v>106</v>
      </c>
      <c r="I638" s="5" t="s">
        <v>23</v>
      </c>
      <c r="J638" s="5" t="s">
        <v>107</v>
      </c>
      <c r="K638" s="2" t="s">
        <v>113</v>
      </c>
      <c r="L638" s="1" t="s">
        <v>114</v>
      </c>
      <c r="M638" s="14">
        <v>60000</v>
      </c>
      <c r="N638" s="3">
        <v>0</v>
      </c>
      <c r="O638" s="3">
        <v>0</v>
      </c>
      <c r="P638" s="3">
        <v>0</v>
      </c>
      <c r="Q638" s="3">
        <f t="shared" si="86"/>
        <v>0</v>
      </c>
      <c r="R638" s="3">
        <v>0</v>
      </c>
      <c r="S638" s="3">
        <v>0</v>
      </c>
      <c r="T638" s="3">
        <v>0</v>
      </c>
      <c r="U638" s="3">
        <f t="shared" si="87"/>
        <v>0</v>
      </c>
      <c r="V638" s="16" t="s">
        <v>155</v>
      </c>
      <c r="W638" s="3">
        <v>0</v>
      </c>
      <c r="X638" s="3">
        <v>0</v>
      </c>
      <c r="Y638" s="3">
        <v>0</v>
      </c>
      <c r="Z638" s="3">
        <f t="shared" si="81"/>
        <v>0</v>
      </c>
      <c r="AA638" s="16" t="s">
        <v>155</v>
      </c>
      <c r="AB638" s="3">
        <f t="shared" si="82"/>
        <v>0</v>
      </c>
      <c r="AC638" s="3">
        <f t="shared" si="83"/>
        <v>0</v>
      </c>
      <c r="AD638" s="3">
        <f t="shared" si="84"/>
        <v>0</v>
      </c>
      <c r="AE638" s="3">
        <f t="shared" si="85"/>
        <v>0</v>
      </c>
    </row>
    <row r="639" spans="1:31" x14ac:dyDescent="0.2">
      <c r="A639" s="8" t="s">
        <v>74</v>
      </c>
      <c r="B639" s="34" t="s">
        <v>182</v>
      </c>
      <c r="C639" s="7">
        <f t="shared" si="88"/>
        <v>2019</v>
      </c>
      <c r="E639" s="9" t="s">
        <v>41</v>
      </c>
      <c r="F639" s="10">
        <v>2019</v>
      </c>
      <c r="G639" s="4" t="s">
        <v>10</v>
      </c>
      <c r="H639" s="6" t="s">
        <v>106</v>
      </c>
      <c r="I639" s="5" t="s">
        <v>23</v>
      </c>
      <c r="J639" s="5" t="s">
        <v>107</v>
      </c>
      <c r="K639" s="2" t="s">
        <v>113</v>
      </c>
      <c r="L639" s="1" t="s">
        <v>114</v>
      </c>
      <c r="M639" s="14">
        <v>60000</v>
      </c>
      <c r="N639" s="3">
        <v>0</v>
      </c>
      <c r="O639" s="3">
        <v>0</v>
      </c>
      <c r="P639" s="3">
        <v>0</v>
      </c>
      <c r="Q639" s="3">
        <f t="shared" si="86"/>
        <v>0</v>
      </c>
      <c r="R639" s="3">
        <v>0</v>
      </c>
      <c r="S639" s="3">
        <v>0</v>
      </c>
      <c r="T639" s="3">
        <v>0</v>
      </c>
      <c r="U639" s="3">
        <f t="shared" si="87"/>
        <v>0</v>
      </c>
      <c r="V639" s="16" t="s">
        <v>155</v>
      </c>
      <c r="W639" s="3">
        <v>0</v>
      </c>
      <c r="X639" s="3">
        <v>0</v>
      </c>
      <c r="Y639" s="3">
        <v>0</v>
      </c>
      <c r="Z639" s="3">
        <f t="shared" si="81"/>
        <v>0</v>
      </c>
      <c r="AA639" s="16" t="s">
        <v>155</v>
      </c>
      <c r="AB639" s="3">
        <f t="shared" si="82"/>
        <v>0</v>
      </c>
      <c r="AC639" s="3">
        <f t="shared" si="83"/>
        <v>0</v>
      </c>
      <c r="AD639" s="3">
        <f t="shared" si="84"/>
        <v>0</v>
      </c>
      <c r="AE639" s="3">
        <f t="shared" si="85"/>
        <v>0</v>
      </c>
    </row>
    <row r="640" spans="1:31" x14ac:dyDescent="0.2">
      <c r="A640" s="8" t="s">
        <v>74</v>
      </c>
      <c r="B640" s="34" t="s">
        <v>182</v>
      </c>
      <c r="C640" s="7">
        <f t="shared" si="88"/>
        <v>2020</v>
      </c>
      <c r="E640" s="9" t="s">
        <v>49</v>
      </c>
      <c r="F640" s="10">
        <v>2020</v>
      </c>
      <c r="G640" s="4" t="s">
        <v>10</v>
      </c>
      <c r="H640" s="6" t="s">
        <v>106</v>
      </c>
      <c r="I640" s="5" t="s">
        <v>23</v>
      </c>
      <c r="J640" s="5" t="s">
        <v>107</v>
      </c>
      <c r="K640" s="2" t="s">
        <v>113</v>
      </c>
      <c r="L640" s="1" t="s">
        <v>114</v>
      </c>
      <c r="M640" s="14">
        <v>120000</v>
      </c>
      <c r="N640" s="3">
        <v>0</v>
      </c>
      <c r="O640" s="3">
        <v>0</v>
      </c>
      <c r="P640" s="3">
        <v>0</v>
      </c>
      <c r="Q640" s="3">
        <f t="shared" si="86"/>
        <v>0</v>
      </c>
      <c r="R640" s="3">
        <v>0</v>
      </c>
      <c r="S640" s="3">
        <v>0</v>
      </c>
      <c r="T640" s="3">
        <v>0</v>
      </c>
      <c r="U640" s="3">
        <f t="shared" si="87"/>
        <v>0</v>
      </c>
      <c r="V640" s="16" t="s">
        <v>155</v>
      </c>
      <c r="W640" s="3">
        <v>0</v>
      </c>
      <c r="X640" s="3">
        <v>0</v>
      </c>
      <c r="Y640" s="3">
        <v>0</v>
      </c>
      <c r="Z640" s="3">
        <f t="shared" si="81"/>
        <v>0</v>
      </c>
      <c r="AA640" s="16" t="s">
        <v>155</v>
      </c>
      <c r="AB640" s="3">
        <f t="shared" si="82"/>
        <v>0</v>
      </c>
      <c r="AC640" s="3">
        <f t="shared" si="83"/>
        <v>0</v>
      </c>
      <c r="AD640" s="3">
        <f t="shared" si="84"/>
        <v>0</v>
      </c>
      <c r="AE640" s="3">
        <f t="shared" si="85"/>
        <v>0</v>
      </c>
    </row>
    <row r="641" spans="1:31" x14ac:dyDescent="0.2">
      <c r="A641" s="8" t="s">
        <v>74</v>
      </c>
      <c r="B641" s="34" t="s">
        <v>182</v>
      </c>
      <c r="C641" s="7">
        <f t="shared" si="88"/>
        <v>2020</v>
      </c>
      <c r="E641" s="9" t="s">
        <v>47</v>
      </c>
      <c r="F641" s="10">
        <v>2020</v>
      </c>
      <c r="G641" s="4" t="s">
        <v>10</v>
      </c>
      <c r="H641" s="6" t="s">
        <v>106</v>
      </c>
      <c r="I641" s="5" t="s">
        <v>23</v>
      </c>
      <c r="J641" s="5" t="s">
        <v>107</v>
      </c>
      <c r="K641" s="2" t="s">
        <v>113</v>
      </c>
      <c r="L641" s="1" t="s">
        <v>114</v>
      </c>
      <c r="M641" s="14">
        <v>60000</v>
      </c>
      <c r="N641" s="3">
        <v>0</v>
      </c>
      <c r="O641" s="3">
        <v>0</v>
      </c>
      <c r="P641" s="3">
        <v>0</v>
      </c>
      <c r="Q641" s="3">
        <f t="shared" si="86"/>
        <v>0</v>
      </c>
      <c r="R641" s="3">
        <v>0</v>
      </c>
      <c r="S641" s="3">
        <v>0</v>
      </c>
      <c r="T641" s="3">
        <v>0</v>
      </c>
      <c r="U641" s="3">
        <f t="shared" si="87"/>
        <v>0</v>
      </c>
      <c r="V641" s="16" t="s">
        <v>155</v>
      </c>
      <c r="W641" s="3">
        <v>0</v>
      </c>
      <c r="X641" s="3">
        <v>0</v>
      </c>
      <c r="Y641" s="3">
        <v>0</v>
      </c>
      <c r="Z641" s="3">
        <f t="shared" si="81"/>
        <v>0</v>
      </c>
      <c r="AA641" s="16" t="s">
        <v>155</v>
      </c>
      <c r="AB641" s="3">
        <f t="shared" si="82"/>
        <v>0</v>
      </c>
      <c r="AC641" s="3">
        <f t="shared" si="83"/>
        <v>0</v>
      </c>
      <c r="AD641" s="3">
        <f t="shared" si="84"/>
        <v>0</v>
      </c>
      <c r="AE641" s="3">
        <f t="shared" si="85"/>
        <v>0</v>
      </c>
    </row>
    <row r="642" spans="1:31" x14ac:dyDescent="0.2">
      <c r="A642" s="8" t="s">
        <v>74</v>
      </c>
      <c r="B642" s="34" t="s">
        <v>182</v>
      </c>
      <c r="C642" s="7">
        <f t="shared" si="88"/>
        <v>2020</v>
      </c>
      <c r="E642" s="9" t="s">
        <v>46</v>
      </c>
      <c r="F642" s="10">
        <v>2020</v>
      </c>
      <c r="G642" s="4" t="s">
        <v>10</v>
      </c>
      <c r="H642" s="6" t="s">
        <v>106</v>
      </c>
      <c r="I642" s="5" t="s">
        <v>23</v>
      </c>
      <c r="J642" s="5" t="s">
        <v>107</v>
      </c>
      <c r="K642" s="2" t="s">
        <v>113</v>
      </c>
      <c r="L642" s="1" t="s">
        <v>114</v>
      </c>
      <c r="M642" s="14">
        <v>60000</v>
      </c>
      <c r="N642" s="3">
        <v>0</v>
      </c>
      <c r="O642" s="3">
        <v>0</v>
      </c>
      <c r="P642" s="3">
        <v>0</v>
      </c>
      <c r="Q642" s="3">
        <f t="shared" si="86"/>
        <v>0</v>
      </c>
      <c r="R642" s="3">
        <v>0</v>
      </c>
      <c r="S642" s="3">
        <v>0</v>
      </c>
      <c r="T642" s="3">
        <v>0</v>
      </c>
      <c r="U642" s="3">
        <f t="shared" si="87"/>
        <v>0</v>
      </c>
      <c r="V642" s="16" t="s">
        <v>155</v>
      </c>
      <c r="W642" s="3">
        <v>0</v>
      </c>
      <c r="X642" s="3">
        <v>0</v>
      </c>
      <c r="Y642" s="3">
        <v>0</v>
      </c>
      <c r="Z642" s="3">
        <f t="shared" si="81"/>
        <v>0</v>
      </c>
      <c r="AA642" s="16" t="s">
        <v>155</v>
      </c>
      <c r="AB642" s="3">
        <f t="shared" si="82"/>
        <v>0</v>
      </c>
      <c r="AC642" s="3">
        <f t="shared" si="83"/>
        <v>0</v>
      </c>
      <c r="AD642" s="3">
        <f t="shared" si="84"/>
        <v>0</v>
      </c>
      <c r="AE642" s="3">
        <f t="shared" si="85"/>
        <v>0</v>
      </c>
    </row>
    <row r="643" spans="1:31" x14ac:dyDescent="0.2">
      <c r="A643" s="8" t="s">
        <v>74</v>
      </c>
      <c r="B643" s="34" t="s">
        <v>182</v>
      </c>
      <c r="C643" s="7">
        <f t="shared" si="88"/>
        <v>2020</v>
      </c>
      <c r="E643" s="9" t="s">
        <v>39</v>
      </c>
      <c r="F643" s="10">
        <v>2020</v>
      </c>
      <c r="G643" s="4" t="s">
        <v>10</v>
      </c>
      <c r="H643" s="6" t="s">
        <v>106</v>
      </c>
      <c r="I643" s="5" t="s">
        <v>23</v>
      </c>
      <c r="J643" s="5" t="s">
        <v>107</v>
      </c>
      <c r="K643" s="2" t="s">
        <v>113</v>
      </c>
      <c r="L643" s="1" t="s">
        <v>114</v>
      </c>
      <c r="M643" s="14">
        <v>60000</v>
      </c>
      <c r="N643" s="3">
        <v>0</v>
      </c>
      <c r="O643" s="3">
        <v>0</v>
      </c>
      <c r="P643" s="3">
        <v>0</v>
      </c>
      <c r="Q643" s="3">
        <f t="shared" si="86"/>
        <v>0</v>
      </c>
      <c r="R643" s="3">
        <v>0</v>
      </c>
      <c r="S643" s="3">
        <v>0</v>
      </c>
      <c r="T643" s="3">
        <v>0</v>
      </c>
      <c r="U643" s="3">
        <f t="shared" si="87"/>
        <v>0</v>
      </c>
      <c r="V643" s="16" t="s">
        <v>155</v>
      </c>
      <c r="W643" s="3">
        <v>0</v>
      </c>
      <c r="X643" s="3">
        <v>0</v>
      </c>
      <c r="Y643" s="3">
        <v>0</v>
      </c>
      <c r="Z643" s="3">
        <f t="shared" si="81"/>
        <v>0</v>
      </c>
      <c r="AA643" s="16" t="s">
        <v>155</v>
      </c>
      <c r="AB643" s="3">
        <f t="shared" si="82"/>
        <v>0</v>
      </c>
      <c r="AC643" s="3">
        <f t="shared" si="83"/>
        <v>0</v>
      </c>
      <c r="AD643" s="3">
        <f t="shared" si="84"/>
        <v>0</v>
      </c>
      <c r="AE643" s="3">
        <f t="shared" si="85"/>
        <v>0</v>
      </c>
    </row>
    <row r="644" spans="1:31" x14ac:dyDescent="0.2">
      <c r="A644" s="8" t="s">
        <v>74</v>
      </c>
      <c r="B644" s="34" t="s">
        <v>182</v>
      </c>
      <c r="C644" s="7">
        <f t="shared" si="88"/>
        <v>2020</v>
      </c>
      <c r="E644" s="9" t="s">
        <v>38</v>
      </c>
      <c r="F644" s="10">
        <v>2020</v>
      </c>
      <c r="G644" s="4" t="s">
        <v>10</v>
      </c>
      <c r="H644" s="6" t="s">
        <v>106</v>
      </c>
      <c r="I644" s="5" t="s">
        <v>23</v>
      </c>
      <c r="J644" s="5" t="s">
        <v>107</v>
      </c>
      <c r="K644" s="2" t="s">
        <v>113</v>
      </c>
      <c r="L644" s="1" t="s">
        <v>114</v>
      </c>
      <c r="M644" s="14">
        <v>120000</v>
      </c>
      <c r="N644" s="3">
        <v>0</v>
      </c>
      <c r="O644" s="3">
        <v>0</v>
      </c>
      <c r="P644" s="3">
        <v>0</v>
      </c>
      <c r="Q644" s="3">
        <f t="shared" si="86"/>
        <v>0</v>
      </c>
      <c r="R644" s="3">
        <v>0</v>
      </c>
      <c r="S644" s="3">
        <v>0</v>
      </c>
      <c r="T644" s="3">
        <v>0</v>
      </c>
      <c r="U644" s="3">
        <f t="shared" si="87"/>
        <v>0</v>
      </c>
      <c r="V644" s="16" t="s">
        <v>155</v>
      </c>
      <c r="W644" s="3">
        <v>0</v>
      </c>
      <c r="X644" s="3">
        <v>0</v>
      </c>
      <c r="Y644" s="3">
        <v>0</v>
      </c>
      <c r="Z644" s="3">
        <f t="shared" si="81"/>
        <v>0</v>
      </c>
      <c r="AA644" s="16" t="s">
        <v>155</v>
      </c>
      <c r="AB644" s="3">
        <f t="shared" si="82"/>
        <v>0</v>
      </c>
      <c r="AC644" s="3">
        <f t="shared" si="83"/>
        <v>0</v>
      </c>
      <c r="AD644" s="3">
        <f t="shared" si="84"/>
        <v>0</v>
      </c>
      <c r="AE644" s="3">
        <f t="shared" si="85"/>
        <v>0</v>
      </c>
    </row>
    <row r="645" spans="1:31" x14ac:dyDescent="0.2">
      <c r="A645" s="8" t="s">
        <v>74</v>
      </c>
      <c r="B645" s="34" t="s">
        <v>182</v>
      </c>
      <c r="C645" s="7">
        <f t="shared" si="88"/>
        <v>2020</v>
      </c>
      <c r="E645" s="9" t="s">
        <v>41</v>
      </c>
      <c r="F645" s="10">
        <v>2020</v>
      </c>
      <c r="G645" s="4" t="s">
        <v>10</v>
      </c>
      <c r="H645" s="6" t="s">
        <v>106</v>
      </c>
      <c r="I645" s="5" t="s">
        <v>23</v>
      </c>
      <c r="J645" s="5" t="s">
        <v>107</v>
      </c>
      <c r="K645" s="2" t="s">
        <v>113</v>
      </c>
      <c r="L645" s="1" t="s">
        <v>114</v>
      </c>
      <c r="M645" s="14">
        <v>120000</v>
      </c>
      <c r="N645" s="3">
        <v>0</v>
      </c>
      <c r="O645" s="3">
        <v>0</v>
      </c>
      <c r="P645" s="3">
        <v>0</v>
      </c>
      <c r="Q645" s="3">
        <f t="shared" si="86"/>
        <v>0</v>
      </c>
      <c r="R645" s="3">
        <v>0</v>
      </c>
      <c r="S645" s="3">
        <v>0</v>
      </c>
      <c r="T645" s="3">
        <v>0</v>
      </c>
      <c r="U645" s="3">
        <f t="shared" si="87"/>
        <v>0</v>
      </c>
      <c r="V645" s="16" t="s">
        <v>155</v>
      </c>
      <c r="W645" s="3">
        <v>0</v>
      </c>
      <c r="X645" s="3">
        <v>0</v>
      </c>
      <c r="Y645" s="3">
        <v>0</v>
      </c>
      <c r="Z645" s="3">
        <f t="shared" si="81"/>
        <v>0</v>
      </c>
      <c r="AA645" s="16" t="s">
        <v>155</v>
      </c>
      <c r="AB645" s="3">
        <f t="shared" si="82"/>
        <v>0</v>
      </c>
      <c r="AC645" s="3">
        <f t="shared" si="83"/>
        <v>0</v>
      </c>
      <c r="AD645" s="3">
        <f t="shared" si="84"/>
        <v>0</v>
      </c>
      <c r="AE645" s="3">
        <f t="shared" si="85"/>
        <v>0</v>
      </c>
    </row>
    <row r="646" spans="1:31" x14ac:dyDescent="0.2">
      <c r="A646" s="8" t="s">
        <v>74</v>
      </c>
      <c r="B646" s="34" t="s">
        <v>183</v>
      </c>
      <c r="C646" s="7">
        <f>IF(D646&lt;&gt;"",YEAR(D646),F646)</f>
        <v>2017</v>
      </c>
      <c r="D646" s="9">
        <v>42780</v>
      </c>
      <c r="K646" s="2" t="s">
        <v>115</v>
      </c>
      <c r="L646" s="1">
        <v>210058165</v>
      </c>
      <c r="M646" s="14">
        <v>5474.1</v>
      </c>
      <c r="N646" s="3">
        <v>0</v>
      </c>
      <c r="O646" s="3">
        <v>5474.1</v>
      </c>
      <c r="P646" s="3">
        <v>0</v>
      </c>
      <c r="Q646" s="3">
        <f t="shared" si="86"/>
        <v>5474.1</v>
      </c>
      <c r="R646" s="3">
        <v>0</v>
      </c>
      <c r="S646" s="3">
        <v>5474.1</v>
      </c>
      <c r="T646" s="3">
        <v>0</v>
      </c>
      <c r="U646" s="3">
        <f t="shared" si="87"/>
        <v>5474.1</v>
      </c>
      <c r="V646" s="16">
        <v>930.2</v>
      </c>
      <c r="W646" s="3">
        <v>0</v>
      </c>
      <c r="X646" s="3">
        <v>0</v>
      </c>
      <c r="Y646" s="3">
        <v>0</v>
      </c>
      <c r="Z646" s="3">
        <f t="shared" si="81"/>
        <v>0</v>
      </c>
      <c r="AA646" s="22" t="s">
        <v>155</v>
      </c>
      <c r="AB646" s="3">
        <f t="shared" si="82"/>
        <v>0</v>
      </c>
      <c r="AC646" s="3">
        <f t="shared" si="83"/>
        <v>0</v>
      </c>
      <c r="AD646" s="3">
        <f t="shared" si="84"/>
        <v>0</v>
      </c>
      <c r="AE646" s="3">
        <f t="shared" si="85"/>
        <v>0</v>
      </c>
    </row>
    <row r="647" spans="1:31" x14ac:dyDescent="0.2">
      <c r="A647" s="8" t="s">
        <v>74</v>
      </c>
      <c r="B647" s="34" t="s">
        <v>183</v>
      </c>
      <c r="C647" s="7">
        <f>IF(D647&lt;&gt;"",YEAR(D647),F647)</f>
        <v>2020</v>
      </c>
      <c r="D647" s="9">
        <v>44000</v>
      </c>
      <c r="K647" s="2" t="s">
        <v>116</v>
      </c>
      <c r="L647" s="1">
        <v>210068028</v>
      </c>
      <c r="M647" s="14">
        <v>35656.81</v>
      </c>
      <c r="N647" s="3">
        <v>35656.81</v>
      </c>
      <c r="O647" s="3">
        <v>0</v>
      </c>
      <c r="P647" s="3">
        <v>0</v>
      </c>
      <c r="Q647" s="3">
        <f t="shared" si="86"/>
        <v>35656.81</v>
      </c>
      <c r="R647" s="3">
        <v>35656.81</v>
      </c>
      <c r="S647" s="3">
        <v>0</v>
      </c>
      <c r="T647" s="3">
        <v>0</v>
      </c>
      <c r="U647" s="3">
        <f t="shared" si="87"/>
        <v>35656.81</v>
      </c>
      <c r="V647" s="16">
        <v>930.2</v>
      </c>
      <c r="W647" s="3">
        <v>0</v>
      </c>
      <c r="X647" s="3">
        <v>0</v>
      </c>
      <c r="Y647" s="3">
        <v>0</v>
      </c>
      <c r="Z647" s="3">
        <f t="shared" si="81"/>
        <v>0</v>
      </c>
      <c r="AA647" s="16" t="s">
        <v>155</v>
      </c>
      <c r="AB647" s="3">
        <f t="shared" si="82"/>
        <v>0</v>
      </c>
      <c r="AC647" s="3">
        <f t="shared" si="83"/>
        <v>0</v>
      </c>
      <c r="AD647" s="3">
        <f t="shared" si="84"/>
        <v>0</v>
      </c>
      <c r="AE647" s="3">
        <f t="shared" si="85"/>
        <v>0</v>
      </c>
    </row>
    <row r="648" spans="1:31" x14ac:dyDescent="0.2">
      <c r="A648" s="8" t="s">
        <v>74</v>
      </c>
      <c r="B648" s="34" t="s">
        <v>183</v>
      </c>
      <c r="C648" s="7">
        <f>IF(D648&lt;&gt;"",YEAR(D648),F648)</f>
        <v>2014</v>
      </c>
      <c r="E648" s="9" t="s">
        <v>43</v>
      </c>
      <c r="F648" s="10">
        <v>2014</v>
      </c>
      <c r="G648" s="4" t="s">
        <v>5</v>
      </c>
      <c r="H648" s="6">
        <v>509011</v>
      </c>
      <c r="I648" s="5" t="s">
        <v>117</v>
      </c>
      <c r="J648" s="5" t="s">
        <v>118</v>
      </c>
      <c r="K648" s="2" t="s">
        <v>119</v>
      </c>
      <c r="L648" s="1" t="s">
        <v>120</v>
      </c>
      <c r="M648" s="14">
        <v>5200</v>
      </c>
      <c r="N648" s="3">
        <v>5200</v>
      </c>
      <c r="O648" s="3">
        <v>0</v>
      </c>
      <c r="P648" s="3">
        <v>0</v>
      </c>
      <c r="Q648" s="3">
        <f t="shared" si="86"/>
        <v>5200</v>
      </c>
      <c r="R648" s="3">
        <v>5200</v>
      </c>
      <c r="S648" s="3">
        <v>0</v>
      </c>
      <c r="T648" s="3">
        <v>0</v>
      </c>
      <c r="U648" s="3">
        <f t="shared" si="87"/>
        <v>5200</v>
      </c>
      <c r="V648" s="16">
        <v>930.2</v>
      </c>
      <c r="W648" s="3">
        <v>0</v>
      </c>
      <c r="X648" s="3">
        <v>0</v>
      </c>
      <c r="Y648" s="3">
        <v>0</v>
      </c>
      <c r="Z648" s="3">
        <f t="shared" si="81"/>
        <v>0</v>
      </c>
      <c r="AA648" s="16" t="s">
        <v>155</v>
      </c>
      <c r="AB648" s="3">
        <f t="shared" si="82"/>
        <v>0</v>
      </c>
      <c r="AC648" s="3">
        <f t="shared" si="83"/>
        <v>0</v>
      </c>
      <c r="AD648" s="3">
        <f t="shared" si="84"/>
        <v>0</v>
      </c>
      <c r="AE648" s="3">
        <f t="shared" si="85"/>
        <v>0</v>
      </c>
    </row>
    <row r="649" spans="1:31" x14ac:dyDescent="0.2">
      <c r="A649" s="8" t="s">
        <v>74</v>
      </c>
      <c r="B649" s="34" t="s">
        <v>183</v>
      </c>
      <c r="C649" s="7">
        <f>IF(D649&lt;&gt;"",YEAR(D649),F649)</f>
        <v>2016</v>
      </c>
      <c r="E649" s="9" t="s">
        <v>48</v>
      </c>
      <c r="F649" s="10">
        <v>2016</v>
      </c>
      <c r="G649" s="4" t="s">
        <v>5</v>
      </c>
      <c r="H649" s="6">
        <v>509011</v>
      </c>
      <c r="I649" s="5" t="s">
        <v>117</v>
      </c>
      <c r="J649" s="5" t="s">
        <v>118</v>
      </c>
      <c r="K649" s="2" t="s">
        <v>119</v>
      </c>
      <c r="L649" s="1" t="s">
        <v>120</v>
      </c>
      <c r="M649" s="14">
        <v>75000</v>
      </c>
      <c r="N649" s="3">
        <v>75000</v>
      </c>
      <c r="O649" s="3">
        <v>0</v>
      </c>
      <c r="P649" s="3">
        <v>0</v>
      </c>
      <c r="Q649" s="3">
        <f t="shared" si="86"/>
        <v>75000</v>
      </c>
      <c r="R649" s="3">
        <v>75000</v>
      </c>
      <c r="S649" s="3">
        <v>0</v>
      </c>
      <c r="T649" s="3">
        <v>0</v>
      </c>
      <c r="U649" s="3">
        <f t="shared" si="87"/>
        <v>75000</v>
      </c>
      <c r="V649" s="16">
        <v>930.2</v>
      </c>
      <c r="W649" s="3">
        <v>0</v>
      </c>
      <c r="X649" s="3">
        <v>0</v>
      </c>
      <c r="Y649" s="3">
        <v>0</v>
      </c>
      <c r="Z649" s="3">
        <f t="shared" si="81"/>
        <v>0</v>
      </c>
      <c r="AA649" s="16" t="s">
        <v>155</v>
      </c>
      <c r="AB649" s="3">
        <f t="shared" si="82"/>
        <v>0</v>
      </c>
      <c r="AC649" s="3">
        <f t="shared" si="83"/>
        <v>0</v>
      </c>
      <c r="AD649" s="3">
        <f t="shared" si="84"/>
        <v>0</v>
      </c>
      <c r="AE649" s="3">
        <f t="shared" si="85"/>
        <v>0</v>
      </c>
    </row>
    <row r="650" spans="1:31" x14ac:dyDescent="0.2">
      <c r="A650" s="8" t="s">
        <v>74</v>
      </c>
      <c r="B650" s="34" t="s">
        <v>183</v>
      </c>
      <c r="C650" s="7">
        <f>IF(D650&lt;&gt;"",YEAR(D650),F650)</f>
        <v>2016</v>
      </c>
      <c r="E650" s="9" t="s">
        <v>49</v>
      </c>
      <c r="F650" s="10">
        <v>2016</v>
      </c>
      <c r="G650" s="4" t="s">
        <v>5</v>
      </c>
      <c r="H650" s="6">
        <v>509011</v>
      </c>
      <c r="I650" s="5" t="s">
        <v>117</v>
      </c>
      <c r="J650" s="5" t="s">
        <v>118</v>
      </c>
      <c r="K650" s="2" t="s">
        <v>119</v>
      </c>
      <c r="L650" s="1" t="s">
        <v>120</v>
      </c>
      <c r="M650" s="14">
        <v>75000</v>
      </c>
      <c r="N650" s="3">
        <v>75000</v>
      </c>
      <c r="O650" s="3">
        <v>0</v>
      </c>
      <c r="P650" s="3">
        <v>0</v>
      </c>
      <c r="Q650" s="3">
        <f t="shared" si="86"/>
        <v>75000</v>
      </c>
      <c r="R650" s="3">
        <v>75000</v>
      </c>
      <c r="S650" s="3">
        <v>0</v>
      </c>
      <c r="T650" s="3">
        <v>0</v>
      </c>
      <c r="U650" s="3">
        <f t="shared" si="87"/>
        <v>75000</v>
      </c>
      <c r="V650" s="16">
        <v>930.2</v>
      </c>
      <c r="W650" s="3">
        <v>0</v>
      </c>
      <c r="X650" s="3">
        <v>0</v>
      </c>
      <c r="Y650" s="3">
        <v>0</v>
      </c>
      <c r="Z650" s="3">
        <f t="shared" si="81"/>
        <v>0</v>
      </c>
      <c r="AA650" s="16" t="s">
        <v>155</v>
      </c>
      <c r="AB650" s="3">
        <f t="shared" si="82"/>
        <v>0</v>
      </c>
      <c r="AC650" s="3">
        <f t="shared" si="83"/>
        <v>0</v>
      </c>
      <c r="AD650" s="3">
        <f t="shared" si="84"/>
        <v>0</v>
      </c>
      <c r="AE650" s="3">
        <f t="shared" si="85"/>
        <v>0</v>
      </c>
    </row>
    <row r="651" spans="1:31" x14ac:dyDescent="0.2">
      <c r="A651" s="8" t="s">
        <v>74</v>
      </c>
      <c r="B651" s="34" t="s">
        <v>183</v>
      </c>
      <c r="C651" s="7">
        <f t="shared" ref="C651:C655" si="89">IF(D651&lt;&gt;"",YEAR(D651),F651)</f>
        <v>2015</v>
      </c>
      <c r="E651" s="9" t="s">
        <v>37</v>
      </c>
      <c r="F651" s="10">
        <v>2015</v>
      </c>
      <c r="G651" s="4" t="s">
        <v>10</v>
      </c>
      <c r="H651" s="6" t="s">
        <v>121</v>
      </c>
      <c r="I651" s="5" t="s">
        <v>122</v>
      </c>
      <c r="J651" s="5" t="s">
        <v>123</v>
      </c>
      <c r="K651" s="2" t="s">
        <v>124</v>
      </c>
      <c r="L651" s="1" t="s">
        <v>125</v>
      </c>
      <c r="M651" s="14">
        <v>15000</v>
      </c>
      <c r="N651" s="3">
        <f>M651*0.282800158387937</f>
        <v>4242.0023758190546</v>
      </c>
      <c r="O651" s="3">
        <f>M651*0.434900015824473</f>
        <v>6523.500237367095</v>
      </c>
      <c r="P651" s="3">
        <f>M651*0.145799962909154</f>
        <v>2186.9994436373099</v>
      </c>
      <c r="Q651" s="3">
        <f t="shared" si="86"/>
        <v>12952.502056823458</v>
      </c>
      <c r="R651" s="3">
        <v>4242.0023758190546</v>
      </c>
      <c r="S651" s="3">
        <v>1223.084940108608</v>
      </c>
      <c r="T651" s="3">
        <v>410.03793458291375</v>
      </c>
      <c r="U651" s="3">
        <f t="shared" si="87"/>
        <v>5875.1252505105767</v>
      </c>
      <c r="V651" s="16">
        <v>923</v>
      </c>
      <c r="W651" s="3">
        <v>0</v>
      </c>
      <c r="X651" s="3">
        <v>5300.4152972584861</v>
      </c>
      <c r="Y651" s="3">
        <v>1776.9615090543953</v>
      </c>
      <c r="Z651" s="3">
        <f t="shared" ref="Z651:Z655" si="90">SUM(W651:Y651)</f>
        <v>7077.3768063128809</v>
      </c>
      <c r="AA651" s="16">
        <v>107</v>
      </c>
      <c r="AB651" s="3">
        <f t="shared" ref="AB651:AB655" si="91">N651-SUM(R651,W651)</f>
        <v>0</v>
      </c>
      <c r="AC651" s="3">
        <f t="shared" ref="AC651:AC655" si="92">O651-SUM(S651,X651)</f>
        <v>0</v>
      </c>
      <c r="AD651" s="3">
        <f t="shared" ref="AD651:AD655" si="93">P651-SUM(T651,Y651)</f>
        <v>0</v>
      </c>
      <c r="AE651" s="3">
        <f t="shared" ref="AE651:AE655" si="94">Q651-SUM(U651,Z651)</f>
        <v>0</v>
      </c>
    </row>
    <row r="652" spans="1:31" x14ac:dyDescent="0.2">
      <c r="A652" s="8" t="s">
        <v>74</v>
      </c>
      <c r="B652" s="34" t="s">
        <v>183</v>
      </c>
      <c r="C652" s="7">
        <f t="shared" si="89"/>
        <v>2015</v>
      </c>
      <c r="E652" s="9" t="s">
        <v>38</v>
      </c>
      <c r="F652" s="10">
        <v>2015</v>
      </c>
      <c r="G652" s="4" t="s">
        <v>10</v>
      </c>
      <c r="H652" s="6" t="s">
        <v>126</v>
      </c>
      <c r="I652" s="5" t="s">
        <v>122</v>
      </c>
      <c r="J652" s="5" t="s">
        <v>127</v>
      </c>
      <c r="K652" s="2" t="s">
        <v>124</v>
      </c>
      <c r="L652" s="1" t="s">
        <v>125</v>
      </c>
      <c r="M652" s="14">
        <v>15000</v>
      </c>
      <c r="N652" s="3">
        <f>M652*0.120800218746076</f>
        <v>1812.0032811911399</v>
      </c>
      <c r="O652" s="3">
        <f>M652*0.185800004682905</f>
        <v>2787.000070243575</v>
      </c>
      <c r="P652" s="3">
        <f>M652*0.0623001509830233</f>
        <v>934.50226474534952</v>
      </c>
      <c r="Q652" s="3">
        <f t="shared" ref="Q652:Q655" si="95">SUM(N652:P652)</f>
        <v>5533.5056161800649</v>
      </c>
      <c r="R652" s="3">
        <v>1812.0032811911399</v>
      </c>
      <c r="S652" s="3">
        <v>2787.000070243575</v>
      </c>
      <c r="T652" s="3">
        <v>934.50226474534952</v>
      </c>
      <c r="U652" s="3">
        <f t="shared" ref="U652:U655" si="96">SUM(R652:T652)</f>
        <v>5533.5056161800649</v>
      </c>
      <c r="V652" s="16">
        <v>923</v>
      </c>
      <c r="W652" s="3">
        <v>0</v>
      </c>
      <c r="X652" s="3">
        <v>0</v>
      </c>
      <c r="Y652" s="3">
        <v>0</v>
      </c>
      <c r="Z652" s="3">
        <f t="shared" si="90"/>
        <v>0</v>
      </c>
      <c r="AA652" s="16" t="s">
        <v>155</v>
      </c>
      <c r="AB652" s="3">
        <f t="shared" si="91"/>
        <v>0</v>
      </c>
      <c r="AC652" s="3">
        <f t="shared" si="92"/>
        <v>0</v>
      </c>
      <c r="AD652" s="3">
        <f t="shared" si="93"/>
        <v>0</v>
      </c>
      <c r="AE652" s="3">
        <f t="shared" si="94"/>
        <v>0</v>
      </c>
    </row>
    <row r="653" spans="1:31" x14ac:dyDescent="0.2">
      <c r="A653" s="8" t="s">
        <v>74</v>
      </c>
      <c r="B653" s="34" t="s">
        <v>183</v>
      </c>
      <c r="C653" s="7">
        <f t="shared" si="89"/>
        <v>2015</v>
      </c>
      <c r="E653" s="9" t="s">
        <v>38</v>
      </c>
      <c r="F653" s="10">
        <v>2015</v>
      </c>
      <c r="G653" s="4" t="s">
        <v>10</v>
      </c>
      <c r="H653" s="6" t="s">
        <v>126</v>
      </c>
      <c r="I653" s="5" t="s">
        <v>122</v>
      </c>
      <c r="J653" s="5" t="s">
        <v>127</v>
      </c>
      <c r="K653" s="2" t="s">
        <v>124</v>
      </c>
      <c r="L653" s="1" t="s">
        <v>125</v>
      </c>
      <c r="M653" s="14">
        <v>15000</v>
      </c>
      <c r="N653" s="3">
        <f>M653*0.120800218746076</f>
        <v>1812.0032811911399</v>
      </c>
      <c r="O653" s="3">
        <f>M653*0.185800004682905</f>
        <v>2787.000070243575</v>
      </c>
      <c r="P653" s="3">
        <f>M653*0.0623001509830233</f>
        <v>934.50226474534952</v>
      </c>
      <c r="Q653" s="3">
        <f t="shared" si="95"/>
        <v>5533.5056161800649</v>
      </c>
      <c r="R653" s="3">
        <v>1812.0032811911399</v>
      </c>
      <c r="S653" s="3">
        <v>2787.000070243575</v>
      </c>
      <c r="T653" s="3">
        <v>934.50226474534952</v>
      </c>
      <c r="U653" s="3">
        <f t="shared" si="96"/>
        <v>5533.5056161800649</v>
      </c>
      <c r="V653" s="16">
        <v>923</v>
      </c>
      <c r="W653" s="3">
        <v>0</v>
      </c>
      <c r="X653" s="3">
        <v>0</v>
      </c>
      <c r="Y653" s="3">
        <v>0</v>
      </c>
      <c r="Z653" s="3">
        <f t="shared" si="90"/>
        <v>0</v>
      </c>
      <c r="AA653" s="16" t="s">
        <v>155</v>
      </c>
      <c r="AB653" s="3">
        <f t="shared" si="91"/>
        <v>0</v>
      </c>
      <c r="AC653" s="3">
        <f t="shared" si="92"/>
        <v>0</v>
      </c>
      <c r="AD653" s="3">
        <f t="shared" si="93"/>
        <v>0</v>
      </c>
      <c r="AE653" s="3">
        <f t="shared" si="94"/>
        <v>0</v>
      </c>
    </row>
    <row r="654" spans="1:31" x14ac:dyDescent="0.2">
      <c r="A654" s="8" t="s">
        <v>74</v>
      </c>
      <c r="B654" s="34" t="s">
        <v>183</v>
      </c>
      <c r="C654" s="7">
        <f t="shared" si="89"/>
        <v>2015</v>
      </c>
      <c r="E654" s="9" t="s">
        <v>39</v>
      </c>
      <c r="F654" s="10">
        <v>2015</v>
      </c>
      <c r="G654" s="4" t="s">
        <v>10</v>
      </c>
      <c r="H654" s="6" t="s">
        <v>126</v>
      </c>
      <c r="I654" s="5" t="s">
        <v>122</v>
      </c>
      <c r="J654" s="5" t="s">
        <v>127</v>
      </c>
      <c r="K654" s="2" t="s">
        <v>124</v>
      </c>
      <c r="L654" s="1" t="s">
        <v>125</v>
      </c>
      <c r="M654" s="14">
        <v>15000</v>
      </c>
      <c r="N654" s="3">
        <f>M654*0.120800218746076</f>
        <v>1812.0032811911399</v>
      </c>
      <c r="O654" s="3">
        <f>M654*0.185800004682905</f>
        <v>2787.000070243575</v>
      </c>
      <c r="P654" s="3">
        <f>M654*0.0623001509830233</f>
        <v>934.50226474534952</v>
      </c>
      <c r="Q654" s="3">
        <f t="shared" si="95"/>
        <v>5533.5056161800649</v>
      </c>
      <c r="R654" s="3">
        <v>1812.0032811911399</v>
      </c>
      <c r="S654" s="3">
        <v>2787.000070243575</v>
      </c>
      <c r="T654" s="3">
        <v>934.50226474534952</v>
      </c>
      <c r="U654" s="3">
        <f t="shared" si="96"/>
        <v>5533.5056161800649</v>
      </c>
      <c r="V654" s="16">
        <v>923</v>
      </c>
      <c r="W654" s="3">
        <v>0</v>
      </c>
      <c r="X654" s="3">
        <v>0</v>
      </c>
      <c r="Y654" s="3">
        <v>0</v>
      </c>
      <c r="Z654" s="3">
        <f t="shared" si="90"/>
        <v>0</v>
      </c>
      <c r="AA654" s="16" t="s">
        <v>155</v>
      </c>
      <c r="AB654" s="3">
        <f t="shared" si="91"/>
        <v>0</v>
      </c>
      <c r="AC654" s="3">
        <f t="shared" si="92"/>
        <v>0</v>
      </c>
      <c r="AD654" s="3">
        <f t="shared" si="93"/>
        <v>0</v>
      </c>
      <c r="AE654" s="3">
        <f t="shared" si="94"/>
        <v>0</v>
      </c>
    </row>
    <row r="655" spans="1:31" x14ac:dyDescent="0.2">
      <c r="A655" s="8" t="s">
        <v>74</v>
      </c>
      <c r="B655" s="34" t="s">
        <v>183</v>
      </c>
      <c r="C655" s="7">
        <f t="shared" si="89"/>
        <v>2015</v>
      </c>
      <c r="E655" s="9" t="s">
        <v>40</v>
      </c>
      <c r="F655" s="10">
        <v>2015</v>
      </c>
      <c r="G655" s="4" t="s">
        <v>10</v>
      </c>
      <c r="H655" s="6" t="s">
        <v>126</v>
      </c>
      <c r="I655" s="5" t="s">
        <v>122</v>
      </c>
      <c r="J655" s="5" t="s">
        <v>127</v>
      </c>
      <c r="K655" s="2" t="s">
        <v>124</v>
      </c>
      <c r="L655" s="1" t="s">
        <v>125</v>
      </c>
      <c r="M655" s="14">
        <v>2500</v>
      </c>
      <c r="N655" s="3">
        <v>302.01342281879181</v>
      </c>
      <c r="O655" s="3">
        <f>M655*0.185800004682905</f>
        <v>464.5000117072625</v>
      </c>
      <c r="P655" s="3">
        <f>M655*0.0623001509830233</f>
        <v>155.75037745755824</v>
      </c>
      <c r="Q655" s="3">
        <f t="shared" si="95"/>
        <v>922.26381198361253</v>
      </c>
      <c r="R655" s="3">
        <v>302.01342281879181</v>
      </c>
      <c r="S655" s="3">
        <v>464.5000117072625</v>
      </c>
      <c r="T655" s="3">
        <v>155.75037745755824</v>
      </c>
      <c r="U655" s="3">
        <f t="shared" si="96"/>
        <v>922.26381198361253</v>
      </c>
      <c r="V655" s="16">
        <v>923</v>
      </c>
      <c r="W655" s="3">
        <v>0</v>
      </c>
      <c r="X655" s="3">
        <v>0</v>
      </c>
      <c r="Y655" s="3">
        <v>0</v>
      </c>
      <c r="Z655" s="3">
        <f t="shared" si="90"/>
        <v>0</v>
      </c>
      <c r="AA655" s="16" t="s">
        <v>155</v>
      </c>
      <c r="AB655" s="3">
        <f t="shared" si="91"/>
        <v>0</v>
      </c>
      <c r="AC655" s="3">
        <f t="shared" si="92"/>
        <v>0</v>
      </c>
      <c r="AD655" s="3">
        <f t="shared" si="93"/>
        <v>0</v>
      </c>
      <c r="AE655" s="3">
        <f t="shared" si="94"/>
        <v>0</v>
      </c>
    </row>
  </sheetData>
  <autoFilter ref="A18:AE655" xr:uid="{DE21F319-6402-42CF-9E81-183B2E2900E1}"/>
  <mergeCells count="5">
    <mergeCell ref="N17:Q17"/>
    <mergeCell ref="AB17:AE17"/>
    <mergeCell ref="R17:V17"/>
    <mergeCell ref="W17:AA17"/>
    <mergeCell ref="A6:I15"/>
  </mergeCells>
  <pageMargins left="0.7" right="0.7" top="0.75" bottom="0.75" header="0.3" footer="0.3"/>
  <pageSetup orientation="portrait" horizontalDpi="1200" verticalDpi="1200" r:id="rId1"/>
  <ignoredErrors>
    <ignoredError sqref="Q19:Q654 Q655 Z561:Z565"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E2619-04E8-4A4E-BB58-6240787E8DF3}">
  <sheetPr>
    <tabColor theme="3" tint="-0.499984740745262"/>
  </sheetPr>
  <dimension ref="A1"/>
  <sheetViews>
    <sheetView showGridLines="0" tabSelected="1"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9643C-B0B0-4CB6-8711-19FB082EFABF}">
  <sheetPr>
    <pageSetUpPr fitToPage="1"/>
  </sheetPr>
  <dimension ref="A1:Z50"/>
  <sheetViews>
    <sheetView showGridLines="0" zoomScale="90" zoomScaleNormal="90" workbookViewId="0">
      <pane xSplit="4" ySplit="3" topLeftCell="H4" activePane="bottomRight" state="frozen"/>
      <selection activeCell="F4" sqref="F4:F10"/>
      <selection pane="topRight" activeCell="F4" sqref="F4:F10"/>
      <selection pane="bottomLeft" activeCell="F4" sqref="F4:F10"/>
      <selection pane="bottomRight" activeCell="F4" sqref="F4:F10"/>
    </sheetView>
  </sheetViews>
  <sheetFormatPr defaultColWidth="8.83203125" defaultRowHeight="12.75" x14ac:dyDescent="0.2"/>
  <cols>
    <col min="1" max="1" width="29.83203125" style="43" bestFit="1" customWidth="1"/>
    <col min="2" max="2" width="41.6640625" style="43" bestFit="1" customWidth="1"/>
    <col min="3" max="3" width="36" style="43" bestFit="1" customWidth="1"/>
    <col min="4" max="4" width="15.83203125" style="43" bestFit="1" customWidth="1"/>
    <col min="5" max="5" width="9.5" style="43" bestFit="1" customWidth="1"/>
    <col min="6" max="7" width="11" style="43" bestFit="1" customWidth="1"/>
    <col min="8" max="8" width="12" style="43" bestFit="1" customWidth="1"/>
    <col min="9" max="9" width="9.5" style="43" bestFit="1" customWidth="1"/>
    <col min="10" max="10" width="11" style="43" bestFit="1" customWidth="1"/>
    <col min="11" max="11" width="9.5" style="43" bestFit="1" customWidth="1"/>
    <col min="12" max="12" width="11" style="43" bestFit="1" customWidth="1"/>
    <col min="13" max="16" width="9.5" style="43" bestFit="1" customWidth="1"/>
    <col min="17" max="17" width="11" style="43" bestFit="1" customWidth="1"/>
    <col min="18" max="18" width="9.5" style="43" bestFit="1" customWidth="1"/>
    <col min="19" max="19" width="11" style="43" bestFit="1" customWidth="1"/>
    <col min="20" max="20" width="9.5" style="43" bestFit="1" customWidth="1"/>
    <col min="21" max="21" width="12" style="43" bestFit="1" customWidth="1"/>
    <col min="22" max="22" width="9.5" style="44" bestFit="1" customWidth="1"/>
    <col min="23" max="23" width="11.6640625" style="44" bestFit="1" customWidth="1"/>
    <col min="24" max="24" width="10.33203125" style="44" bestFit="1" customWidth="1"/>
    <col min="25" max="25" width="9.5" style="43" bestFit="1" customWidth="1"/>
    <col min="26" max="26" width="34.5" style="43" bestFit="1" customWidth="1"/>
    <col min="27" max="16384" width="8.83203125" style="43"/>
  </cols>
  <sheetData>
    <row r="1" spans="1:26" ht="15" x14ac:dyDescent="0.2">
      <c r="A1" s="42"/>
    </row>
    <row r="2" spans="1:26" ht="14.45" customHeight="1" x14ac:dyDescent="0.2">
      <c r="A2" s="103" t="s">
        <v>185</v>
      </c>
      <c r="B2" s="104"/>
      <c r="C2" s="104"/>
      <c r="D2" s="105"/>
      <c r="E2" s="106" t="s">
        <v>186</v>
      </c>
      <c r="F2" s="106"/>
      <c r="G2" s="106"/>
      <c r="H2" s="106"/>
      <c r="I2" s="106"/>
      <c r="J2" s="106"/>
      <c r="K2" s="106"/>
      <c r="L2" s="106"/>
      <c r="M2" s="106"/>
      <c r="N2" s="106"/>
      <c r="O2" s="106"/>
      <c r="P2" s="106"/>
      <c r="Q2" s="106"/>
      <c r="R2" s="106"/>
      <c r="S2" s="106"/>
      <c r="T2" s="106"/>
      <c r="U2" s="107"/>
    </row>
    <row r="3" spans="1:26" x14ac:dyDescent="0.2">
      <c r="A3" s="45" t="s">
        <v>2</v>
      </c>
      <c r="B3" s="45" t="s">
        <v>8</v>
      </c>
      <c r="C3" s="45" t="s">
        <v>9</v>
      </c>
      <c r="D3" s="45" t="s">
        <v>187</v>
      </c>
      <c r="E3" s="46" t="s">
        <v>188</v>
      </c>
      <c r="F3" s="47" t="s">
        <v>189</v>
      </c>
      <c r="G3" s="47" t="s">
        <v>190</v>
      </c>
      <c r="H3" s="47" t="s">
        <v>191</v>
      </c>
      <c r="I3" s="46" t="s">
        <v>192</v>
      </c>
      <c r="J3" s="46" t="s">
        <v>193</v>
      </c>
      <c r="K3" s="46" t="s">
        <v>194</v>
      </c>
      <c r="L3" s="46" t="s">
        <v>195</v>
      </c>
      <c r="M3" s="46" t="s">
        <v>196</v>
      </c>
      <c r="N3" s="46" t="s">
        <v>197</v>
      </c>
      <c r="O3" s="46" t="s">
        <v>198</v>
      </c>
      <c r="P3" s="46" t="s">
        <v>199</v>
      </c>
      <c r="Q3" s="46" t="s">
        <v>200</v>
      </c>
      <c r="R3" s="46" t="s">
        <v>201</v>
      </c>
      <c r="S3" s="46" t="s">
        <v>202</v>
      </c>
      <c r="T3" s="46" t="s">
        <v>203</v>
      </c>
      <c r="U3" s="46" t="s">
        <v>204</v>
      </c>
      <c r="V3" s="46" t="s">
        <v>205</v>
      </c>
      <c r="W3" s="46" t="s">
        <v>206</v>
      </c>
      <c r="X3" s="46" t="s">
        <v>207</v>
      </c>
      <c r="Y3" s="46" t="s">
        <v>208</v>
      </c>
      <c r="Z3" s="46" t="s">
        <v>209</v>
      </c>
    </row>
    <row r="4" spans="1:26" x14ac:dyDescent="0.2">
      <c r="A4" s="43" t="s">
        <v>15</v>
      </c>
      <c r="B4" s="43" t="s">
        <v>13</v>
      </c>
      <c r="C4" s="43" t="s">
        <v>14</v>
      </c>
      <c r="D4" s="48">
        <f>+'[1]#1 Media'!H6</f>
        <v>812000</v>
      </c>
      <c r="E4" s="49">
        <v>0</v>
      </c>
      <c r="F4" s="50">
        <v>0</v>
      </c>
      <c r="G4" s="50">
        <v>0</v>
      </c>
      <c r="H4" s="50">
        <v>812000</v>
      </c>
      <c r="I4" s="49">
        <v>0</v>
      </c>
      <c r="J4" s="49">
        <v>0</v>
      </c>
      <c r="K4" s="49">
        <v>0</v>
      </c>
      <c r="L4" s="49">
        <v>0</v>
      </c>
      <c r="M4" s="49">
        <v>0</v>
      </c>
      <c r="N4" s="49">
        <v>0</v>
      </c>
      <c r="O4" s="49">
        <v>0</v>
      </c>
      <c r="P4" s="49">
        <v>0</v>
      </c>
      <c r="Q4" s="49">
        <v>0</v>
      </c>
      <c r="R4" s="49">
        <v>0</v>
      </c>
      <c r="S4" s="49">
        <v>0</v>
      </c>
      <c r="T4" s="49">
        <v>0</v>
      </c>
      <c r="U4" s="49">
        <f t="shared" ref="U4:U47" si="0">SUM(E4:T4)</f>
        <v>812000</v>
      </c>
      <c r="V4" s="44" t="s">
        <v>210</v>
      </c>
      <c r="W4" s="44">
        <v>426.1</v>
      </c>
      <c r="Y4" s="49"/>
    </row>
    <row r="5" spans="1:26" x14ac:dyDescent="0.2">
      <c r="A5" s="43" t="s">
        <v>15</v>
      </c>
      <c r="B5" s="43" t="s">
        <v>17</v>
      </c>
      <c r="C5" s="43" t="s">
        <v>14</v>
      </c>
      <c r="D5" s="48">
        <f>+'[1]#1 Media'!H95</f>
        <v>2070000</v>
      </c>
      <c r="E5" s="49">
        <v>0</v>
      </c>
      <c r="F5" s="50">
        <v>0</v>
      </c>
      <c r="G5" s="50">
        <v>0</v>
      </c>
      <c r="H5" s="50">
        <v>2070000</v>
      </c>
      <c r="I5" s="49">
        <v>0</v>
      </c>
      <c r="J5" s="49">
        <v>0</v>
      </c>
      <c r="K5" s="49">
        <v>0</v>
      </c>
      <c r="L5" s="49">
        <v>0</v>
      </c>
      <c r="M5" s="49">
        <v>0</v>
      </c>
      <c r="N5" s="49">
        <v>0</v>
      </c>
      <c r="O5" s="49">
        <v>0</v>
      </c>
      <c r="P5" s="49">
        <v>0</v>
      </c>
      <c r="Q5" s="49">
        <v>0</v>
      </c>
      <c r="R5" s="49">
        <v>0</v>
      </c>
      <c r="S5" s="49">
        <v>0</v>
      </c>
      <c r="T5" s="49">
        <v>0</v>
      </c>
      <c r="U5" s="49">
        <f t="shared" si="0"/>
        <v>2070000</v>
      </c>
      <c r="V5" s="44" t="s">
        <v>211</v>
      </c>
      <c r="W5" s="44">
        <v>931</v>
      </c>
      <c r="Y5" s="49"/>
    </row>
    <row r="6" spans="1:26" x14ac:dyDescent="0.2">
      <c r="A6" s="43" t="s">
        <v>15</v>
      </c>
      <c r="B6" s="43" t="s">
        <v>18</v>
      </c>
      <c r="C6" s="43" t="s">
        <v>14</v>
      </c>
      <c r="D6" s="48">
        <f>+'[1]#1 Media'!H102</f>
        <v>1098240</v>
      </c>
      <c r="E6" s="49">
        <v>0</v>
      </c>
      <c r="F6" s="50">
        <v>0</v>
      </c>
      <c r="G6" s="50">
        <v>0</v>
      </c>
      <c r="H6" s="50">
        <v>1098240</v>
      </c>
      <c r="I6" s="49">
        <v>0</v>
      </c>
      <c r="J6" s="49">
        <v>0</v>
      </c>
      <c r="K6" s="49">
        <v>0</v>
      </c>
      <c r="L6" s="49">
        <v>0</v>
      </c>
      <c r="M6" s="49">
        <v>0</v>
      </c>
      <c r="N6" s="49">
        <v>0</v>
      </c>
      <c r="O6" s="49">
        <v>0</v>
      </c>
      <c r="P6" s="49">
        <v>0</v>
      </c>
      <c r="Q6" s="49">
        <v>0</v>
      </c>
      <c r="R6" s="49">
        <v>0</v>
      </c>
      <c r="S6" s="49">
        <v>0</v>
      </c>
      <c r="T6" s="49">
        <v>0</v>
      </c>
      <c r="U6" s="49">
        <f t="shared" si="0"/>
        <v>1098240</v>
      </c>
      <c r="V6" s="44" t="s">
        <v>212</v>
      </c>
      <c r="W6" s="44">
        <v>930.1</v>
      </c>
      <c r="Y6" s="49"/>
    </row>
    <row r="7" spans="1:26" x14ac:dyDescent="0.2">
      <c r="A7" s="43" t="s">
        <v>15</v>
      </c>
      <c r="B7" s="43" t="s">
        <v>11</v>
      </c>
      <c r="C7" s="43" t="s">
        <v>21</v>
      </c>
      <c r="D7" s="48">
        <f>+'[1]#1 Media'!H108+'[1]#1 Media'!H104</f>
        <v>772800</v>
      </c>
      <c r="E7" s="49">
        <v>697.68012804564489</v>
      </c>
      <c r="F7" s="50">
        <v>158531.35274982359</v>
      </c>
      <c r="G7" s="50">
        <v>69048.137836945709</v>
      </c>
      <c r="H7" s="50">
        <v>129644.2465772228</v>
      </c>
      <c r="I7" s="49">
        <v>21099.781992990364</v>
      </c>
      <c r="J7" s="49">
        <v>94906.8215596261</v>
      </c>
      <c r="K7" s="49">
        <v>88013.744445656557</v>
      </c>
      <c r="L7" s="49">
        <v>171211.51146248356</v>
      </c>
      <c r="M7" s="49">
        <v>1780.6800929131618</v>
      </c>
      <c r="N7" s="49">
        <v>736.44008069032589</v>
      </c>
      <c r="O7" s="49">
        <v>1190.1599204535225</v>
      </c>
      <c r="P7" s="49">
        <v>456.0000196088277</v>
      </c>
      <c r="Q7" s="49">
        <v>26140.003091250117</v>
      </c>
      <c r="R7" s="49">
        <v>0</v>
      </c>
      <c r="S7" s="49">
        <v>5987.2800286942502</v>
      </c>
      <c r="T7" s="49">
        <v>3356.1600135954541</v>
      </c>
      <c r="U7" s="49">
        <f t="shared" si="0"/>
        <v>772800</v>
      </c>
      <c r="V7" s="44" t="s">
        <v>213</v>
      </c>
      <c r="W7" s="44">
        <v>921</v>
      </c>
      <c r="Y7" s="49"/>
    </row>
    <row r="8" spans="1:26" x14ac:dyDescent="0.2">
      <c r="A8" s="43" t="s">
        <v>15</v>
      </c>
      <c r="B8" s="43" t="s">
        <v>23</v>
      </c>
      <c r="C8" s="43" t="s">
        <v>214</v>
      </c>
      <c r="D8" s="48">
        <f>+'[1]#1 Media'!H126</f>
        <v>186927.63</v>
      </c>
      <c r="E8" s="49">
        <v>0</v>
      </c>
      <c r="F8" s="50">
        <v>0</v>
      </c>
      <c r="G8" s="50">
        <v>0</v>
      </c>
      <c r="H8" s="50">
        <v>0</v>
      </c>
      <c r="I8" s="49">
        <v>0</v>
      </c>
      <c r="J8" s="49">
        <v>0</v>
      </c>
      <c r="K8" s="49">
        <v>0</v>
      </c>
      <c r="L8" s="49">
        <v>0</v>
      </c>
      <c r="M8" s="49">
        <v>0</v>
      </c>
      <c r="N8" s="49">
        <v>0</v>
      </c>
      <c r="O8" s="49">
        <v>0</v>
      </c>
      <c r="P8" s="49">
        <v>0</v>
      </c>
      <c r="Q8" s="49">
        <v>186927.63</v>
      </c>
      <c r="R8" s="49">
        <v>0</v>
      </c>
      <c r="S8" s="49">
        <v>0</v>
      </c>
      <c r="T8" s="49">
        <v>0</v>
      </c>
      <c r="U8" s="49">
        <f t="shared" si="0"/>
        <v>186927.63</v>
      </c>
      <c r="V8" s="44" t="s">
        <v>215</v>
      </c>
      <c r="W8" s="44" t="s">
        <v>216</v>
      </c>
      <c r="Y8" s="49"/>
    </row>
    <row r="9" spans="1:26" x14ac:dyDescent="0.2">
      <c r="A9" s="43" t="s">
        <v>15</v>
      </c>
      <c r="B9" s="43" t="s">
        <v>26</v>
      </c>
      <c r="C9" s="43" t="s">
        <v>27</v>
      </c>
      <c r="D9" s="48">
        <f>+'[1]#1 Media'!H151</f>
        <v>367000</v>
      </c>
      <c r="E9" s="49">
        <v>21064.395693223054</v>
      </c>
      <c r="F9" s="50">
        <v>79729.200817948295</v>
      </c>
      <c r="G9" s="50">
        <v>36453.202672505366</v>
      </c>
      <c r="H9" s="50">
        <v>65054.595434425632</v>
      </c>
      <c r="I9" s="49">
        <v>13808.396909501555</v>
      </c>
      <c r="J9" s="49">
        <v>37013.30057016424</v>
      </c>
      <c r="K9" s="49">
        <v>38235.205017871005</v>
      </c>
      <c r="L9" s="49">
        <v>75641.702884360857</v>
      </c>
      <c r="M9" s="49">
        <v>0</v>
      </c>
      <c r="N9" s="49">
        <v>0</v>
      </c>
      <c r="O9" s="49">
        <v>0</v>
      </c>
      <c r="P9" s="49">
        <v>0</v>
      </c>
      <c r="Q9" s="49">
        <v>0</v>
      </c>
      <c r="R9" s="49">
        <v>0</v>
      </c>
      <c r="S9" s="49">
        <v>0</v>
      </c>
      <c r="T9" s="49">
        <v>0</v>
      </c>
      <c r="U9" s="49">
        <f t="shared" si="0"/>
        <v>367000</v>
      </c>
      <c r="V9" s="44" t="s">
        <v>217</v>
      </c>
      <c r="W9" s="44">
        <v>921</v>
      </c>
      <c r="Y9" s="49"/>
    </row>
    <row r="10" spans="1:26" x14ac:dyDescent="0.2">
      <c r="A10" s="43" t="s">
        <v>15</v>
      </c>
      <c r="B10" s="43" t="s">
        <v>17</v>
      </c>
      <c r="C10" s="43" t="s">
        <v>29</v>
      </c>
      <c r="D10" s="48">
        <f>+'[1]#1 Media'!H163</f>
        <v>176000</v>
      </c>
      <c r="E10" s="49">
        <v>40479.99</v>
      </c>
      <c r="F10" s="50">
        <v>0</v>
      </c>
      <c r="G10" s="50">
        <v>0</v>
      </c>
      <c r="H10" s="50">
        <v>135520.01</v>
      </c>
      <c r="I10" s="49">
        <v>0</v>
      </c>
      <c r="J10" s="49">
        <v>0</v>
      </c>
      <c r="K10" s="49">
        <v>0</v>
      </c>
      <c r="L10" s="49">
        <v>0</v>
      </c>
      <c r="M10" s="49">
        <v>0</v>
      </c>
      <c r="N10" s="49">
        <v>0</v>
      </c>
      <c r="O10" s="49">
        <v>0</v>
      </c>
      <c r="P10" s="49">
        <v>0</v>
      </c>
      <c r="Q10" s="49">
        <v>0</v>
      </c>
      <c r="R10" s="49">
        <v>0</v>
      </c>
      <c r="S10" s="49">
        <v>0</v>
      </c>
      <c r="T10" s="49">
        <v>0</v>
      </c>
      <c r="U10" s="49">
        <f t="shared" si="0"/>
        <v>176000</v>
      </c>
      <c r="V10" s="44" t="s">
        <v>218</v>
      </c>
      <c r="W10" s="44">
        <v>921</v>
      </c>
      <c r="Y10" s="49"/>
    </row>
    <row r="11" spans="1:26" x14ac:dyDescent="0.2">
      <c r="A11" s="43" t="s">
        <v>33</v>
      </c>
      <c r="B11" s="43" t="s">
        <v>17</v>
      </c>
      <c r="C11" s="43" t="s">
        <v>14</v>
      </c>
      <c r="D11" s="48">
        <f>+'[1]Josie G'!I9</f>
        <v>245000</v>
      </c>
      <c r="E11" s="49">
        <v>0</v>
      </c>
      <c r="F11" s="50">
        <v>0</v>
      </c>
      <c r="G11" s="50">
        <v>0</v>
      </c>
      <c r="H11" s="50">
        <v>245000</v>
      </c>
      <c r="I11" s="49">
        <v>0</v>
      </c>
      <c r="J11" s="49">
        <v>0</v>
      </c>
      <c r="K11" s="49">
        <v>0</v>
      </c>
      <c r="L11" s="49">
        <v>0</v>
      </c>
      <c r="M11" s="49">
        <v>0</v>
      </c>
      <c r="N11" s="49">
        <v>0</v>
      </c>
      <c r="O11" s="49">
        <v>0</v>
      </c>
      <c r="P11" s="49">
        <v>0</v>
      </c>
      <c r="Q11" s="49">
        <v>0</v>
      </c>
      <c r="R11" s="49">
        <v>0</v>
      </c>
      <c r="S11" s="49">
        <v>0</v>
      </c>
      <c r="T11" s="49">
        <v>0</v>
      </c>
      <c r="U11" s="49">
        <f t="shared" si="0"/>
        <v>245000</v>
      </c>
      <c r="V11" s="44">
        <v>2015</v>
      </c>
      <c r="W11" s="44">
        <v>931</v>
      </c>
      <c r="Y11" s="49"/>
    </row>
    <row r="12" spans="1:26" x14ac:dyDescent="0.2">
      <c r="A12" s="43" t="s">
        <v>33</v>
      </c>
      <c r="B12" s="43" t="s">
        <v>18</v>
      </c>
      <c r="C12" s="43" t="s">
        <v>14</v>
      </c>
      <c r="D12" s="48">
        <f>+'[1]Josie G'!I11</f>
        <v>225000</v>
      </c>
      <c r="E12" s="49">
        <v>0</v>
      </c>
      <c r="F12" s="50">
        <v>0</v>
      </c>
      <c r="G12" s="50">
        <v>0</v>
      </c>
      <c r="H12" s="50">
        <v>225000</v>
      </c>
      <c r="I12" s="49">
        <v>0</v>
      </c>
      <c r="J12" s="49">
        <v>0</v>
      </c>
      <c r="K12" s="49">
        <v>0</v>
      </c>
      <c r="L12" s="49">
        <v>0</v>
      </c>
      <c r="M12" s="49">
        <v>0</v>
      </c>
      <c r="N12" s="49">
        <v>0</v>
      </c>
      <c r="O12" s="49">
        <v>0</v>
      </c>
      <c r="P12" s="49">
        <v>0</v>
      </c>
      <c r="Q12" s="49">
        <v>0</v>
      </c>
      <c r="R12" s="49">
        <v>0</v>
      </c>
      <c r="S12" s="49">
        <v>0</v>
      </c>
      <c r="T12" s="49">
        <v>0</v>
      </c>
      <c r="U12" s="49">
        <f t="shared" si="0"/>
        <v>225000</v>
      </c>
      <c r="V12" s="44">
        <v>2015</v>
      </c>
      <c r="W12" s="44">
        <v>930.1</v>
      </c>
      <c r="Y12" s="49"/>
    </row>
    <row r="13" spans="1:26" x14ac:dyDescent="0.2">
      <c r="A13" s="43" t="s">
        <v>33</v>
      </c>
      <c r="B13" s="43" t="s">
        <v>11</v>
      </c>
      <c r="C13" s="43" t="s">
        <v>219</v>
      </c>
      <c r="D13" s="48">
        <f>+'[1]Josie G'!I13</f>
        <v>100000</v>
      </c>
      <c r="E13" s="49">
        <v>0</v>
      </c>
      <c r="F13" s="50">
        <v>0</v>
      </c>
      <c r="G13" s="50">
        <v>0</v>
      </c>
      <c r="H13" s="50">
        <v>100000</v>
      </c>
      <c r="I13" s="49">
        <v>0</v>
      </c>
      <c r="J13" s="49">
        <v>0</v>
      </c>
      <c r="K13" s="49">
        <v>0</v>
      </c>
      <c r="L13" s="49">
        <v>0</v>
      </c>
      <c r="M13" s="49">
        <v>0</v>
      </c>
      <c r="N13" s="49">
        <v>0</v>
      </c>
      <c r="O13" s="49">
        <v>0</v>
      </c>
      <c r="P13" s="49">
        <v>0</v>
      </c>
      <c r="Q13" s="49">
        <v>0</v>
      </c>
      <c r="R13" s="49">
        <v>0</v>
      </c>
      <c r="S13" s="49">
        <v>0</v>
      </c>
      <c r="T13" s="49">
        <v>0</v>
      </c>
      <c r="U13" s="49">
        <f t="shared" si="0"/>
        <v>100000</v>
      </c>
      <c r="V13" s="44">
        <v>2015</v>
      </c>
      <c r="W13" s="44" t="s">
        <v>220</v>
      </c>
      <c r="X13" s="51">
        <v>0.56699999999999995</v>
      </c>
      <c r="Y13" s="49">
        <f>+D13*X13</f>
        <v>56699.999999999993</v>
      </c>
    </row>
    <row r="14" spans="1:26" x14ac:dyDescent="0.2">
      <c r="A14" s="43" t="s">
        <v>33</v>
      </c>
      <c r="B14" s="43" t="s">
        <v>44</v>
      </c>
      <c r="C14" s="43" t="s">
        <v>21</v>
      </c>
      <c r="D14" s="48">
        <f>+'[1]Josie G'!I72</f>
        <v>3422000</v>
      </c>
      <c r="E14" s="49">
        <v>226472.60058054919</v>
      </c>
      <c r="F14" s="50">
        <v>329138.40821907471</v>
      </c>
      <c r="G14" s="50">
        <v>112056.0040732932</v>
      </c>
      <c r="H14" s="50">
        <v>243130.19287899873</v>
      </c>
      <c r="I14" s="49">
        <v>46550.796333506485</v>
      </c>
      <c r="J14" s="49">
        <v>170340.20488585698</v>
      </c>
      <c r="K14" s="49">
        <v>189665.806427317</v>
      </c>
      <c r="L14" s="49">
        <v>374343.59874293953</v>
      </c>
      <c r="M14" s="49">
        <v>192803.59512348706</v>
      </c>
      <c r="N14" s="49">
        <v>119978.8010979486</v>
      </c>
      <c r="O14" s="49">
        <v>196086.39803767172</v>
      </c>
      <c r="P14" s="49">
        <v>97770.597023311318</v>
      </c>
      <c r="Q14" s="49">
        <v>171100.00563955441</v>
      </c>
      <c r="R14" s="49">
        <v>60569.385413224307</v>
      </c>
      <c r="S14" s="49">
        <v>721937.60187258269</v>
      </c>
      <c r="T14" s="49">
        <v>170056.00365068362</v>
      </c>
      <c r="U14" s="49">
        <f t="shared" si="0"/>
        <v>3421999.9999999995</v>
      </c>
      <c r="V14" s="44" t="s">
        <v>221</v>
      </c>
      <c r="W14" s="44">
        <v>923</v>
      </c>
      <c r="Y14" s="49"/>
      <c r="Z14" s="43" t="s">
        <v>222</v>
      </c>
    </row>
    <row r="15" spans="1:26" x14ac:dyDescent="0.2">
      <c r="A15" s="43" t="s">
        <v>33</v>
      </c>
      <c r="B15" s="43" t="s">
        <v>11</v>
      </c>
      <c r="C15" s="43" t="s">
        <v>21</v>
      </c>
      <c r="D15" s="48">
        <f>+'[1]Josie G'!I77</f>
        <v>1300000</v>
      </c>
      <c r="E15" s="49">
        <v>89830.012857731694</v>
      </c>
      <c r="F15" s="50">
        <v>127335.01510693377</v>
      </c>
      <c r="G15" s="50">
        <v>42965.009675970665</v>
      </c>
      <c r="H15" s="50">
        <v>94639.986522430161</v>
      </c>
      <c r="I15" s="49">
        <v>18167.496461703493</v>
      </c>
      <c r="J15" s="49">
        <v>66787.51476059288</v>
      </c>
      <c r="K15" s="49">
        <v>74392.514993693476</v>
      </c>
      <c r="L15" s="49">
        <v>144462.49062747412</v>
      </c>
      <c r="M15" s="49">
        <v>73222.476852614549</v>
      </c>
      <c r="N15" s="49">
        <v>46702.491759279859</v>
      </c>
      <c r="O15" s="49">
        <v>78162.493708625858</v>
      </c>
      <c r="P15" s="49">
        <v>36822.489678882288</v>
      </c>
      <c r="Q15" s="49">
        <v>65000.015059109508</v>
      </c>
      <c r="R15" s="49">
        <v>23400.008102742489</v>
      </c>
      <c r="S15" s="49">
        <v>263120.01630632376</v>
      </c>
      <c r="T15" s="49">
        <v>54989.96752589137</v>
      </c>
      <c r="U15" s="49">
        <f t="shared" si="0"/>
        <v>1300000</v>
      </c>
      <c r="V15" s="44" t="s">
        <v>223</v>
      </c>
      <c r="W15" s="44">
        <v>923</v>
      </c>
      <c r="Y15" s="49"/>
    </row>
    <row r="16" spans="1:26" x14ac:dyDescent="0.2">
      <c r="A16" s="43" t="s">
        <v>55</v>
      </c>
      <c r="B16" s="43" t="s">
        <v>18</v>
      </c>
      <c r="C16" s="43" t="s">
        <v>54</v>
      </c>
      <c r="D16" s="48">
        <f>+[1]Jobob!I3</f>
        <v>260742.72</v>
      </c>
      <c r="E16" s="49">
        <v>0</v>
      </c>
      <c r="F16" s="50">
        <v>0</v>
      </c>
      <c r="G16" s="50">
        <v>0</v>
      </c>
      <c r="H16" s="50">
        <v>0</v>
      </c>
      <c r="I16" s="49">
        <v>0</v>
      </c>
      <c r="J16" s="49">
        <v>0</v>
      </c>
      <c r="K16" s="49">
        <v>0</v>
      </c>
      <c r="L16" s="49">
        <v>0</v>
      </c>
      <c r="M16" s="49">
        <v>0</v>
      </c>
      <c r="N16" s="49">
        <v>0</v>
      </c>
      <c r="O16" s="49">
        <v>0</v>
      </c>
      <c r="P16" s="49">
        <v>0</v>
      </c>
      <c r="Q16" s="49">
        <v>0</v>
      </c>
      <c r="R16" s="49">
        <v>0</v>
      </c>
      <c r="S16" s="49">
        <v>260742.72</v>
      </c>
      <c r="T16" s="49">
        <v>0</v>
      </c>
      <c r="U16" s="49">
        <f t="shared" si="0"/>
        <v>260742.72</v>
      </c>
      <c r="V16" s="44">
        <v>2010</v>
      </c>
      <c r="W16" s="44" t="s">
        <v>224</v>
      </c>
      <c r="Y16" s="49"/>
    </row>
    <row r="17" spans="1:26" x14ac:dyDescent="0.2">
      <c r="A17" s="43" t="s">
        <v>55</v>
      </c>
      <c r="B17" s="43" t="s">
        <v>17</v>
      </c>
      <c r="C17" s="43" t="s">
        <v>14</v>
      </c>
      <c r="D17" s="48">
        <f>+[1]Jobob!I16</f>
        <v>84000</v>
      </c>
      <c r="E17" s="49">
        <v>0</v>
      </c>
      <c r="F17" s="50">
        <v>0</v>
      </c>
      <c r="G17" s="50">
        <v>0</v>
      </c>
      <c r="H17" s="50">
        <v>84000</v>
      </c>
      <c r="I17" s="49">
        <v>0</v>
      </c>
      <c r="J17" s="49">
        <v>0</v>
      </c>
      <c r="K17" s="49">
        <v>0</v>
      </c>
      <c r="L17" s="49">
        <v>0</v>
      </c>
      <c r="M17" s="49">
        <v>0</v>
      </c>
      <c r="N17" s="49">
        <v>0</v>
      </c>
      <c r="O17" s="49">
        <v>0</v>
      </c>
      <c r="P17" s="49">
        <v>0</v>
      </c>
      <c r="Q17" s="49">
        <v>0</v>
      </c>
      <c r="R17" s="49">
        <v>0</v>
      </c>
      <c r="S17" s="49">
        <v>0</v>
      </c>
      <c r="T17" s="49">
        <v>0</v>
      </c>
      <c r="U17" s="49">
        <f t="shared" si="0"/>
        <v>84000</v>
      </c>
      <c r="V17" s="44" t="s">
        <v>225</v>
      </c>
      <c r="W17" s="44">
        <v>931</v>
      </c>
      <c r="Y17" s="49"/>
    </row>
    <row r="18" spans="1:26" x14ac:dyDescent="0.2">
      <c r="A18" s="43" t="s">
        <v>55</v>
      </c>
      <c r="B18" s="43" t="s">
        <v>18</v>
      </c>
      <c r="C18" s="43" t="s">
        <v>14</v>
      </c>
      <c r="D18" s="48">
        <f>+[1]Jobob!I145</f>
        <v>1252359.5</v>
      </c>
      <c r="E18" s="49">
        <v>0</v>
      </c>
      <c r="F18" s="50">
        <v>0</v>
      </c>
      <c r="G18" s="50">
        <v>0</v>
      </c>
      <c r="H18" s="50">
        <v>1252359.5</v>
      </c>
      <c r="I18" s="49">
        <v>0</v>
      </c>
      <c r="J18" s="49">
        <v>0</v>
      </c>
      <c r="K18" s="49">
        <v>0</v>
      </c>
      <c r="L18" s="49">
        <v>0</v>
      </c>
      <c r="M18" s="49">
        <v>0</v>
      </c>
      <c r="N18" s="49">
        <v>0</v>
      </c>
      <c r="O18" s="49">
        <v>0</v>
      </c>
      <c r="P18" s="49">
        <v>0</v>
      </c>
      <c r="Q18" s="49">
        <v>0</v>
      </c>
      <c r="R18" s="49">
        <v>0</v>
      </c>
      <c r="S18" s="49">
        <v>0</v>
      </c>
      <c r="T18" s="49">
        <v>0</v>
      </c>
      <c r="U18" s="49">
        <f t="shared" si="0"/>
        <v>1252359.5</v>
      </c>
      <c r="V18" s="44" t="s">
        <v>226</v>
      </c>
      <c r="W18" s="44">
        <v>930.1</v>
      </c>
      <c r="Y18" s="49"/>
    </row>
    <row r="19" spans="1:26" x14ac:dyDescent="0.2">
      <c r="A19" s="43" t="s">
        <v>55</v>
      </c>
      <c r="B19" s="43" t="s">
        <v>44</v>
      </c>
      <c r="C19" s="43" t="s">
        <v>21</v>
      </c>
      <c r="D19" s="48">
        <f>+[1]Jobob!I147</f>
        <v>68000</v>
      </c>
      <c r="E19" s="49">
        <v>4848.3994628302798</v>
      </c>
      <c r="F19" s="50">
        <v>5467.2004237228557</v>
      </c>
      <c r="G19" s="50">
        <v>1856.400533881404</v>
      </c>
      <c r="H19" s="50">
        <v>4290.7999133294152</v>
      </c>
      <c r="I19" s="49">
        <v>829.59955889605044</v>
      </c>
      <c r="J19" s="49">
        <v>3094.0001068702322</v>
      </c>
      <c r="K19" s="49">
        <v>3318.4005843805248</v>
      </c>
      <c r="L19" s="49">
        <v>6800.0002348796315</v>
      </c>
      <c r="M19" s="49">
        <v>3304.8010536700294</v>
      </c>
      <c r="N19" s="49">
        <v>2142.0000739870843</v>
      </c>
      <c r="O19" s="49">
        <v>3685.5996575454956</v>
      </c>
      <c r="P19" s="49">
        <v>1917.5995964767915</v>
      </c>
      <c r="Q19" s="49">
        <v>3400.0001174398158</v>
      </c>
      <c r="R19" s="49">
        <v>1257.9988690545704</v>
      </c>
      <c r="S19" s="49">
        <v>18088.000624779819</v>
      </c>
      <c r="T19" s="49">
        <v>3699.1991882559901</v>
      </c>
      <c r="U19" s="49">
        <f t="shared" si="0"/>
        <v>68000</v>
      </c>
      <c r="V19" s="44">
        <v>2019</v>
      </c>
      <c r="W19" s="44">
        <v>923</v>
      </c>
      <c r="Y19" s="49"/>
      <c r="Z19" s="43" t="s">
        <v>222</v>
      </c>
    </row>
    <row r="20" spans="1:26" x14ac:dyDescent="0.2">
      <c r="A20" s="43" t="s">
        <v>55</v>
      </c>
      <c r="B20" s="43" t="s">
        <v>23</v>
      </c>
      <c r="C20" s="43" t="s">
        <v>58</v>
      </c>
      <c r="D20" s="48">
        <f>+[1]Jobob!I148</f>
        <v>5000</v>
      </c>
      <c r="E20" s="49">
        <v>356.50009410631225</v>
      </c>
      <c r="F20" s="50">
        <v>402.00003295589727</v>
      </c>
      <c r="G20" s="50">
        <v>136.49997905317966</v>
      </c>
      <c r="H20" s="50">
        <v>315.49990277360268</v>
      </c>
      <c r="I20" s="49">
        <v>61.000098380178635</v>
      </c>
      <c r="J20" s="49">
        <v>227.4998567523497</v>
      </c>
      <c r="K20" s="49">
        <v>243.99990600744079</v>
      </c>
      <c r="L20" s="49">
        <v>500.00011375309708</v>
      </c>
      <c r="M20" s="49">
        <v>243.00001628294331</v>
      </c>
      <c r="N20" s="49">
        <v>157.50010083399542</v>
      </c>
      <c r="O20" s="49">
        <v>271.00001615293979</v>
      </c>
      <c r="P20" s="49">
        <v>141.00005157890436</v>
      </c>
      <c r="Q20" s="49">
        <v>249.99989437212398</v>
      </c>
      <c r="R20" s="49">
        <v>92.499793538128543</v>
      </c>
      <c r="S20" s="49">
        <v>1330.0002375814684</v>
      </c>
      <c r="T20" s="49">
        <v>271.99990587743719</v>
      </c>
      <c r="U20" s="49">
        <f t="shared" si="0"/>
        <v>4999.9999999999982</v>
      </c>
      <c r="V20" s="44">
        <v>2019</v>
      </c>
      <c r="W20" s="44" t="s">
        <v>227</v>
      </c>
      <c r="X20" s="51">
        <v>0.39755089237192209</v>
      </c>
      <c r="Y20" s="49">
        <f t="shared" ref="Y20:Y22" si="1">+D20*X20</f>
        <v>1987.7544618596105</v>
      </c>
    </row>
    <row r="21" spans="1:26" x14ac:dyDescent="0.2">
      <c r="A21" s="43" t="s">
        <v>55</v>
      </c>
      <c r="B21" s="43" t="s">
        <v>23</v>
      </c>
      <c r="C21" s="43" t="s">
        <v>60</v>
      </c>
      <c r="D21" s="48">
        <f>SUM([1]Jobob!I149:I173)</f>
        <v>135000</v>
      </c>
      <c r="E21" s="49">
        <v>11054.998808047196</v>
      </c>
      <c r="F21" s="50">
        <v>12914.498507721433</v>
      </c>
      <c r="G21" s="50">
        <v>4447.9990929035957</v>
      </c>
      <c r="H21" s="50">
        <v>10162.498312907652</v>
      </c>
      <c r="I21" s="49">
        <v>1928.9997048802386</v>
      </c>
      <c r="J21" s="49">
        <v>7029.5030368657708</v>
      </c>
      <c r="K21" s="49">
        <v>7710.5003269479666</v>
      </c>
      <c r="L21" s="49">
        <v>15266.499016613478</v>
      </c>
      <c r="M21" s="49">
        <v>7599.4937184115943</v>
      </c>
      <c r="N21" s="49">
        <v>4925.0011679220497</v>
      </c>
      <c r="O21" s="49">
        <v>8497.0001156439084</v>
      </c>
      <c r="P21" s="49">
        <v>4330.0004583935952</v>
      </c>
      <c r="Q21" s="49">
        <v>6749.9993009456193</v>
      </c>
      <c r="R21" s="49">
        <v>3393.005856461376</v>
      </c>
      <c r="S21" s="49">
        <v>23939.998778689467</v>
      </c>
      <c r="T21" s="49">
        <v>5050.0037966450591</v>
      </c>
      <c r="U21" s="49">
        <f t="shared" si="0"/>
        <v>135000</v>
      </c>
      <c r="V21" s="44" t="s">
        <v>228</v>
      </c>
      <c r="W21" s="44" t="s">
        <v>229</v>
      </c>
      <c r="X21" s="51">
        <v>0.464726571045738</v>
      </c>
      <c r="Y21" s="49">
        <f t="shared" si="1"/>
        <v>62738.087091174631</v>
      </c>
    </row>
    <row r="22" spans="1:26" x14ac:dyDescent="0.2">
      <c r="A22" s="43" t="s">
        <v>62</v>
      </c>
      <c r="B22" s="43" t="s">
        <v>61</v>
      </c>
      <c r="C22" s="43" t="s">
        <v>27</v>
      </c>
      <c r="D22" s="48">
        <f>+'[1]Awakening Angels'!I2</f>
        <v>25000</v>
      </c>
      <c r="E22" s="49">
        <v>1163.4264370136566</v>
      </c>
      <c r="F22" s="50">
        <v>4001.288469033675</v>
      </c>
      <c r="G22" s="50">
        <v>1311.2644150937836</v>
      </c>
      <c r="H22" s="50">
        <v>2626.1077416209923</v>
      </c>
      <c r="I22" s="49">
        <v>541.00348168687799</v>
      </c>
      <c r="J22" s="49">
        <v>2205.4363999720754</v>
      </c>
      <c r="K22" s="49">
        <v>2474.6893291664046</v>
      </c>
      <c r="L22" s="49">
        <v>4936.879881254461</v>
      </c>
      <c r="M22" s="49">
        <v>1699.698140903236</v>
      </c>
      <c r="N22" s="49">
        <v>1313.7620383920037</v>
      </c>
      <c r="O22" s="49">
        <v>1946.1846245578754</v>
      </c>
      <c r="P22" s="49">
        <v>780.25904130496338</v>
      </c>
      <c r="Q22" s="49">
        <v>0</v>
      </c>
      <c r="R22" s="49">
        <v>0</v>
      </c>
      <c r="S22" s="49">
        <v>0</v>
      </c>
      <c r="T22" s="49">
        <v>0</v>
      </c>
      <c r="U22" s="49">
        <f t="shared" si="0"/>
        <v>25000</v>
      </c>
      <c r="V22" s="44">
        <v>2014</v>
      </c>
      <c r="W22" s="44" t="s">
        <v>227</v>
      </c>
      <c r="X22" s="51">
        <v>0.56699969338909029</v>
      </c>
      <c r="Y22" s="49">
        <f t="shared" si="1"/>
        <v>14174.992334727258</v>
      </c>
    </row>
    <row r="23" spans="1:26" x14ac:dyDescent="0.2">
      <c r="A23" s="43" t="s">
        <v>62</v>
      </c>
      <c r="B23" s="43" t="s">
        <v>65</v>
      </c>
      <c r="C23" s="43" t="s">
        <v>66</v>
      </c>
      <c r="D23" s="48">
        <f>+'[1]Awakening Angels'!I3+'[1]Awakening Angels'!I4</f>
        <v>30000</v>
      </c>
      <c r="E23" s="49">
        <v>2829.0000345745202</v>
      </c>
      <c r="F23" s="50">
        <v>4077.9999687849599</v>
      </c>
      <c r="G23" s="50">
        <v>1389.9998612298623</v>
      </c>
      <c r="H23" s="50">
        <v>3233.0000754057228</v>
      </c>
      <c r="I23" s="49">
        <v>615.00004877057074</v>
      </c>
      <c r="J23" s="49">
        <v>2274.9997435028718</v>
      </c>
      <c r="K23" s="49">
        <v>2460.9999494513863</v>
      </c>
      <c r="L23" s="49">
        <v>4944.0003138811244</v>
      </c>
      <c r="M23" s="49">
        <v>1923.9997255073454</v>
      </c>
      <c r="N23" s="49">
        <v>1593.9999858241563</v>
      </c>
      <c r="O23" s="49">
        <v>2750.9998590512105</v>
      </c>
      <c r="P23" s="49">
        <v>1090.0001223280376</v>
      </c>
      <c r="Q23" s="49">
        <v>0</v>
      </c>
      <c r="R23" s="49">
        <v>816.00031168822943</v>
      </c>
      <c r="S23" s="49">
        <v>0</v>
      </c>
      <c r="T23" s="49">
        <v>0</v>
      </c>
      <c r="U23" s="49">
        <f t="shared" si="0"/>
        <v>30000.000000000004</v>
      </c>
      <c r="V23" s="44">
        <v>2019</v>
      </c>
      <c r="W23" s="44">
        <v>923</v>
      </c>
      <c r="Y23" s="49"/>
    </row>
    <row r="24" spans="1:26" x14ac:dyDescent="0.2">
      <c r="A24" s="43" t="s">
        <v>68</v>
      </c>
      <c r="B24" s="43" t="s">
        <v>67</v>
      </c>
      <c r="C24" s="43" t="s">
        <v>14</v>
      </c>
      <c r="D24" s="48">
        <f>+[1]DJM!I43</f>
        <v>438000</v>
      </c>
      <c r="E24" s="49">
        <v>0</v>
      </c>
      <c r="F24" s="50">
        <v>0</v>
      </c>
      <c r="G24" s="50">
        <v>0</v>
      </c>
      <c r="H24" s="50">
        <v>438000</v>
      </c>
      <c r="I24" s="49">
        <v>0</v>
      </c>
      <c r="J24" s="49">
        <v>0</v>
      </c>
      <c r="K24" s="49">
        <v>0</v>
      </c>
      <c r="L24" s="49">
        <v>0</v>
      </c>
      <c r="M24" s="49">
        <v>0</v>
      </c>
      <c r="N24" s="49">
        <v>0</v>
      </c>
      <c r="O24" s="49">
        <v>0</v>
      </c>
      <c r="P24" s="49">
        <v>0</v>
      </c>
      <c r="Q24" s="49">
        <v>0</v>
      </c>
      <c r="R24" s="49">
        <v>0</v>
      </c>
      <c r="S24" s="49">
        <v>0</v>
      </c>
      <c r="T24" s="49">
        <v>0</v>
      </c>
      <c r="U24" s="49">
        <f t="shared" si="0"/>
        <v>438000</v>
      </c>
      <c r="V24" s="44" t="s">
        <v>230</v>
      </c>
      <c r="W24" s="44">
        <v>931</v>
      </c>
      <c r="Y24" s="49"/>
    </row>
    <row r="25" spans="1:26" x14ac:dyDescent="0.2">
      <c r="A25" s="43" t="s">
        <v>68</v>
      </c>
      <c r="B25" s="43" t="s">
        <v>70</v>
      </c>
      <c r="C25" s="43" t="s">
        <v>14</v>
      </c>
      <c r="D25" s="48">
        <f>+[1]DJM!I63</f>
        <v>280000</v>
      </c>
      <c r="E25" s="49">
        <v>0</v>
      </c>
      <c r="F25" s="50">
        <v>0</v>
      </c>
      <c r="G25" s="50">
        <v>0</v>
      </c>
      <c r="H25" s="50">
        <v>280000</v>
      </c>
      <c r="I25" s="49">
        <v>0</v>
      </c>
      <c r="J25" s="49">
        <v>0</v>
      </c>
      <c r="K25" s="49">
        <v>0</v>
      </c>
      <c r="L25" s="49">
        <v>0</v>
      </c>
      <c r="M25" s="49">
        <v>0</v>
      </c>
      <c r="N25" s="49">
        <v>0</v>
      </c>
      <c r="O25" s="49">
        <v>0</v>
      </c>
      <c r="P25" s="49">
        <v>0</v>
      </c>
      <c r="Q25" s="49">
        <v>0</v>
      </c>
      <c r="R25" s="49">
        <v>0</v>
      </c>
      <c r="S25" s="49">
        <v>0</v>
      </c>
      <c r="T25" s="49">
        <v>0</v>
      </c>
      <c r="U25" s="49">
        <f t="shared" si="0"/>
        <v>280000</v>
      </c>
      <c r="V25" s="44" t="s">
        <v>231</v>
      </c>
      <c r="W25" s="44">
        <v>101</v>
      </c>
      <c r="X25" s="51"/>
      <c r="Y25" s="49"/>
      <c r="Z25" s="43" t="s">
        <v>232</v>
      </c>
    </row>
    <row r="26" spans="1:26" x14ac:dyDescent="0.2">
      <c r="A26" s="43" t="s">
        <v>68</v>
      </c>
      <c r="B26" s="43" t="s">
        <v>71</v>
      </c>
      <c r="C26" s="43" t="s">
        <v>14</v>
      </c>
      <c r="D26" s="48">
        <f>+[1]DJM!I65</f>
        <v>3690.42</v>
      </c>
      <c r="E26" s="49">
        <v>0</v>
      </c>
      <c r="F26" s="50">
        <v>0</v>
      </c>
      <c r="G26" s="50">
        <v>0</v>
      </c>
      <c r="H26" s="50">
        <v>3690.42</v>
      </c>
      <c r="I26" s="49">
        <v>0</v>
      </c>
      <c r="J26" s="49">
        <v>0</v>
      </c>
      <c r="K26" s="49">
        <v>0</v>
      </c>
      <c r="L26" s="49">
        <v>0</v>
      </c>
      <c r="M26" s="49">
        <v>0</v>
      </c>
      <c r="N26" s="49">
        <v>0</v>
      </c>
      <c r="O26" s="49">
        <v>0</v>
      </c>
      <c r="P26" s="49">
        <v>0</v>
      </c>
      <c r="Q26" s="49">
        <v>0</v>
      </c>
      <c r="R26" s="49">
        <v>0</v>
      </c>
      <c r="S26" s="49">
        <v>0</v>
      </c>
      <c r="T26" s="49">
        <v>0</v>
      </c>
      <c r="U26" s="49">
        <f t="shared" si="0"/>
        <v>3690.42</v>
      </c>
      <c r="V26" s="44">
        <v>2017</v>
      </c>
      <c r="W26" s="44">
        <v>921</v>
      </c>
      <c r="Y26" s="49"/>
    </row>
    <row r="27" spans="1:26" x14ac:dyDescent="0.2">
      <c r="A27" s="43" t="s">
        <v>72</v>
      </c>
      <c r="B27" s="43" t="s">
        <v>44</v>
      </c>
      <c r="C27" s="43" t="s">
        <v>21</v>
      </c>
      <c r="D27" s="48">
        <f>+'[1]Ohio Outdoor'!I68</f>
        <v>3576000</v>
      </c>
      <c r="E27" s="49">
        <v>244614.38133466346</v>
      </c>
      <c r="F27" s="50">
        <v>346659.4391459176</v>
      </c>
      <c r="G27" s="50">
        <v>118248.80392021948</v>
      </c>
      <c r="H27" s="50">
        <v>257852.12228792047</v>
      </c>
      <c r="I27" s="49">
        <v>49324.146929413881</v>
      </c>
      <c r="J27" s="49">
        <v>180296.29614504709</v>
      </c>
      <c r="K27" s="49">
        <v>200755.39603684715</v>
      </c>
      <c r="L27" s="49">
        <v>395537.20864644973</v>
      </c>
      <c r="M27" s="49">
        <v>202914.23389593256</v>
      </c>
      <c r="N27" s="49">
        <v>126859.98113199168</v>
      </c>
      <c r="O27" s="49">
        <v>208363.11816377068</v>
      </c>
      <c r="P27" s="49">
        <v>104476.85663616088</v>
      </c>
      <c r="Q27" s="49">
        <v>178800.00683403801</v>
      </c>
      <c r="R27" s="49">
        <v>66072.304316213907</v>
      </c>
      <c r="S27" s="49">
        <v>724477.20175447245</v>
      </c>
      <c r="T27" s="49">
        <v>170748.50282094092</v>
      </c>
      <c r="U27" s="49">
        <f t="shared" si="0"/>
        <v>3576000</v>
      </c>
      <c r="V27" s="44" t="s">
        <v>221</v>
      </c>
      <c r="W27" s="44">
        <v>923</v>
      </c>
      <c r="Y27" s="49"/>
    </row>
    <row r="28" spans="1:26" x14ac:dyDescent="0.2">
      <c r="A28" s="43" t="s">
        <v>72</v>
      </c>
      <c r="B28" s="43" t="s">
        <v>76</v>
      </c>
      <c r="C28" s="43" t="s">
        <v>77</v>
      </c>
      <c r="D28" s="48">
        <f>+'[1]Ohio Outdoor'!I81</f>
        <v>144000</v>
      </c>
      <c r="E28" s="49">
        <v>3347.997829065835</v>
      </c>
      <c r="F28" s="50">
        <v>18422.400528635444</v>
      </c>
      <c r="G28" s="50">
        <v>6131.9988802341968</v>
      </c>
      <c r="H28" s="50">
        <v>12581.997005124807</v>
      </c>
      <c r="I28" s="49">
        <v>2444.3976205365279</v>
      </c>
      <c r="J28" s="49">
        <v>8912.3983186211608</v>
      </c>
      <c r="K28" s="49">
        <v>10092.000580436288</v>
      </c>
      <c r="L28" s="49">
        <v>19936.797321469196</v>
      </c>
      <c r="M28" s="49">
        <v>8510.4000757785107</v>
      </c>
      <c r="N28" s="49">
        <v>6381.598789045308</v>
      </c>
      <c r="O28" s="49">
        <v>9808.8045820020434</v>
      </c>
      <c r="P28" s="49">
        <v>1781.9987701710431</v>
      </c>
      <c r="Q28" s="49">
        <v>4200.0036904698391</v>
      </c>
      <c r="R28" s="49">
        <v>0</v>
      </c>
      <c r="S28" s="49">
        <v>24686.40200524266</v>
      </c>
      <c r="T28" s="49">
        <v>6760.8040031671362</v>
      </c>
      <c r="U28" s="49">
        <f t="shared" si="0"/>
        <v>144000</v>
      </c>
      <c r="V28" s="44" t="s">
        <v>233</v>
      </c>
      <c r="W28" s="44" t="s">
        <v>227</v>
      </c>
      <c r="X28" s="51">
        <v>0.43834793584133336</v>
      </c>
      <c r="Y28" s="49">
        <f t="shared" ref="Y28" si="2">+D28*X28</f>
        <v>63122.102761152004</v>
      </c>
      <c r="Z28" s="43" t="s">
        <v>222</v>
      </c>
    </row>
    <row r="29" spans="1:26" x14ac:dyDescent="0.2">
      <c r="A29" s="43" t="s">
        <v>72</v>
      </c>
      <c r="B29" s="43" t="s">
        <v>84</v>
      </c>
      <c r="C29" s="43" t="s">
        <v>80</v>
      </c>
      <c r="D29" s="48">
        <f>+'[1]Ohio Outdoor'!I85</f>
        <v>1000000</v>
      </c>
      <c r="E29" s="49">
        <v>0</v>
      </c>
      <c r="F29" s="50">
        <v>402076</v>
      </c>
      <c r="G29" s="50">
        <v>191644</v>
      </c>
      <c r="H29" s="50">
        <v>406280</v>
      </c>
      <c r="I29" s="49">
        <v>0</v>
      </c>
      <c r="J29" s="49">
        <v>0</v>
      </c>
      <c r="K29" s="49">
        <v>0</v>
      </c>
      <c r="L29" s="49">
        <v>0</v>
      </c>
      <c r="M29" s="49">
        <v>0</v>
      </c>
      <c r="N29" s="49">
        <v>0</v>
      </c>
      <c r="O29" s="49">
        <v>0</v>
      </c>
      <c r="P29" s="49">
        <v>0</v>
      </c>
      <c r="Q29" s="49">
        <v>0</v>
      </c>
      <c r="R29" s="49">
        <v>0</v>
      </c>
      <c r="S29" s="49">
        <v>0</v>
      </c>
      <c r="T29" s="49">
        <v>0</v>
      </c>
      <c r="U29" s="49">
        <f t="shared" si="0"/>
        <v>1000000</v>
      </c>
      <c r="V29" s="44">
        <v>2019</v>
      </c>
      <c r="W29" s="44">
        <v>923</v>
      </c>
      <c r="Y29" s="49"/>
    </row>
    <row r="30" spans="1:26" x14ac:dyDescent="0.2">
      <c r="A30" s="43" t="s">
        <v>72</v>
      </c>
      <c r="B30" s="43" t="s">
        <v>84</v>
      </c>
      <c r="C30" s="43" t="s">
        <v>85</v>
      </c>
      <c r="D30" s="48">
        <f>+'[1]Ohio Outdoor'!I89</f>
        <v>1000000</v>
      </c>
      <c r="E30" s="49">
        <v>0</v>
      </c>
      <c r="F30" s="50">
        <v>392076</v>
      </c>
      <c r="G30" s="50">
        <v>261644</v>
      </c>
      <c r="H30" s="50">
        <v>346280</v>
      </c>
      <c r="I30" s="49">
        <v>0</v>
      </c>
      <c r="J30" s="49">
        <v>0</v>
      </c>
      <c r="K30" s="49">
        <v>0</v>
      </c>
      <c r="L30" s="49">
        <v>0</v>
      </c>
      <c r="M30" s="49">
        <v>0</v>
      </c>
      <c r="N30" s="49">
        <v>0</v>
      </c>
      <c r="O30" s="49">
        <v>0</v>
      </c>
      <c r="P30" s="49">
        <v>0</v>
      </c>
      <c r="Q30" s="49">
        <v>0</v>
      </c>
      <c r="R30" s="49">
        <v>0</v>
      </c>
      <c r="S30" s="49">
        <v>0</v>
      </c>
      <c r="T30" s="49">
        <v>0</v>
      </c>
      <c r="U30" s="49">
        <f t="shared" si="0"/>
        <v>1000000</v>
      </c>
      <c r="V30" s="44">
        <v>2020</v>
      </c>
      <c r="W30" s="44">
        <v>923</v>
      </c>
      <c r="Y30" s="49"/>
    </row>
    <row r="31" spans="1:26" x14ac:dyDescent="0.2">
      <c r="A31" s="43" t="s">
        <v>88</v>
      </c>
      <c r="B31" s="43" t="s">
        <v>23</v>
      </c>
      <c r="C31" s="43" t="s">
        <v>60</v>
      </c>
      <c r="D31" s="48">
        <f>+[1]KOSEC!I2</f>
        <v>175000</v>
      </c>
      <c r="E31" s="49">
        <v>0</v>
      </c>
      <c r="F31" s="50">
        <v>0</v>
      </c>
      <c r="G31" s="50">
        <v>0</v>
      </c>
      <c r="H31" s="50">
        <v>0</v>
      </c>
      <c r="I31" s="49">
        <v>0</v>
      </c>
      <c r="J31" s="49">
        <v>0</v>
      </c>
      <c r="K31" s="49">
        <v>0</v>
      </c>
      <c r="L31" s="49">
        <v>0</v>
      </c>
      <c r="M31" s="49">
        <v>0</v>
      </c>
      <c r="N31" s="49">
        <v>0</v>
      </c>
      <c r="O31" s="49">
        <v>0</v>
      </c>
      <c r="P31" s="49">
        <v>0</v>
      </c>
      <c r="Q31" s="49">
        <v>0</v>
      </c>
      <c r="R31" s="49">
        <v>0</v>
      </c>
      <c r="S31" s="49">
        <v>0</v>
      </c>
      <c r="T31" s="49">
        <v>175000</v>
      </c>
      <c r="U31" s="49">
        <f t="shared" si="0"/>
        <v>175000</v>
      </c>
      <c r="V31" s="44">
        <v>2016</v>
      </c>
      <c r="W31" s="44" t="s">
        <v>234</v>
      </c>
      <c r="Y31" s="49"/>
    </row>
    <row r="32" spans="1:26" x14ac:dyDescent="0.2">
      <c r="A32" s="43" t="s">
        <v>90</v>
      </c>
      <c r="B32" s="43" t="s">
        <v>23</v>
      </c>
      <c r="C32" s="43" t="s">
        <v>60</v>
      </c>
      <c r="D32" s="48">
        <f>+[1]ECOEarth!I3</f>
        <v>400000</v>
      </c>
      <c r="E32" s="49">
        <v>19679.999465880843</v>
      </c>
      <c r="F32" s="50">
        <v>37520.003529517177</v>
      </c>
      <c r="G32" s="50">
        <v>12480.000981624409</v>
      </c>
      <c r="H32" s="50">
        <v>25640.002421580797</v>
      </c>
      <c r="I32" s="49">
        <v>5040.0007434361323</v>
      </c>
      <c r="J32" s="49">
        <v>19480.002515412547</v>
      </c>
      <c r="K32" s="49">
        <v>22639.994030857473</v>
      </c>
      <c r="L32" s="49">
        <v>40360.001728669464</v>
      </c>
      <c r="M32" s="49">
        <v>20720.007066252161</v>
      </c>
      <c r="N32" s="49">
        <v>12839.999101380603</v>
      </c>
      <c r="O32" s="49">
        <v>20520.001093500719</v>
      </c>
      <c r="P32" s="49">
        <v>9239.9998592523843</v>
      </c>
      <c r="Q32" s="49">
        <v>20000.001804456635</v>
      </c>
      <c r="R32" s="49">
        <v>0</v>
      </c>
      <c r="S32" s="49">
        <v>111039.99045803337</v>
      </c>
      <c r="T32" s="49">
        <v>22799.995200145368</v>
      </c>
      <c r="U32" s="49">
        <f t="shared" si="0"/>
        <v>400000.00000000006</v>
      </c>
      <c r="V32" s="44">
        <v>2017</v>
      </c>
      <c r="W32" s="44" t="s">
        <v>229</v>
      </c>
      <c r="X32" s="51">
        <v>0.37321121690389703</v>
      </c>
      <c r="Y32" s="49">
        <f t="shared" ref="Y32" si="3">+D32*X32</f>
        <v>149284.4867615588</v>
      </c>
    </row>
    <row r="33" spans="1:26" x14ac:dyDescent="0.2">
      <c r="A33" s="43" t="s">
        <v>90</v>
      </c>
      <c r="B33" s="43" t="s">
        <v>23</v>
      </c>
      <c r="C33" s="43" t="s">
        <v>80</v>
      </c>
      <c r="D33" s="48">
        <f>+[1]ECOEarth!I8</f>
        <v>3150000</v>
      </c>
      <c r="E33" s="49">
        <v>0</v>
      </c>
      <c r="F33" s="50">
        <v>1011357.87</v>
      </c>
      <c r="G33" s="50">
        <v>401562.61</v>
      </c>
      <c r="H33" s="50">
        <v>737079.52</v>
      </c>
      <c r="I33" s="49">
        <v>84900</v>
      </c>
      <c r="J33" s="49">
        <v>308600</v>
      </c>
      <c r="K33" s="49">
        <v>286700</v>
      </c>
      <c r="L33" s="49">
        <v>0</v>
      </c>
      <c r="M33" s="49">
        <v>0</v>
      </c>
      <c r="N33" s="49">
        <v>0</v>
      </c>
      <c r="O33" s="49">
        <v>319800</v>
      </c>
      <c r="P33" s="49">
        <v>0</v>
      </c>
      <c r="Q33" s="49">
        <v>0</v>
      </c>
      <c r="R33" s="49">
        <v>0</v>
      </c>
      <c r="S33" s="49">
        <v>0</v>
      </c>
      <c r="T33" s="49">
        <v>0</v>
      </c>
      <c r="U33" s="49">
        <f t="shared" si="0"/>
        <v>3150000</v>
      </c>
      <c r="V33" s="44" t="s">
        <v>228</v>
      </c>
      <c r="W33" s="44">
        <v>923</v>
      </c>
      <c r="Y33" s="49"/>
    </row>
    <row r="34" spans="1:26" x14ac:dyDescent="0.2">
      <c r="A34" s="43" t="s">
        <v>96</v>
      </c>
      <c r="B34" s="43" t="s">
        <v>17</v>
      </c>
      <c r="C34" s="43" t="s">
        <v>14</v>
      </c>
      <c r="D34" s="48">
        <f>+'[1]George Family'!I8</f>
        <v>210000</v>
      </c>
      <c r="E34" s="49">
        <v>0</v>
      </c>
      <c r="F34" s="50">
        <v>0</v>
      </c>
      <c r="G34" s="50">
        <v>0</v>
      </c>
      <c r="H34" s="50">
        <v>210000</v>
      </c>
      <c r="I34" s="49">
        <v>0</v>
      </c>
      <c r="J34" s="49">
        <v>0</v>
      </c>
      <c r="K34" s="49">
        <v>0</v>
      </c>
      <c r="L34" s="49">
        <v>0</v>
      </c>
      <c r="M34" s="49">
        <v>0</v>
      </c>
      <c r="N34" s="49">
        <v>0</v>
      </c>
      <c r="O34" s="49">
        <v>0</v>
      </c>
      <c r="P34" s="49">
        <v>0</v>
      </c>
      <c r="Q34" s="49">
        <v>0</v>
      </c>
      <c r="R34" s="49">
        <v>0</v>
      </c>
      <c r="S34" s="49">
        <v>0</v>
      </c>
      <c r="T34" s="49">
        <v>0</v>
      </c>
      <c r="U34" s="49">
        <f t="shared" si="0"/>
        <v>210000</v>
      </c>
      <c r="V34" s="44">
        <v>2018</v>
      </c>
      <c r="W34" s="44">
        <v>931</v>
      </c>
      <c r="Y34" s="49"/>
    </row>
    <row r="35" spans="1:26" x14ac:dyDescent="0.2">
      <c r="A35" s="43" t="s">
        <v>96</v>
      </c>
      <c r="B35" s="43" t="s">
        <v>67</v>
      </c>
      <c r="C35" s="43" t="s">
        <v>14</v>
      </c>
      <c r="D35" s="48">
        <f>+'[1]George Family'!I10</f>
        <v>70000</v>
      </c>
      <c r="E35" s="49">
        <v>0</v>
      </c>
      <c r="F35" s="50">
        <v>0</v>
      </c>
      <c r="G35" s="50">
        <v>0</v>
      </c>
      <c r="H35" s="50">
        <v>70000</v>
      </c>
      <c r="I35" s="49">
        <v>0</v>
      </c>
      <c r="J35" s="49">
        <v>0</v>
      </c>
      <c r="K35" s="49">
        <v>0</v>
      </c>
      <c r="L35" s="49">
        <v>0</v>
      </c>
      <c r="M35" s="49">
        <v>0</v>
      </c>
      <c r="N35" s="49">
        <v>0</v>
      </c>
      <c r="O35" s="49">
        <v>0</v>
      </c>
      <c r="P35" s="49">
        <v>0</v>
      </c>
      <c r="Q35" s="49">
        <v>0</v>
      </c>
      <c r="R35" s="49">
        <v>0</v>
      </c>
      <c r="S35" s="49">
        <v>0</v>
      </c>
      <c r="T35" s="49">
        <v>0</v>
      </c>
      <c r="U35" s="49">
        <f t="shared" si="0"/>
        <v>70000</v>
      </c>
      <c r="V35" s="44">
        <v>2018</v>
      </c>
      <c r="W35" s="44">
        <v>931</v>
      </c>
      <c r="Y35" s="49"/>
    </row>
    <row r="36" spans="1:26" x14ac:dyDescent="0.2">
      <c r="A36" s="43" t="s">
        <v>96</v>
      </c>
      <c r="B36" s="43" t="s">
        <v>71</v>
      </c>
      <c r="C36" s="43" t="s">
        <v>99</v>
      </c>
      <c r="D36" s="48">
        <f>+'[1]George Family'!I15</f>
        <v>115774.86</v>
      </c>
      <c r="E36" s="49">
        <v>0</v>
      </c>
      <c r="F36" s="50">
        <v>0</v>
      </c>
      <c r="G36" s="50">
        <v>0</v>
      </c>
      <c r="H36" s="50">
        <v>115774.86</v>
      </c>
      <c r="I36" s="49">
        <v>0</v>
      </c>
      <c r="J36" s="49">
        <v>0</v>
      </c>
      <c r="K36" s="49">
        <v>0</v>
      </c>
      <c r="L36" s="49">
        <v>0</v>
      </c>
      <c r="M36" s="49">
        <v>0</v>
      </c>
      <c r="N36" s="49">
        <v>0</v>
      </c>
      <c r="O36" s="49">
        <v>0</v>
      </c>
      <c r="P36" s="49">
        <v>0</v>
      </c>
      <c r="Q36" s="49">
        <v>0</v>
      </c>
      <c r="R36" s="49">
        <v>0</v>
      </c>
      <c r="S36" s="49">
        <v>0</v>
      </c>
      <c r="T36" s="49">
        <v>0</v>
      </c>
      <c r="U36" s="49">
        <f t="shared" si="0"/>
        <v>115774.86</v>
      </c>
      <c r="V36" s="44">
        <v>2020</v>
      </c>
      <c r="W36" s="44">
        <v>935</v>
      </c>
      <c r="Y36" s="49"/>
    </row>
    <row r="37" spans="1:26" x14ac:dyDescent="0.2">
      <c r="A37" s="43" t="s">
        <v>96</v>
      </c>
      <c r="B37" s="43" t="s">
        <v>67</v>
      </c>
      <c r="C37" s="43" t="s">
        <v>103</v>
      </c>
      <c r="D37" s="48">
        <f>+'[1]George Family'!I19</f>
        <v>140000</v>
      </c>
      <c r="E37" s="49">
        <v>0</v>
      </c>
      <c r="F37" s="50">
        <v>0</v>
      </c>
      <c r="G37" s="50">
        <v>0</v>
      </c>
      <c r="H37" s="50">
        <v>140000</v>
      </c>
      <c r="I37" s="49">
        <v>0</v>
      </c>
      <c r="J37" s="49">
        <v>0</v>
      </c>
      <c r="K37" s="49">
        <v>0</v>
      </c>
      <c r="L37" s="49">
        <v>0</v>
      </c>
      <c r="M37" s="49">
        <v>0</v>
      </c>
      <c r="N37" s="49">
        <v>0</v>
      </c>
      <c r="O37" s="49">
        <v>0</v>
      </c>
      <c r="P37" s="49">
        <v>0</v>
      </c>
      <c r="Q37" s="49">
        <v>0</v>
      </c>
      <c r="R37" s="49">
        <v>0</v>
      </c>
      <c r="S37" s="49">
        <v>0</v>
      </c>
      <c r="T37" s="49">
        <v>0</v>
      </c>
      <c r="U37" s="49">
        <f t="shared" si="0"/>
        <v>140000</v>
      </c>
      <c r="V37" s="44" t="s">
        <v>235</v>
      </c>
      <c r="W37" s="44">
        <v>935</v>
      </c>
      <c r="Y37" s="49"/>
    </row>
    <row r="38" spans="1:26" x14ac:dyDescent="0.2">
      <c r="A38" s="43" t="s">
        <v>96</v>
      </c>
      <c r="B38" s="43" t="s">
        <v>70</v>
      </c>
      <c r="C38" s="43" t="s">
        <v>103</v>
      </c>
      <c r="D38" s="48">
        <f>+'[1]George Family'!I39</f>
        <v>665000</v>
      </c>
      <c r="E38" s="49">
        <v>0</v>
      </c>
      <c r="F38" s="50">
        <v>0</v>
      </c>
      <c r="G38" s="50">
        <v>0</v>
      </c>
      <c r="H38" s="50">
        <v>665000</v>
      </c>
      <c r="I38" s="49">
        <v>0</v>
      </c>
      <c r="J38" s="49">
        <v>0</v>
      </c>
      <c r="K38" s="49">
        <v>0</v>
      </c>
      <c r="L38" s="49">
        <v>0</v>
      </c>
      <c r="M38" s="49">
        <v>0</v>
      </c>
      <c r="N38" s="49">
        <v>0</v>
      </c>
      <c r="O38" s="49">
        <v>0</v>
      </c>
      <c r="P38" s="49">
        <v>0</v>
      </c>
      <c r="Q38" s="49">
        <v>0</v>
      </c>
      <c r="R38" s="49">
        <v>0</v>
      </c>
      <c r="S38" s="49">
        <v>0</v>
      </c>
      <c r="T38" s="49">
        <v>0</v>
      </c>
      <c r="U38" s="49">
        <f t="shared" si="0"/>
        <v>665000</v>
      </c>
      <c r="V38" s="44" t="s">
        <v>231</v>
      </c>
      <c r="W38" s="44">
        <v>101</v>
      </c>
      <c r="X38" s="51"/>
      <c r="Y38" s="49"/>
      <c r="Z38" s="43" t="s">
        <v>232</v>
      </c>
    </row>
    <row r="39" spans="1:26" x14ac:dyDescent="0.2">
      <c r="A39" s="43" t="s">
        <v>96</v>
      </c>
      <c r="B39" s="43" t="s">
        <v>71</v>
      </c>
      <c r="C39" s="43" t="s">
        <v>105</v>
      </c>
      <c r="D39" s="48">
        <f>+'[1]George Family'!I41</f>
        <v>10681.630000000001</v>
      </c>
      <c r="E39" s="49">
        <v>0</v>
      </c>
      <c r="F39" s="50">
        <v>0</v>
      </c>
      <c r="G39" s="50">
        <v>0</v>
      </c>
      <c r="H39" s="50">
        <v>10681.630000000001</v>
      </c>
      <c r="I39" s="49">
        <v>0</v>
      </c>
      <c r="J39" s="49">
        <v>0</v>
      </c>
      <c r="K39" s="49">
        <v>0</v>
      </c>
      <c r="L39" s="49">
        <v>0</v>
      </c>
      <c r="M39" s="49">
        <v>0</v>
      </c>
      <c r="N39" s="49">
        <v>0</v>
      </c>
      <c r="O39" s="49">
        <v>0</v>
      </c>
      <c r="P39" s="49">
        <v>0</v>
      </c>
      <c r="Q39" s="49">
        <v>0</v>
      </c>
      <c r="R39" s="49">
        <v>0</v>
      </c>
      <c r="S39" s="49">
        <v>0</v>
      </c>
      <c r="T39" s="49">
        <v>0</v>
      </c>
      <c r="U39" s="49">
        <f t="shared" si="0"/>
        <v>10681.630000000001</v>
      </c>
      <c r="V39" s="44">
        <v>2019</v>
      </c>
      <c r="W39" s="44">
        <v>588</v>
      </c>
      <c r="Y39" s="49"/>
    </row>
    <row r="40" spans="1:26" x14ac:dyDescent="0.2">
      <c r="A40" s="43" t="s">
        <v>108</v>
      </c>
      <c r="B40" s="43" t="s">
        <v>11</v>
      </c>
      <c r="C40" s="43" t="s">
        <v>107</v>
      </c>
      <c r="D40" s="48">
        <f>+'[1]Citizens Policy'!I2</f>
        <v>200000</v>
      </c>
      <c r="E40" s="49">
        <v>0</v>
      </c>
      <c r="F40" s="50">
        <v>0</v>
      </c>
      <c r="G40" s="50">
        <v>0</v>
      </c>
      <c r="H40" s="50">
        <v>0</v>
      </c>
      <c r="I40" s="49">
        <v>0</v>
      </c>
      <c r="J40" s="49">
        <v>0</v>
      </c>
      <c r="K40" s="49">
        <v>0</v>
      </c>
      <c r="L40" s="49">
        <v>0</v>
      </c>
      <c r="M40" s="49">
        <v>0</v>
      </c>
      <c r="N40" s="49">
        <v>0</v>
      </c>
      <c r="O40" s="49">
        <v>0</v>
      </c>
      <c r="P40" s="49">
        <v>0</v>
      </c>
      <c r="Q40" s="49">
        <v>200000</v>
      </c>
      <c r="R40" s="49">
        <v>0</v>
      </c>
      <c r="S40" s="49">
        <v>0</v>
      </c>
      <c r="T40" s="49">
        <v>0</v>
      </c>
      <c r="U40" s="49">
        <f t="shared" si="0"/>
        <v>200000</v>
      </c>
      <c r="V40" s="44">
        <v>2018</v>
      </c>
      <c r="W40" s="44" t="s">
        <v>216</v>
      </c>
      <c r="Y40" s="49"/>
    </row>
    <row r="41" spans="1:26" x14ac:dyDescent="0.2">
      <c r="A41" s="43" t="s">
        <v>111</v>
      </c>
      <c r="B41" s="43" t="s">
        <v>110</v>
      </c>
      <c r="C41" s="43" t="s">
        <v>14</v>
      </c>
      <c r="D41" s="48">
        <f>+'[1]Memphis 55'!I2</f>
        <v>7808.4</v>
      </c>
      <c r="E41" s="49">
        <v>0</v>
      </c>
      <c r="F41" s="50">
        <v>0</v>
      </c>
      <c r="G41" s="50">
        <v>0</v>
      </c>
      <c r="H41" s="50">
        <v>7808.4</v>
      </c>
      <c r="I41" s="49">
        <v>0</v>
      </c>
      <c r="J41" s="49">
        <v>0</v>
      </c>
      <c r="K41" s="49">
        <v>0</v>
      </c>
      <c r="L41" s="49">
        <v>0</v>
      </c>
      <c r="M41" s="49">
        <v>0</v>
      </c>
      <c r="N41" s="49">
        <v>0</v>
      </c>
      <c r="O41" s="49">
        <v>0</v>
      </c>
      <c r="P41" s="49">
        <v>0</v>
      </c>
      <c r="Q41" s="49">
        <v>0</v>
      </c>
      <c r="R41" s="49">
        <v>0</v>
      </c>
      <c r="S41" s="49">
        <v>0</v>
      </c>
      <c r="T41" s="49">
        <v>0</v>
      </c>
      <c r="U41" s="49">
        <f t="shared" si="0"/>
        <v>7808.4</v>
      </c>
      <c r="V41" s="44">
        <v>2019</v>
      </c>
      <c r="W41" s="44">
        <v>921</v>
      </c>
      <c r="Y41" s="49"/>
    </row>
    <row r="42" spans="1:26" x14ac:dyDescent="0.2">
      <c r="A42" s="43" t="s">
        <v>113</v>
      </c>
      <c r="B42" s="43" t="s">
        <v>23</v>
      </c>
      <c r="C42" s="43" t="s">
        <v>107</v>
      </c>
      <c r="D42" s="48">
        <f>+[1]Strategies!I47</f>
        <v>4290000</v>
      </c>
      <c r="E42" s="49">
        <v>0</v>
      </c>
      <c r="F42" s="50">
        <v>0</v>
      </c>
      <c r="G42" s="50">
        <v>0</v>
      </c>
      <c r="H42" s="50">
        <v>0</v>
      </c>
      <c r="I42" s="49">
        <v>0</v>
      </c>
      <c r="J42" s="49">
        <v>0</v>
      </c>
      <c r="K42" s="49">
        <v>0</v>
      </c>
      <c r="L42" s="49">
        <v>0</v>
      </c>
      <c r="M42" s="49">
        <v>0</v>
      </c>
      <c r="N42" s="49">
        <v>0</v>
      </c>
      <c r="O42" s="49">
        <v>0</v>
      </c>
      <c r="P42" s="49">
        <v>0</v>
      </c>
      <c r="Q42" s="49">
        <v>4290000</v>
      </c>
      <c r="R42" s="49">
        <v>0</v>
      </c>
      <c r="S42" s="49">
        <v>0</v>
      </c>
      <c r="T42" s="49">
        <v>0</v>
      </c>
      <c r="U42" s="49">
        <f t="shared" si="0"/>
        <v>4290000</v>
      </c>
      <c r="V42" s="44" t="s">
        <v>236</v>
      </c>
      <c r="W42" s="44" t="s">
        <v>216</v>
      </c>
      <c r="Y42" s="49"/>
    </row>
    <row r="43" spans="1:26" x14ac:dyDescent="0.2">
      <c r="A43" s="43" t="s">
        <v>115</v>
      </c>
      <c r="B43" s="43" t="s">
        <v>117</v>
      </c>
      <c r="C43" s="43" t="s">
        <v>118</v>
      </c>
      <c r="D43" s="48">
        <f>+'[1]1224 Playhouse'!K26</f>
        <v>5474.1</v>
      </c>
      <c r="E43" s="49">
        <v>0</v>
      </c>
      <c r="F43" s="50">
        <v>5474.1</v>
      </c>
      <c r="G43" s="50">
        <v>0</v>
      </c>
      <c r="H43" s="50">
        <v>0</v>
      </c>
      <c r="I43" s="49">
        <v>0</v>
      </c>
      <c r="J43" s="49">
        <v>0</v>
      </c>
      <c r="K43" s="49">
        <v>0</v>
      </c>
      <c r="L43" s="49">
        <v>0</v>
      </c>
      <c r="M43" s="49">
        <v>0</v>
      </c>
      <c r="N43" s="49">
        <v>0</v>
      </c>
      <c r="O43" s="49">
        <v>0</v>
      </c>
      <c r="P43" s="49">
        <v>0</v>
      </c>
      <c r="Q43" s="49">
        <v>0</v>
      </c>
      <c r="R43" s="49">
        <v>0</v>
      </c>
      <c r="S43" s="49">
        <v>0</v>
      </c>
      <c r="T43" s="49">
        <v>0</v>
      </c>
      <c r="U43" s="49">
        <f t="shared" si="0"/>
        <v>5474.1</v>
      </c>
      <c r="V43" s="44">
        <v>2017</v>
      </c>
      <c r="W43" s="44">
        <v>930.2</v>
      </c>
      <c r="Y43" s="49"/>
    </row>
    <row r="44" spans="1:26" x14ac:dyDescent="0.2">
      <c r="A44" s="43" t="s">
        <v>116</v>
      </c>
      <c r="B44" s="43" t="s">
        <v>117</v>
      </c>
      <c r="C44" s="43" t="s">
        <v>118</v>
      </c>
      <c r="D44" s="48">
        <f>+'[1]2125 Superior'!K26</f>
        <v>35656.81</v>
      </c>
      <c r="E44" s="49">
        <v>0</v>
      </c>
      <c r="F44" s="50">
        <v>0</v>
      </c>
      <c r="G44" s="50">
        <v>0</v>
      </c>
      <c r="H44" s="50">
        <v>35656.81</v>
      </c>
      <c r="I44" s="49">
        <v>0</v>
      </c>
      <c r="J44" s="49">
        <v>0</v>
      </c>
      <c r="K44" s="49">
        <v>0</v>
      </c>
      <c r="L44" s="49">
        <v>0</v>
      </c>
      <c r="M44" s="49">
        <v>0</v>
      </c>
      <c r="N44" s="49">
        <v>0</v>
      </c>
      <c r="O44" s="49">
        <v>0</v>
      </c>
      <c r="P44" s="49">
        <v>0</v>
      </c>
      <c r="Q44" s="49">
        <v>0</v>
      </c>
      <c r="R44" s="49">
        <v>0</v>
      </c>
      <c r="S44" s="49">
        <v>0</v>
      </c>
      <c r="T44" s="49">
        <v>0</v>
      </c>
      <c r="U44" s="49">
        <f t="shared" si="0"/>
        <v>35656.81</v>
      </c>
      <c r="V44" s="44">
        <v>2020</v>
      </c>
      <c r="W44" s="44">
        <v>930.2</v>
      </c>
      <c r="Y44" s="49"/>
    </row>
    <row r="45" spans="1:26" x14ac:dyDescent="0.2">
      <c r="A45" s="43" t="s">
        <v>119</v>
      </c>
      <c r="B45" s="43" t="s">
        <v>117</v>
      </c>
      <c r="C45" s="43" t="s">
        <v>118</v>
      </c>
      <c r="D45" s="48">
        <f>+'[1]George Group Corp'!I5</f>
        <v>155200</v>
      </c>
      <c r="E45" s="49">
        <v>0</v>
      </c>
      <c r="F45" s="50">
        <v>0</v>
      </c>
      <c r="G45" s="50">
        <v>0</v>
      </c>
      <c r="H45" s="50">
        <v>155200</v>
      </c>
      <c r="I45" s="49">
        <v>0</v>
      </c>
      <c r="J45" s="49">
        <v>0</v>
      </c>
      <c r="K45" s="49">
        <v>0</v>
      </c>
      <c r="L45" s="49">
        <v>0</v>
      </c>
      <c r="M45" s="49">
        <v>0</v>
      </c>
      <c r="N45" s="49">
        <v>0</v>
      </c>
      <c r="O45" s="49">
        <v>0</v>
      </c>
      <c r="P45" s="49">
        <v>0</v>
      </c>
      <c r="Q45" s="49">
        <v>0</v>
      </c>
      <c r="R45" s="49">
        <v>0</v>
      </c>
      <c r="S45" s="49">
        <v>0</v>
      </c>
      <c r="T45" s="49">
        <v>0</v>
      </c>
      <c r="U45" s="49">
        <f t="shared" si="0"/>
        <v>155200</v>
      </c>
      <c r="V45" s="44" t="s">
        <v>237</v>
      </c>
      <c r="W45" s="44">
        <v>930.2</v>
      </c>
      <c r="Y45" s="49"/>
    </row>
    <row r="46" spans="1:26" x14ac:dyDescent="0.2">
      <c r="A46" s="43" t="s">
        <v>124</v>
      </c>
      <c r="B46" s="43" t="s">
        <v>122</v>
      </c>
      <c r="C46" s="43" t="s">
        <v>123</v>
      </c>
      <c r="D46" s="48">
        <f>+'[1]George Group Fin'!I2</f>
        <v>15000</v>
      </c>
      <c r="E46" s="49">
        <v>2047.4979431765373</v>
      </c>
      <c r="F46" s="50">
        <v>6523.5002373670941</v>
      </c>
      <c r="G46" s="50">
        <v>2186.999443637309</v>
      </c>
      <c r="H46" s="50">
        <v>4242.00237581906</v>
      </c>
      <c r="I46" s="49">
        <v>0</v>
      </c>
      <c r="J46" s="49">
        <v>0</v>
      </c>
      <c r="K46" s="49">
        <v>0</v>
      </c>
      <c r="L46" s="49">
        <v>0</v>
      </c>
      <c r="M46" s="49">
        <v>0</v>
      </c>
      <c r="N46" s="49">
        <v>0</v>
      </c>
      <c r="O46" s="49">
        <v>0</v>
      </c>
      <c r="P46" s="49">
        <v>0</v>
      </c>
      <c r="Q46" s="49">
        <v>0</v>
      </c>
      <c r="R46" s="49">
        <v>0</v>
      </c>
      <c r="S46" s="49">
        <v>0</v>
      </c>
      <c r="T46" s="49">
        <v>0</v>
      </c>
      <c r="U46" s="49">
        <f t="shared" si="0"/>
        <v>15000</v>
      </c>
      <c r="V46" s="44">
        <v>2015</v>
      </c>
      <c r="W46" s="44">
        <v>923</v>
      </c>
      <c r="Y46" s="49"/>
    </row>
    <row r="47" spans="1:26" x14ac:dyDescent="0.2">
      <c r="A47" s="43" t="s">
        <v>124</v>
      </c>
      <c r="B47" s="43" t="s">
        <v>122</v>
      </c>
      <c r="C47" s="43" t="s">
        <v>127</v>
      </c>
      <c r="D47" s="52">
        <f>SUM('[1]George Group Fin'!I3:I6)</f>
        <v>47500</v>
      </c>
      <c r="E47" s="53">
        <v>0</v>
      </c>
      <c r="F47" s="54">
        <v>8825.5002224380023</v>
      </c>
      <c r="G47" s="54">
        <v>2959.2571716936081</v>
      </c>
      <c r="H47" s="54">
        <v>5738.0103904386242</v>
      </c>
      <c r="I47" s="53">
        <v>1068.7470528164395</v>
      </c>
      <c r="J47" s="53">
        <v>4374.7561096170421</v>
      </c>
      <c r="K47" s="53">
        <v>4783.2606212226892</v>
      </c>
      <c r="L47" s="53">
        <v>9580.7311683908138</v>
      </c>
      <c r="M47" s="53">
        <v>2797.7863635821996</v>
      </c>
      <c r="N47" s="53">
        <v>3063.6966528567145</v>
      </c>
      <c r="O47" s="53">
        <v>4308.2542469438677</v>
      </c>
      <c r="P47" s="53">
        <v>0</v>
      </c>
      <c r="Q47" s="53">
        <v>0</v>
      </c>
      <c r="R47" s="53">
        <v>0</v>
      </c>
      <c r="S47" s="53">
        <v>0</v>
      </c>
      <c r="T47" s="53">
        <v>0</v>
      </c>
      <c r="U47" s="53">
        <f t="shared" si="0"/>
        <v>47500.000000000007</v>
      </c>
      <c r="V47" s="44">
        <v>2015</v>
      </c>
      <c r="W47" s="44">
        <v>923</v>
      </c>
      <c r="Y47" s="53"/>
    </row>
    <row r="48" spans="1:26" x14ac:dyDescent="0.2">
      <c r="D48" s="55">
        <f>SUM(D4:D47)</f>
        <v>28769856.069999997</v>
      </c>
      <c r="E48" s="55">
        <f t="shared" ref="E48:U48" si="4">SUM(E4:E47)</f>
        <v>668486.88066890824</v>
      </c>
      <c r="F48" s="56">
        <f t="shared" si="4"/>
        <v>2950531.7779598748</v>
      </c>
      <c r="G48" s="56">
        <f t="shared" si="4"/>
        <v>1266522.1885382857</v>
      </c>
      <c r="H48" s="56">
        <f t="shared" si="4"/>
        <v>10502722.211839998</v>
      </c>
      <c r="I48" s="55">
        <f t="shared" si="4"/>
        <v>246379.36693651878</v>
      </c>
      <c r="J48" s="55">
        <f t="shared" si="4"/>
        <v>905542.7340089014</v>
      </c>
      <c r="K48" s="55">
        <f t="shared" si="4"/>
        <v>931486.51224985532</v>
      </c>
      <c r="L48" s="55">
        <f t="shared" si="4"/>
        <v>1263521.4221426193</v>
      </c>
      <c r="M48" s="55">
        <f t="shared" si="4"/>
        <v>517520.17212533538</v>
      </c>
      <c r="N48" s="55">
        <f t="shared" si="4"/>
        <v>326695.27198015241</v>
      </c>
      <c r="O48" s="55">
        <f t="shared" si="4"/>
        <v>855390.01402591972</v>
      </c>
      <c r="P48" s="55">
        <f t="shared" si="4"/>
        <v>258806.80125746905</v>
      </c>
      <c r="Q48" s="55">
        <f t="shared" si="4"/>
        <v>5152567.6654316364</v>
      </c>
      <c r="R48" s="55">
        <f t="shared" si="4"/>
        <v>155601.20266292302</v>
      </c>
      <c r="S48" s="55">
        <f t="shared" si="4"/>
        <v>2155349.2120663999</v>
      </c>
      <c r="T48" s="55">
        <f t="shared" si="4"/>
        <v>612732.63610520249</v>
      </c>
      <c r="U48" s="55">
        <f t="shared" si="4"/>
        <v>28769856.069999997</v>
      </c>
      <c r="Y48" s="55">
        <f>SUM(Y4:Y47)</f>
        <v>348007.42341047229</v>
      </c>
    </row>
    <row r="49" spans="4:4" x14ac:dyDescent="0.2">
      <c r="D49" s="55"/>
    </row>
    <row r="50" spans="4:4" x14ac:dyDescent="0.2">
      <c r="D50" s="49">
        <f>+D48-'[1]#1 Media'!H164-'[1]Josie G'!I78-[1]Jobob!I175-'[1]Awakening Angels'!I5-[1]DJM!I66-'[1]Ohio Outdoor'!I90-[1]KOSEC!I2-[1]ECOEarth!I9-'[1]George Family'!I42-'[1]Citizens Policy'!I2-'[1]Memphis 55'!I2-[1]Strategies!I47-'[1]1224 Playhouse'!K26-'[1]2125 Superior'!K26-'[1]George Group Corp'!I5-'[1]George Group Fin'!I7</f>
        <v>-3.5797711461782455E-9</v>
      </c>
    </row>
  </sheetData>
  <mergeCells count="2">
    <mergeCell ref="A2:D2"/>
    <mergeCell ref="E2:U2"/>
  </mergeCells>
  <pageMargins left="0.25" right="0.25" top="0.5" bottom="0.25" header="0.3" footer="0.3"/>
  <pageSetup scale="8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347D8-7343-4406-AAED-091BBA868E91}">
  <sheetPr filterMode="1"/>
  <dimension ref="A1:P4495"/>
  <sheetViews>
    <sheetView showGridLines="0" workbookViewId="0">
      <pane xSplit="2" ySplit="12" topLeftCell="C1289" activePane="bottomRight" state="frozen"/>
      <selection activeCell="F4" sqref="F4:F10"/>
      <selection pane="topRight" activeCell="F4" sqref="F4:F10"/>
      <selection pane="bottomLeft" activeCell="F4" sqref="F4:F10"/>
      <selection pane="bottomRight" activeCell="F4" sqref="F4:F10"/>
    </sheetView>
  </sheetViews>
  <sheetFormatPr defaultColWidth="8.83203125" defaultRowHeight="15" x14ac:dyDescent="0.25"/>
  <cols>
    <col min="1" max="1" width="9.6640625" style="57" bestFit="1" customWidth="1"/>
    <col min="2" max="2" width="36.33203125" style="57" bestFit="1" customWidth="1"/>
    <col min="3" max="3" width="15.5" style="57" bestFit="1" customWidth="1"/>
    <col min="4" max="4" width="14.1640625" style="58" bestFit="1" customWidth="1"/>
    <col min="5" max="5" width="31" style="59" bestFit="1" customWidth="1"/>
    <col min="6" max="6" width="15.33203125" style="57" bestFit="1" customWidth="1"/>
    <col min="7" max="7" width="20.6640625" style="57" bestFit="1" customWidth="1"/>
    <col min="8" max="8" width="6.6640625" style="57" bestFit="1" customWidth="1"/>
    <col min="9" max="9" width="27.6640625" style="59" bestFit="1" customWidth="1"/>
    <col min="10" max="11" width="18.5" style="57" bestFit="1" customWidth="1"/>
    <col min="12" max="12" width="12.5" style="58" bestFit="1" customWidth="1"/>
    <col min="13" max="13" width="14.33203125" style="58" bestFit="1" customWidth="1"/>
    <col min="14" max="14" width="13.33203125" style="58" bestFit="1" customWidth="1"/>
    <col min="15" max="15" width="11.1640625" style="57" bestFit="1" customWidth="1"/>
    <col min="16" max="16" width="12.5" style="57" bestFit="1" customWidth="1"/>
    <col min="17" max="16384" width="8.83203125" style="60"/>
  </cols>
  <sheetData>
    <row r="1" spans="1:16" x14ac:dyDescent="0.25">
      <c r="A1" s="57" t="s">
        <v>166</v>
      </c>
      <c r="B1" s="57" t="s">
        <v>2</v>
      </c>
      <c r="C1" s="57" t="s">
        <v>165</v>
      </c>
      <c r="D1" s="58" t="s">
        <v>204</v>
      </c>
      <c r="E1" s="59" t="s">
        <v>238</v>
      </c>
      <c r="F1" s="57" t="s">
        <v>239</v>
      </c>
      <c r="G1" s="57" t="s">
        <v>240</v>
      </c>
      <c r="H1" s="57" t="s">
        <v>36</v>
      </c>
      <c r="I1" s="59" t="s">
        <v>241</v>
      </c>
      <c r="J1" s="57" t="s">
        <v>242</v>
      </c>
      <c r="K1" s="57" t="s">
        <v>243</v>
      </c>
      <c r="L1" s="58" t="s">
        <v>244</v>
      </c>
      <c r="M1" s="58" t="s">
        <v>245</v>
      </c>
      <c r="N1" s="58" t="s">
        <v>246</v>
      </c>
      <c r="O1" s="57" t="s">
        <v>247</v>
      </c>
      <c r="P1" s="57" t="s">
        <v>248</v>
      </c>
    </row>
    <row r="2" spans="1:16" hidden="1" x14ac:dyDescent="0.25">
      <c r="A2" s="60" t="s">
        <v>91</v>
      </c>
      <c r="B2" s="60" t="s">
        <v>90</v>
      </c>
      <c r="C2" s="57">
        <v>1000</v>
      </c>
      <c r="D2" s="61">
        <v>20000.001804456635</v>
      </c>
      <c r="E2" s="62">
        <v>0</v>
      </c>
      <c r="F2" s="60">
        <v>700716</v>
      </c>
      <c r="G2" s="60" t="s">
        <v>249</v>
      </c>
      <c r="H2" s="60">
        <v>2017</v>
      </c>
      <c r="I2" s="62"/>
      <c r="J2" s="60"/>
      <c r="K2" s="60"/>
      <c r="L2" s="61"/>
      <c r="M2" s="61">
        <v>20000.001804456635</v>
      </c>
      <c r="N2" s="61"/>
      <c r="O2" s="60" t="s">
        <v>250</v>
      </c>
      <c r="P2" s="60">
        <v>509355</v>
      </c>
    </row>
    <row r="3" spans="1:16" hidden="1" x14ac:dyDescent="0.25">
      <c r="A3" s="60" t="s">
        <v>91</v>
      </c>
      <c r="B3" s="60" t="s">
        <v>90</v>
      </c>
      <c r="C3" s="57">
        <v>1100</v>
      </c>
      <c r="D3" s="61">
        <v>5079.9965246165339</v>
      </c>
      <c r="E3" s="62">
        <v>0</v>
      </c>
      <c r="F3" s="60">
        <v>600239</v>
      </c>
      <c r="G3" s="60" t="s">
        <v>251</v>
      </c>
      <c r="H3" s="60">
        <v>2017</v>
      </c>
      <c r="I3" s="62"/>
      <c r="J3" s="60"/>
      <c r="K3" s="60"/>
      <c r="L3" s="61"/>
      <c r="M3" s="61">
        <v>5079.9965246165339</v>
      </c>
      <c r="N3" s="61"/>
      <c r="O3" s="60" t="s">
        <v>250</v>
      </c>
      <c r="P3" s="60">
        <v>509355</v>
      </c>
    </row>
    <row r="4" spans="1:16" hidden="1" x14ac:dyDescent="0.25">
      <c r="A4" s="60" t="s">
        <v>91</v>
      </c>
      <c r="B4" s="60" t="s">
        <v>90</v>
      </c>
      <c r="C4" s="57">
        <v>1101</v>
      </c>
      <c r="D4" s="61">
        <v>38479.992500678258</v>
      </c>
      <c r="E4" s="62">
        <v>0</v>
      </c>
      <c r="F4" s="60">
        <v>615039</v>
      </c>
      <c r="G4" s="60" t="s">
        <v>252</v>
      </c>
      <c r="H4" s="60">
        <v>2017</v>
      </c>
      <c r="I4" s="62"/>
      <c r="J4" s="60"/>
      <c r="K4" s="60"/>
      <c r="L4" s="61"/>
      <c r="M4" s="61">
        <v>38479.992500678258</v>
      </c>
      <c r="N4" s="61"/>
      <c r="O4" s="60" t="s">
        <v>250</v>
      </c>
      <c r="P4" s="60">
        <v>509355</v>
      </c>
    </row>
    <row r="5" spans="1:16" hidden="1" x14ac:dyDescent="0.25">
      <c r="A5" s="60" t="s">
        <v>91</v>
      </c>
      <c r="B5" s="60" t="s">
        <v>90</v>
      </c>
      <c r="C5" s="57">
        <v>1105</v>
      </c>
      <c r="D5" s="61">
        <v>60319.998729662548</v>
      </c>
      <c r="E5" s="62">
        <v>0</v>
      </c>
      <c r="F5" s="60">
        <v>640021</v>
      </c>
      <c r="G5" s="60" t="s">
        <v>253</v>
      </c>
      <c r="H5" s="60">
        <v>2017</v>
      </c>
      <c r="I5" s="62"/>
      <c r="J5" s="60"/>
      <c r="K5" s="60"/>
      <c r="L5" s="61"/>
      <c r="M5" s="61">
        <v>60319.998729662548</v>
      </c>
      <c r="N5" s="61"/>
      <c r="O5" s="60" t="s">
        <v>250</v>
      </c>
      <c r="P5" s="60">
        <v>509355</v>
      </c>
    </row>
    <row r="6" spans="1:16" hidden="1" x14ac:dyDescent="0.25">
      <c r="A6" s="60" t="s">
        <v>91</v>
      </c>
      <c r="B6" s="60" t="s">
        <v>90</v>
      </c>
      <c r="C6" s="57">
        <v>1108</v>
      </c>
      <c r="D6" s="61">
        <v>22079.998960632984</v>
      </c>
      <c r="E6" s="62">
        <v>0</v>
      </c>
      <c r="F6" s="60">
        <v>650681</v>
      </c>
      <c r="G6" s="60" t="s">
        <v>254</v>
      </c>
      <c r="H6" s="60">
        <v>2017</v>
      </c>
      <c r="I6" s="62"/>
      <c r="J6" s="60"/>
      <c r="K6" s="60"/>
      <c r="L6" s="61"/>
      <c r="M6" s="61">
        <v>22079.998960632984</v>
      </c>
      <c r="N6" s="61"/>
      <c r="O6" s="60" t="s">
        <v>250</v>
      </c>
      <c r="P6" s="60">
        <v>509355</v>
      </c>
    </row>
    <row r="7" spans="1:16" hidden="1" x14ac:dyDescent="0.25">
      <c r="A7" s="60" t="s">
        <v>91</v>
      </c>
      <c r="B7" s="60" t="s">
        <v>90</v>
      </c>
      <c r="C7" s="57">
        <v>1200</v>
      </c>
      <c r="D7" s="61">
        <v>7160.002703076032</v>
      </c>
      <c r="E7" s="62">
        <v>0</v>
      </c>
      <c r="F7" s="60">
        <v>626036</v>
      </c>
      <c r="G7" s="60" t="s">
        <v>255</v>
      </c>
      <c r="H7" s="60">
        <v>2017</v>
      </c>
      <c r="I7" s="62"/>
      <c r="J7" s="60"/>
      <c r="K7" s="60"/>
      <c r="L7" s="61"/>
      <c r="M7" s="61">
        <v>7160.002703076032</v>
      </c>
      <c r="N7" s="61"/>
      <c r="O7" s="60" t="s">
        <v>250</v>
      </c>
      <c r="P7" s="60">
        <v>509355</v>
      </c>
    </row>
    <row r="8" spans="1:16" hidden="1" x14ac:dyDescent="0.25">
      <c r="A8" s="60" t="s">
        <v>91</v>
      </c>
      <c r="B8" s="60" t="s">
        <v>90</v>
      </c>
      <c r="C8" s="57">
        <v>1300</v>
      </c>
      <c r="D8" s="61">
        <v>19679.999465880843</v>
      </c>
      <c r="E8" s="62">
        <v>0</v>
      </c>
      <c r="F8" s="60">
        <v>300040</v>
      </c>
      <c r="G8" s="60" t="s">
        <v>256</v>
      </c>
      <c r="H8" s="60">
        <v>2017</v>
      </c>
      <c r="I8" s="62">
        <v>0.92</v>
      </c>
      <c r="J8" s="60">
        <v>9110</v>
      </c>
      <c r="K8" s="60">
        <v>872008</v>
      </c>
      <c r="L8" s="61">
        <v>18105.599508610376</v>
      </c>
      <c r="M8" s="61">
        <v>1574.399957270467</v>
      </c>
      <c r="N8" s="61"/>
      <c r="O8" s="60" t="s">
        <v>257</v>
      </c>
      <c r="P8" s="60">
        <v>509355</v>
      </c>
    </row>
    <row r="9" spans="1:16" hidden="1" x14ac:dyDescent="0.25">
      <c r="A9" s="60" t="s">
        <v>91</v>
      </c>
      <c r="B9" s="60" t="s">
        <v>90</v>
      </c>
      <c r="C9" s="57">
        <v>1302</v>
      </c>
      <c r="D9" s="61">
        <v>9239.9998592523843</v>
      </c>
      <c r="E9" s="62">
        <v>0</v>
      </c>
      <c r="F9" s="60">
        <v>710439</v>
      </c>
      <c r="G9" s="60" t="s">
        <v>258</v>
      </c>
      <c r="H9" s="60">
        <v>2017</v>
      </c>
      <c r="I9" s="62">
        <v>0.92</v>
      </c>
      <c r="J9" s="60">
        <v>9210</v>
      </c>
      <c r="K9" s="60">
        <v>872008</v>
      </c>
      <c r="L9" s="61">
        <v>8500.7998705121936</v>
      </c>
      <c r="M9" s="61">
        <v>739.19998874019075</v>
      </c>
      <c r="N9" s="61"/>
      <c r="O9" s="60" t="s">
        <v>259</v>
      </c>
      <c r="P9" s="60">
        <v>509355</v>
      </c>
    </row>
    <row r="10" spans="1:16" hidden="1" x14ac:dyDescent="0.25">
      <c r="A10" s="60" t="s">
        <v>91</v>
      </c>
      <c r="B10" s="60" t="s">
        <v>90</v>
      </c>
      <c r="C10" s="57">
        <v>1400</v>
      </c>
      <c r="D10" s="61">
        <v>200.00597275144182</v>
      </c>
      <c r="E10" s="62">
        <v>0</v>
      </c>
      <c r="F10" s="60">
        <v>700043</v>
      </c>
      <c r="G10" s="60" t="s">
        <v>260</v>
      </c>
      <c r="H10" s="60">
        <v>2017</v>
      </c>
      <c r="I10" s="62"/>
      <c r="J10" s="60"/>
      <c r="K10" s="60"/>
      <c r="L10" s="61"/>
      <c r="M10" s="61">
        <v>200.00597275144182</v>
      </c>
      <c r="N10" s="61"/>
      <c r="O10" s="60" t="s">
        <v>250</v>
      </c>
      <c r="P10" s="60">
        <v>509355</v>
      </c>
    </row>
    <row r="11" spans="1:16" hidden="1" x14ac:dyDescent="0.25">
      <c r="A11" s="60" t="s">
        <v>91</v>
      </c>
      <c r="B11" s="60" t="s">
        <v>90</v>
      </c>
      <c r="C11" s="57">
        <v>1600</v>
      </c>
      <c r="D11" s="61">
        <v>480.00350786368671</v>
      </c>
      <c r="E11" s="62">
        <v>0</v>
      </c>
      <c r="F11" s="60">
        <v>700303</v>
      </c>
      <c r="G11" s="60" t="s">
        <v>261</v>
      </c>
      <c r="H11" s="60">
        <v>2017</v>
      </c>
      <c r="I11" s="62"/>
      <c r="J11" s="60"/>
      <c r="K11" s="60"/>
      <c r="L11" s="61"/>
      <c r="M11" s="61">
        <v>480.00350786368671</v>
      </c>
      <c r="N11" s="61"/>
      <c r="O11" s="60" t="s">
        <v>250</v>
      </c>
      <c r="P11" s="60">
        <v>509355</v>
      </c>
    </row>
    <row r="12" spans="1:16" hidden="1" x14ac:dyDescent="0.25">
      <c r="A12" s="60" t="s">
        <v>91</v>
      </c>
      <c r="B12" s="60" t="s">
        <v>90</v>
      </c>
      <c r="C12" s="57">
        <v>6001</v>
      </c>
      <c r="D12" s="61">
        <v>39.986758897256863</v>
      </c>
      <c r="E12" s="62">
        <v>0</v>
      </c>
      <c r="F12" s="60">
        <v>720680</v>
      </c>
      <c r="G12" s="60" t="s">
        <v>262</v>
      </c>
      <c r="H12" s="60">
        <v>2017</v>
      </c>
      <c r="I12" s="62"/>
      <c r="J12" s="60"/>
      <c r="K12" s="60"/>
      <c r="L12" s="61"/>
      <c r="M12" s="61">
        <v>39.986758897256863</v>
      </c>
      <c r="N12" s="61"/>
      <c r="O12" s="60" t="s">
        <v>250</v>
      </c>
      <c r="P12" s="60">
        <v>509355</v>
      </c>
    </row>
    <row r="13" spans="1:16" x14ac:dyDescent="0.25">
      <c r="A13" s="57" t="s">
        <v>91</v>
      </c>
      <c r="B13" s="57" t="s">
        <v>90</v>
      </c>
      <c r="C13" s="57" t="s">
        <v>5</v>
      </c>
      <c r="D13" s="58">
        <v>25640.002421580797</v>
      </c>
      <c r="E13" s="59">
        <v>0</v>
      </c>
      <c r="F13" s="57">
        <v>424039</v>
      </c>
      <c r="G13" s="57" t="s">
        <v>263</v>
      </c>
      <c r="H13" s="57">
        <v>2017</v>
      </c>
      <c r="I13" s="59">
        <v>0.56699999999999995</v>
      </c>
      <c r="J13" s="57">
        <v>9110</v>
      </c>
      <c r="K13" s="57">
        <v>872008</v>
      </c>
      <c r="L13" s="58">
        <v>14537.881373036311</v>
      </c>
      <c r="M13" s="58">
        <v>11102.121048544486</v>
      </c>
      <c r="O13" s="57" t="s">
        <v>257</v>
      </c>
      <c r="P13" s="57">
        <v>509355</v>
      </c>
    </row>
    <row r="14" spans="1:16" hidden="1" x14ac:dyDescent="0.25">
      <c r="A14" s="60" t="s">
        <v>91</v>
      </c>
      <c r="B14" s="60" t="s">
        <v>90</v>
      </c>
      <c r="C14" s="57" t="s">
        <v>167</v>
      </c>
      <c r="D14" s="61">
        <v>40360.001728669464</v>
      </c>
      <c r="E14" s="62">
        <v>0</v>
      </c>
      <c r="F14" s="60">
        <v>464039</v>
      </c>
      <c r="G14" s="60" t="s">
        <v>264</v>
      </c>
      <c r="H14" s="60">
        <v>2017</v>
      </c>
      <c r="I14" s="62">
        <v>0.56699999999999995</v>
      </c>
      <c r="J14" s="60">
        <v>9110</v>
      </c>
      <c r="K14" s="60">
        <v>872008</v>
      </c>
      <c r="L14" s="61">
        <v>22884.120980155585</v>
      </c>
      <c r="M14" s="61">
        <v>17475.880748513879</v>
      </c>
      <c r="N14" s="61"/>
      <c r="O14" s="60" t="s">
        <v>257</v>
      </c>
      <c r="P14" s="60">
        <v>509355</v>
      </c>
    </row>
    <row r="15" spans="1:16" hidden="1" x14ac:dyDescent="0.25">
      <c r="A15" s="60" t="s">
        <v>91</v>
      </c>
      <c r="B15" s="60" t="s">
        <v>90</v>
      </c>
      <c r="C15" s="57" t="s">
        <v>168</v>
      </c>
      <c r="D15" s="61">
        <v>19480.002515412547</v>
      </c>
      <c r="E15" s="62">
        <v>0</v>
      </c>
      <c r="F15" s="60">
        <v>444039</v>
      </c>
      <c r="G15" s="60" t="s">
        <v>265</v>
      </c>
      <c r="H15" s="60">
        <v>2017</v>
      </c>
      <c r="I15" s="62">
        <v>0.56699999999999995</v>
      </c>
      <c r="J15" s="60">
        <v>9110</v>
      </c>
      <c r="K15" s="60">
        <v>872008</v>
      </c>
      <c r="L15" s="61">
        <v>11045.161426238914</v>
      </c>
      <c r="M15" s="61">
        <v>8434.841089173633</v>
      </c>
      <c r="N15" s="61"/>
      <c r="O15" s="60" t="s">
        <v>257</v>
      </c>
      <c r="P15" s="60">
        <v>509355</v>
      </c>
    </row>
    <row r="16" spans="1:16" hidden="1" x14ac:dyDescent="0.25">
      <c r="A16" s="60" t="s">
        <v>91</v>
      </c>
      <c r="B16" s="60" t="s">
        <v>90</v>
      </c>
      <c r="C16" s="57" t="s">
        <v>169</v>
      </c>
      <c r="D16" s="61">
        <v>13720.005532464027</v>
      </c>
      <c r="E16" s="62">
        <v>0</v>
      </c>
      <c r="F16" s="60">
        <v>474039</v>
      </c>
      <c r="G16" s="60" t="s">
        <v>266</v>
      </c>
      <c r="H16" s="60">
        <v>2017</v>
      </c>
      <c r="I16" s="62">
        <v>0.56699999999999995</v>
      </c>
      <c r="J16" s="60">
        <v>9110</v>
      </c>
      <c r="K16" s="60">
        <v>872008</v>
      </c>
      <c r="L16" s="61">
        <v>7779.2431369071028</v>
      </c>
      <c r="M16" s="61">
        <v>5940.7623955569243</v>
      </c>
      <c r="N16" s="61"/>
      <c r="O16" s="57" t="s">
        <v>257</v>
      </c>
      <c r="P16" s="60">
        <v>509355</v>
      </c>
    </row>
    <row r="17" spans="1:16" hidden="1" x14ac:dyDescent="0.25">
      <c r="A17" s="60" t="s">
        <v>91</v>
      </c>
      <c r="B17" s="60" t="s">
        <v>90</v>
      </c>
      <c r="C17" s="57" t="s">
        <v>170</v>
      </c>
      <c r="D17" s="61">
        <v>7000.0015337881359</v>
      </c>
      <c r="E17" s="62">
        <v>0</v>
      </c>
      <c r="F17" s="60">
        <v>471239</v>
      </c>
      <c r="G17" s="60" t="s">
        <v>267</v>
      </c>
      <c r="H17" s="60">
        <v>2017</v>
      </c>
      <c r="I17" s="62">
        <v>0.496</v>
      </c>
      <c r="J17" s="60" t="s">
        <v>268</v>
      </c>
      <c r="K17" s="60">
        <v>870905</v>
      </c>
      <c r="L17" s="61">
        <v>3472.0007607589155</v>
      </c>
      <c r="M17" s="61">
        <v>3528.0007730292205</v>
      </c>
      <c r="N17" s="61"/>
      <c r="O17" s="57" t="s">
        <v>259</v>
      </c>
      <c r="P17" s="60">
        <v>509355</v>
      </c>
    </row>
    <row r="18" spans="1:16" x14ac:dyDescent="0.25">
      <c r="A18" s="57" t="s">
        <v>91</v>
      </c>
      <c r="B18" s="57" t="s">
        <v>90</v>
      </c>
      <c r="C18" s="57" t="s">
        <v>171</v>
      </c>
      <c r="D18" s="58">
        <v>37520.003529517177</v>
      </c>
      <c r="E18" s="59">
        <v>0</v>
      </c>
      <c r="F18" s="57">
        <v>404039</v>
      </c>
      <c r="G18" s="57" t="s">
        <v>269</v>
      </c>
      <c r="H18" s="57">
        <v>2017</v>
      </c>
      <c r="I18" s="59">
        <v>0.56699999999999995</v>
      </c>
      <c r="J18" s="57">
        <v>9110</v>
      </c>
      <c r="K18" s="57">
        <v>872008</v>
      </c>
      <c r="L18" s="58">
        <v>21273.842001236237</v>
      </c>
      <c r="M18" s="58">
        <v>16246.16152828094</v>
      </c>
      <c r="O18" s="57" t="s">
        <v>257</v>
      </c>
      <c r="P18" s="57">
        <v>509355</v>
      </c>
    </row>
    <row r="19" spans="1:16" hidden="1" x14ac:dyDescent="0.25">
      <c r="A19" s="60" t="s">
        <v>91</v>
      </c>
      <c r="B19" s="60" t="s">
        <v>90</v>
      </c>
      <c r="C19" s="57" t="s">
        <v>172</v>
      </c>
      <c r="D19" s="61">
        <v>12839.999101380603</v>
      </c>
      <c r="E19" s="62">
        <v>0</v>
      </c>
      <c r="F19" s="60">
        <v>484039</v>
      </c>
      <c r="G19" s="60" t="s">
        <v>270</v>
      </c>
      <c r="H19" s="60">
        <v>2017</v>
      </c>
      <c r="I19" s="62">
        <v>0.56699999999999995</v>
      </c>
      <c r="J19" s="60">
        <v>9110</v>
      </c>
      <c r="K19" s="60">
        <v>872008</v>
      </c>
      <c r="L19" s="61">
        <v>7280.2794904828015</v>
      </c>
      <c r="M19" s="61">
        <v>5559.7196108978014</v>
      </c>
      <c r="N19" s="61"/>
      <c r="O19" s="57" t="s">
        <v>257</v>
      </c>
      <c r="P19" s="60">
        <v>509355</v>
      </c>
    </row>
    <row r="20" spans="1:16" hidden="1" x14ac:dyDescent="0.25">
      <c r="A20" s="60" t="s">
        <v>91</v>
      </c>
      <c r="B20" s="60" t="s">
        <v>90</v>
      </c>
      <c r="C20" s="57" t="s">
        <v>173</v>
      </c>
      <c r="D20" s="61">
        <v>22639.994030857473</v>
      </c>
      <c r="E20" s="62">
        <v>0</v>
      </c>
      <c r="F20" s="60">
        <v>454039</v>
      </c>
      <c r="G20" s="60" t="s">
        <v>271</v>
      </c>
      <c r="H20" s="60">
        <v>2017</v>
      </c>
      <c r="I20" s="62">
        <v>0.56699999999999995</v>
      </c>
      <c r="J20" s="60">
        <v>9110</v>
      </c>
      <c r="K20" s="60">
        <v>872008</v>
      </c>
      <c r="L20" s="61">
        <v>12836.876615496187</v>
      </c>
      <c r="M20" s="61">
        <v>9803.1174153612865</v>
      </c>
      <c r="N20" s="61"/>
      <c r="O20" s="60" t="s">
        <v>257</v>
      </c>
      <c r="P20" s="60">
        <v>509355</v>
      </c>
    </row>
    <row r="21" spans="1:16" hidden="1" x14ac:dyDescent="0.25">
      <c r="A21" s="60" t="s">
        <v>91</v>
      </c>
      <c r="B21" s="60" t="s">
        <v>90</v>
      </c>
      <c r="C21" s="57" t="s">
        <v>174</v>
      </c>
      <c r="D21" s="61">
        <v>5040.0007434361323</v>
      </c>
      <c r="E21" s="62">
        <v>0</v>
      </c>
      <c r="F21" s="60">
        <v>434039</v>
      </c>
      <c r="G21" s="60" t="s">
        <v>272</v>
      </c>
      <c r="H21" s="60">
        <v>2017</v>
      </c>
      <c r="I21" s="62">
        <v>0.56699999999999995</v>
      </c>
      <c r="J21" s="60">
        <v>9110</v>
      </c>
      <c r="K21" s="60">
        <v>872008</v>
      </c>
      <c r="L21" s="61">
        <v>2857.6804215282868</v>
      </c>
      <c r="M21" s="61">
        <v>2182.3203219078455</v>
      </c>
      <c r="N21" s="61"/>
      <c r="O21" s="60" t="s">
        <v>257</v>
      </c>
      <c r="P21" s="60">
        <v>509355</v>
      </c>
    </row>
    <row r="22" spans="1:16" x14ac:dyDescent="0.25">
      <c r="A22" s="57" t="s">
        <v>91</v>
      </c>
      <c r="B22" s="57" t="s">
        <v>90</v>
      </c>
      <c r="C22" s="57" t="s">
        <v>175</v>
      </c>
      <c r="D22" s="58">
        <v>12480.000981624409</v>
      </c>
      <c r="E22" s="59">
        <v>0</v>
      </c>
      <c r="F22" s="57">
        <v>414139</v>
      </c>
      <c r="G22" s="57" t="s">
        <v>273</v>
      </c>
      <c r="H22" s="57">
        <v>2017</v>
      </c>
      <c r="I22" s="59">
        <v>0.56699999999999995</v>
      </c>
      <c r="J22" s="57">
        <v>9110</v>
      </c>
      <c r="K22" s="57">
        <v>872008</v>
      </c>
      <c r="L22" s="58">
        <v>7076.1605565810396</v>
      </c>
      <c r="M22" s="58">
        <v>5403.8404250433696</v>
      </c>
      <c r="O22" s="57" t="s">
        <v>257</v>
      </c>
      <c r="P22" s="57">
        <v>509355</v>
      </c>
    </row>
    <row r="23" spans="1:16" hidden="1" x14ac:dyDescent="0.25">
      <c r="A23" s="60" t="s">
        <v>91</v>
      </c>
      <c r="B23" s="60" t="s">
        <v>90</v>
      </c>
      <c r="C23" s="57" t="s">
        <v>176</v>
      </c>
      <c r="D23" s="61">
        <v>20520.001093500719</v>
      </c>
      <c r="E23" s="62">
        <v>0</v>
      </c>
      <c r="F23" s="60">
        <v>494039</v>
      </c>
      <c r="G23" s="60" t="s">
        <v>274</v>
      </c>
      <c r="H23" s="60">
        <v>2017</v>
      </c>
      <c r="I23" s="62">
        <v>0.56699999999999995</v>
      </c>
      <c r="J23" s="60">
        <v>9110</v>
      </c>
      <c r="K23" s="60">
        <v>872008</v>
      </c>
      <c r="L23" s="61">
        <v>11634.840620014907</v>
      </c>
      <c r="M23" s="61">
        <v>8885.160473485812</v>
      </c>
      <c r="N23" s="61"/>
      <c r="O23" s="60" t="s">
        <v>257</v>
      </c>
      <c r="P23" s="60">
        <v>509355</v>
      </c>
    </row>
    <row r="24" spans="1:16" hidden="1" x14ac:dyDescent="0.25">
      <c r="A24" s="60" t="s">
        <v>73</v>
      </c>
      <c r="B24" s="60" t="s">
        <v>72</v>
      </c>
      <c r="C24" s="57">
        <v>1000</v>
      </c>
      <c r="D24" s="61">
        <v>599.9998597442999</v>
      </c>
      <c r="E24" s="62">
        <v>0</v>
      </c>
      <c r="F24" s="60">
        <v>700716</v>
      </c>
      <c r="G24" s="60" t="s">
        <v>249</v>
      </c>
      <c r="H24" s="60">
        <v>2016</v>
      </c>
      <c r="I24" s="62"/>
      <c r="J24" s="60"/>
      <c r="K24" s="60"/>
      <c r="L24" s="61"/>
      <c r="M24" s="61">
        <v>599.9998597442999</v>
      </c>
      <c r="N24" s="61"/>
      <c r="O24" s="60" t="s">
        <v>250</v>
      </c>
      <c r="P24" s="60">
        <v>504019</v>
      </c>
    </row>
    <row r="25" spans="1:16" hidden="1" x14ac:dyDescent="0.25">
      <c r="A25" s="60" t="s">
        <v>73</v>
      </c>
      <c r="B25" s="60" t="s">
        <v>72</v>
      </c>
      <c r="C25" s="57">
        <v>1000</v>
      </c>
      <c r="D25" s="61">
        <v>600.00024707316834</v>
      </c>
      <c r="E25" s="62">
        <v>0</v>
      </c>
      <c r="F25" s="60">
        <v>700716</v>
      </c>
      <c r="G25" s="60" t="s">
        <v>249</v>
      </c>
      <c r="H25" s="60">
        <v>2016</v>
      </c>
      <c r="I25" s="62"/>
      <c r="J25" s="60"/>
      <c r="K25" s="60"/>
      <c r="L25" s="61"/>
      <c r="M25" s="61">
        <v>600.00024707316834</v>
      </c>
      <c r="N25" s="61"/>
      <c r="O25" s="60" t="s">
        <v>250</v>
      </c>
      <c r="P25" s="60">
        <v>504019</v>
      </c>
    </row>
    <row r="26" spans="1:16" hidden="1" x14ac:dyDescent="0.25">
      <c r="A26" s="60" t="s">
        <v>73</v>
      </c>
      <c r="B26" s="60" t="s">
        <v>72</v>
      </c>
      <c r="C26" s="57">
        <v>1000</v>
      </c>
      <c r="D26" s="61">
        <v>600.00027247968774</v>
      </c>
      <c r="E26" s="62">
        <v>0</v>
      </c>
      <c r="F26" s="60">
        <v>700716</v>
      </c>
      <c r="G26" s="60" t="s">
        <v>249</v>
      </c>
      <c r="H26" s="60">
        <v>2017</v>
      </c>
      <c r="I26" s="62"/>
      <c r="J26" s="60"/>
      <c r="K26" s="60"/>
      <c r="L26" s="61"/>
      <c r="M26" s="61">
        <v>600.00027247968774</v>
      </c>
      <c r="N26" s="61"/>
      <c r="O26" s="60" t="s">
        <v>250</v>
      </c>
      <c r="P26" s="60">
        <v>504019</v>
      </c>
    </row>
    <row r="27" spans="1:16" hidden="1" x14ac:dyDescent="0.25">
      <c r="A27" s="60" t="s">
        <v>73</v>
      </c>
      <c r="B27" s="60" t="s">
        <v>72</v>
      </c>
      <c r="C27" s="57">
        <v>1000</v>
      </c>
      <c r="D27" s="61">
        <v>600.00030205614667</v>
      </c>
      <c r="E27" s="62">
        <v>0</v>
      </c>
      <c r="F27" s="60">
        <v>700716</v>
      </c>
      <c r="G27" s="60" t="s">
        <v>249</v>
      </c>
      <c r="H27" s="60">
        <v>2016</v>
      </c>
      <c r="I27" s="62"/>
      <c r="J27" s="60"/>
      <c r="K27" s="60"/>
      <c r="L27" s="61"/>
      <c r="M27" s="61">
        <v>600.00030205614667</v>
      </c>
      <c r="N27" s="61"/>
      <c r="O27" s="60" t="s">
        <v>250</v>
      </c>
      <c r="P27" s="60">
        <v>504019</v>
      </c>
    </row>
    <row r="28" spans="1:16" hidden="1" x14ac:dyDescent="0.25">
      <c r="A28" s="60" t="s">
        <v>73</v>
      </c>
      <c r="B28" s="60" t="s">
        <v>72</v>
      </c>
      <c r="C28" s="57">
        <v>1000</v>
      </c>
      <c r="D28" s="61">
        <v>600.00049438176313</v>
      </c>
      <c r="E28" s="62">
        <v>0</v>
      </c>
      <c r="F28" s="60">
        <v>700716</v>
      </c>
      <c r="G28" s="60" t="s">
        <v>249</v>
      </c>
      <c r="H28" s="60">
        <v>2016</v>
      </c>
      <c r="I28" s="62"/>
      <c r="J28" s="60"/>
      <c r="K28" s="60"/>
      <c r="L28" s="61"/>
      <c r="M28" s="61">
        <v>600.00049438176313</v>
      </c>
      <c r="N28" s="61"/>
      <c r="O28" s="60" t="s">
        <v>250</v>
      </c>
      <c r="P28" s="60">
        <v>504019</v>
      </c>
    </row>
    <row r="29" spans="1:16" hidden="1" x14ac:dyDescent="0.25">
      <c r="A29" s="60" t="s">
        <v>73</v>
      </c>
      <c r="B29" s="60" t="s">
        <v>72</v>
      </c>
      <c r="C29" s="57">
        <v>1000</v>
      </c>
      <c r="D29" s="61">
        <v>600.00069310289473</v>
      </c>
      <c r="E29" s="62">
        <v>0</v>
      </c>
      <c r="F29" s="60">
        <v>700716</v>
      </c>
      <c r="G29" s="60" t="s">
        <v>249</v>
      </c>
      <c r="H29" s="60">
        <v>2016</v>
      </c>
      <c r="I29" s="62"/>
      <c r="J29" s="60"/>
      <c r="K29" s="60"/>
      <c r="L29" s="61"/>
      <c r="M29" s="61">
        <v>600.00069310289473</v>
      </c>
      <c r="N29" s="61"/>
      <c r="O29" s="60" t="s">
        <v>250</v>
      </c>
      <c r="P29" s="60">
        <v>504019</v>
      </c>
    </row>
    <row r="30" spans="1:16" hidden="1" x14ac:dyDescent="0.25">
      <c r="A30" s="60" t="s">
        <v>73</v>
      </c>
      <c r="B30" s="60" t="s">
        <v>72</v>
      </c>
      <c r="C30" s="57">
        <v>1000</v>
      </c>
      <c r="D30" s="61">
        <v>600.00182163187844</v>
      </c>
      <c r="E30" s="62">
        <v>0</v>
      </c>
      <c r="F30" s="60">
        <v>700716</v>
      </c>
      <c r="G30" s="60" t="s">
        <v>249</v>
      </c>
      <c r="H30" s="60">
        <v>2016</v>
      </c>
      <c r="I30" s="62"/>
      <c r="J30" s="60"/>
      <c r="K30" s="60"/>
      <c r="L30" s="61"/>
      <c r="M30" s="61">
        <v>600.00182163187844</v>
      </c>
      <c r="N30" s="61"/>
      <c r="O30" s="60" t="s">
        <v>250</v>
      </c>
      <c r="P30" s="60">
        <v>504019</v>
      </c>
    </row>
    <row r="31" spans="1:16" hidden="1" x14ac:dyDescent="0.25">
      <c r="A31" s="60" t="s">
        <v>73</v>
      </c>
      <c r="B31" s="60" t="s">
        <v>72</v>
      </c>
      <c r="C31" s="57">
        <v>1000</v>
      </c>
      <c r="D31" s="61">
        <v>2169.9996431010341</v>
      </c>
      <c r="E31" s="62">
        <v>0</v>
      </c>
      <c r="F31" s="60">
        <v>700716</v>
      </c>
      <c r="G31" s="60" t="s">
        <v>249</v>
      </c>
      <c r="H31" s="60">
        <v>2017</v>
      </c>
      <c r="I31" s="62"/>
      <c r="J31" s="60"/>
      <c r="K31" s="60"/>
      <c r="L31" s="61"/>
      <c r="M31" s="61">
        <v>2169.9996431010341</v>
      </c>
      <c r="N31" s="61"/>
      <c r="O31" s="60" t="s">
        <v>250</v>
      </c>
      <c r="P31" s="60">
        <v>504003</v>
      </c>
    </row>
    <row r="32" spans="1:16" hidden="1" x14ac:dyDescent="0.25">
      <c r="A32" s="60" t="s">
        <v>73</v>
      </c>
      <c r="B32" s="60" t="s">
        <v>72</v>
      </c>
      <c r="C32" s="57">
        <v>1000</v>
      </c>
      <c r="D32" s="61">
        <v>2169.9997782541541</v>
      </c>
      <c r="E32" s="62">
        <v>0</v>
      </c>
      <c r="F32" s="60">
        <v>700716</v>
      </c>
      <c r="G32" s="60" t="s">
        <v>249</v>
      </c>
      <c r="H32" s="60">
        <v>2017</v>
      </c>
      <c r="I32" s="62"/>
      <c r="J32" s="60"/>
      <c r="K32" s="60"/>
      <c r="L32" s="61"/>
      <c r="M32" s="61">
        <v>2169.9997782541541</v>
      </c>
      <c r="N32" s="61"/>
      <c r="O32" s="60" t="s">
        <v>250</v>
      </c>
      <c r="P32" s="60">
        <v>504003</v>
      </c>
    </row>
    <row r="33" spans="1:16" hidden="1" x14ac:dyDescent="0.25">
      <c r="A33" s="60" t="s">
        <v>73</v>
      </c>
      <c r="B33" s="60" t="s">
        <v>72</v>
      </c>
      <c r="C33" s="57">
        <v>1000</v>
      </c>
      <c r="D33" s="61">
        <v>2169.9999545220976</v>
      </c>
      <c r="E33" s="62">
        <v>0</v>
      </c>
      <c r="F33" s="60">
        <v>700716</v>
      </c>
      <c r="G33" s="60" t="s">
        <v>249</v>
      </c>
      <c r="H33" s="60">
        <v>2017</v>
      </c>
      <c r="I33" s="62"/>
      <c r="J33" s="60"/>
      <c r="K33" s="60"/>
      <c r="L33" s="61"/>
      <c r="M33" s="61">
        <v>2169.9999545220976</v>
      </c>
      <c r="N33" s="61"/>
      <c r="O33" s="60" t="s">
        <v>250</v>
      </c>
      <c r="P33" s="60">
        <v>504003</v>
      </c>
    </row>
    <row r="34" spans="1:16" hidden="1" x14ac:dyDescent="0.25">
      <c r="A34" s="60" t="s">
        <v>73</v>
      </c>
      <c r="B34" s="60" t="s">
        <v>72</v>
      </c>
      <c r="C34" s="57">
        <v>1000</v>
      </c>
      <c r="D34" s="61">
        <v>2170.0000368573378</v>
      </c>
      <c r="E34" s="62">
        <v>0</v>
      </c>
      <c r="F34" s="60">
        <v>700716</v>
      </c>
      <c r="G34" s="60" t="s">
        <v>249</v>
      </c>
      <c r="H34" s="60">
        <v>2017</v>
      </c>
      <c r="I34" s="62"/>
      <c r="J34" s="60"/>
      <c r="K34" s="60"/>
      <c r="L34" s="61"/>
      <c r="M34" s="61">
        <v>2170.0000368573378</v>
      </c>
      <c r="N34" s="61"/>
      <c r="O34" s="60" t="s">
        <v>250</v>
      </c>
      <c r="P34" s="60">
        <v>504003</v>
      </c>
    </row>
    <row r="35" spans="1:16" hidden="1" x14ac:dyDescent="0.25">
      <c r="A35" s="60" t="s">
        <v>73</v>
      </c>
      <c r="B35" s="60" t="s">
        <v>72</v>
      </c>
      <c r="C35" s="57">
        <v>1000</v>
      </c>
      <c r="D35" s="61">
        <v>2170.0002102347858</v>
      </c>
      <c r="E35" s="62">
        <v>0</v>
      </c>
      <c r="F35" s="60">
        <v>700716</v>
      </c>
      <c r="G35" s="60" t="s">
        <v>249</v>
      </c>
      <c r="H35" s="60">
        <v>2017</v>
      </c>
      <c r="I35" s="62"/>
      <c r="J35" s="60"/>
      <c r="K35" s="60"/>
      <c r="L35" s="61"/>
      <c r="M35" s="61">
        <v>2170.0002102347858</v>
      </c>
      <c r="N35" s="61"/>
      <c r="O35" s="60" t="s">
        <v>250</v>
      </c>
      <c r="P35" s="60">
        <v>504003</v>
      </c>
    </row>
    <row r="36" spans="1:16" hidden="1" x14ac:dyDescent="0.25">
      <c r="A36" s="60" t="s">
        <v>73</v>
      </c>
      <c r="B36" s="60" t="s">
        <v>72</v>
      </c>
      <c r="C36" s="57">
        <v>1000</v>
      </c>
      <c r="D36" s="61">
        <v>2600.0007257372085</v>
      </c>
      <c r="E36" s="62">
        <v>0</v>
      </c>
      <c r="F36" s="60">
        <v>700716</v>
      </c>
      <c r="G36" s="60" t="s">
        <v>249</v>
      </c>
      <c r="H36" s="60">
        <v>2018</v>
      </c>
      <c r="I36" s="62"/>
      <c r="J36" s="60"/>
      <c r="K36" s="60">
        <v>872008</v>
      </c>
      <c r="L36" s="61"/>
      <c r="M36" s="61">
        <v>2600.0007257372085</v>
      </c>
      <c r="N36" s="61"/>
      <c r="O36" s="60" t="s">
        <v>250</v>
      </c>
      <c r="P36" s="60">
        <v>504003</v>
      </c>
    </row>
    <row r="37" spans="1:16" hidden="1" x14ac:dyDescent="0.25">
      <c r="A37" s="60" t="s">
        <v>73</v>
      </c>
      <c r="B37" s="60" t="s">
        <v>72</v>
      </c>
      <c r="C37" s="57">
        <v>1000</v>
      </c>
      <c r="D37" s="61">
        <v>2769.9995870592325</v>
      </c>
      <c r="E37" s="62">
        <v>0</v>
      </c>
      <c r="F37" s="60">
        <v>700716</v>
      </c>
      <c r="G37" s="60" t="s">
        <v>249</v>
      </c>
      <c r="H37" s="60">
        <v>2017</v>
      </c>
      <c r="I37" s="62"/>
      <c r="J37" s="60"/>
      <c r="K37" s="60"/>
      <c r="L37" s="61"/>
      <c r="M37" s="61">
        <v>2769.9995870592325</v>
      </c>
      <c r="N37" s="61"/>
      <c r="O37" s="60" t="s">
        <v>250</v>
      </c>
      <c r="P37" s="60">
        <v>504003</v>
      </c>
    </row>
    <row r="38" spans="1:16" hidden="1" x14ac:dyDescent="0.25">
      <c r="A38" s="60" t="s">
        <v>73</v>
      </c>
      <c r="B38" s="60" t="s">
        <v>72</v>
      </c>
      <c r="C38" s="57">
        <v>1000</v>
      </c>
      <c r="D38" s="61">
        <v>2769.9998355365369</v>
      </c>
      <c r="E38" s="62">
        <v>0</v>
      </c>
      <c r="F38" s="60">
        <v>700716</v>
      </c>
      <c r="G38" s="60" t="s">
        <v>249</v>
      </c>
      <c r="H38" s="60">
        <v>2017</v>
      </c>
      <c r="I38" s="62"/>
      <c r="J38" s="60"/>
      <c r="K38" s="60"/>
      <c r="L38" s="61"/>
      <c r="M38" s="61">
        <v>2769.9998355365369</v>
      </c>
      <c r="N38" s="61"/>
      <c r="O38" s="60" t="s">
        <v>250</v>
      </c>
      <c r="P38" s="60">
        <v>504003</v>
      </c>
    </row>
    <row r="39" spans="1:16" hidden="1" x14ac:dyDescent="0.25">
      <c r="A39" s="60" t="s">
        <v>73</v>
      </c>
      <c r="B39" s="60" t="s">
        <v>72</v>
      </c>
      <c r="C39" s="57">
        <v>1000</v>
      </c>
      <c r="D39" s="61">
        <v>2769.9999814339408</v>
      </c>
      <c r="E39" s="62">
        <v>0</v>
      </c>
      <c r="F39" s="60">
        <v>700716</v>
      </c>
      <c r="G39" s="60" t="s">
        <v>249</v>
      </c>
      <c r="H39" s="60">
        <v>2017</v>
      </c>
      <c r="I39" s="62"/>
      <c r="J39" s="60"/>
      <c r="K39" s="60"/>
      <c r="L39" s="61"/>
      <c r="M39" s="61">
        <v>2769.9999814339408</v>
      </c>
      <c r="N39" s="61"/>
      <c r="O39" s="60" t="s">
        <v>250</v>
      </c>
      <c r="P39" s="60">
        <v>504003</v>
      </c>
    </row>
    <row r="40" spans="1:16" hidden="1" x14ac:dyDescent="0.25">
      <c r="A40" s="60" t="s">
        <v>73</v>
      </c>
      <c r="B40" s="60" t="s">
        <v>72</v>
      </c>
      <c r="C40" s="57">
        <v>1000</v>
      </c>
      <c r="D40" s="61">
        <v>2770.0000186690145</v>
      </c>
      <c r="E40" s="62">
        <v>0</v>
      </c>
      <c r="F40" s="60">
        <v>700716</v>
      </c>
      <c r="G40" s="60" t="s">
        <v>249</v>
      </c>
      <c r="H40" s="60">
        <v>2017</v>
      </c>
      <c r="I40" s="62"/>
      <c r="J40" s="60"/>
      <c r="K40" s="60"/>
      <c r="L40" s="61"/>
      <c r="M40" s="61">
        <v>2770.0000186690145</v>
      </c>
      <c r="N40" s="61"/>
      <c r="O40" s="60" t="s">
        <v>250</v>
      </c>
      <c r="P40" s="60">
        <v>504003</v>
      </c>
    </row>
    <row r="41" spans="1:16" hidden="1" x14ac:dyDescent="0.25">
      <c r="A41" s="60" t="s">
        <v>73</v>
      </c>
      <c r="B41" s="60" t="s">
        <v>72</v>
      </c>
      <c r="C41" s="57">
        <v>1000</v>
      </c>
      <c r="D41" s="61">
        <v>2770.0000237506101</v>
      </c>
      <c r="E41" s="62">
        <v>0</v>
      </c>
      <c r="F41" s="60">
        <v>700716</v>
      </c>
      <c r="G41" s="60" t="s">
        <v>249</v>
      </c>
      <c r="H41" s="60">
        <v>2017</v>
      </c>
      <c r="I41" s="62"/>
      <c r="J41" s="60"/>
      <c r="K41" s="60"/>
      <c r="L41" s="61"/>
      <c r="M41" s="61">
        <v>2770.0000237506101</v>
      </c>
      <c r="N41" s="61"/>
      <c r="O41" s="60" t="s">
        <v>250</v>
      </c>
      <c r="P41" s="60">
        <v>504003</v>
      </c>
    </row>
    <row r="42" spans="1:16" hidden="1" x14ac:dyDescent="0.25">
      <c r="A42" s="60" t="s">
        <v>73</v>
      </c>
      <c r="B42" s="60" t="s">
        <v>72</v>
      </c>
      <c r="C42" s="57">
        <v>1000</v>
      </c>
      <c r="D42" s="61">
        <v>2770.0001321975546</v>
      </c>
      <c r="E42" s="62">
        <v>0</v>
      </c>
      <c r="F42" s="60">
        <v>700716</v>
      </c>
      <c r="G42" s="60" t="s">
        <v>249</v>
      </c>
      <c r="H42" s="60">
        <v>2017</v>
      </c>
      <c r="I42" s="62"/>
      <c r="J42" s="60"/>
      <c r="K42" s="60"/>
      <c r="L42" s="61"/>
      <c r="M42" s="61">
        <v>2770.0001321975546</v>
      </c>
      <c r="N42" s="61"/>
      <c r="O42" s="60" t="s">
        <v>250</v>
      </c>
      <c r="P42" s="60">
        <v>504003</v>
      </c>
    </row>
    <row r="43" spans="1:16" hidden="1" x14ac:dyDescent="0.25">
      <c r="A43" s="60" t="s">
        <v>73</v>
      </c>
      <c r="B43" s="60" t="s">
        <v>72</v>
      </c>
      <c r="C43" s="57">
        <v>1000</v>
      </c>
      <c r="D43" s="61">
        <v>3094.9997396839235</v>
      </c>
      <c r="E43" s="62">
        <v>0</v>
      </c>
      <c r="F43" s="60">
        <v>700716</v>
      </c>
      <c r="G43" s="60" t="s">
        <v>249</v>
      </c>
      <c r="H43" s="60">
        <v>2015</v>
      </c>
      <c r="I43" s="62"/>
      <c r="J43" s="60"/>
      <c r="K43" s="60"/>
      <c r="L43" s="61"/>
      <c r="M43" s="61">
        <v>3094.9997396839235</v>
      </c>
      <c r="N43" s="61"/>
      <c r="O43" s="60" t="s">
        <v>250</v>
      </c>
      <c r="P43" s="60">
        <v>504003</v>
      </c>
    </row>
    <row r="44" spans="1:16" hidden="1" x14ac:dyDescent="0.25">
      <c r="A44" s="60" t="s">
        <v>73</v>
      </c>
      <c r="B44" s="60" t="s">
        <v>72</v>
      </c>
      <c r="C44" s="57">
        <v>1000</v>
      </c>
      <c r="D44" s="61">
        <v>3094.999865297993</v>
      </c>
      <c r="E44" s="62">
        <v>0</v>
      </c>
      <c r="F44" s="60">
        <v>700716</v>
      </c>
      <c r="G44" s="60" t="s">
        <v>249</v>
      </c>
      <c r="H44" s="60">
        <v>2016</v>
      </c>
      <c r="I44" s="62"/>
      <c r="J44" s="60"/>
      <c r="K44" s="60"/>
      <c r="L44" s="61"/>
      <c r="M44" s="61">
        <v>3094.999865297993</v>
      </c>
      <c r="N44" s="61"/>
      <c r="O44" s="60" t="s">
        <v>250</v>
      </c>
      <c r="P44" s="60">
        <v>504003</v>
      </c>
    </row>
    <row r="45" spans="1:16" hidden="1" x14ac:dyDescent="0.25">
      <c r="A45" s="60" t="s">
        <v>73</v>
      </c>
      <c r="B45" s="60" t="s">
        <v>72</v>
      </c>
      <c r="C45" s="57">
        <v>1000</v>
      </c>
      <c r="D45" s="61">
        <v>3094.9999194964435</v>
      </c>
      <c r="E45" s="62">
        <v>0</v>
      </c>
      <c r="F45" s="60">
        <v>700716</v>
      </c>
      <c r="G45" s="60" t="s">
        <v>249</v>
      </c>
      <c r="H45" s="60">
        <v>2016</v>
      </c>
      <c r="I45" s="62"/>
      <c r="J45" s="60"/>
      <c r="K45" s="60"/>
      <c r="L45" s="61"/>
      <c r="M45" s="61">
        <v>3094.9999194964435</v>
      </c>
      <c r="N45" s="61"/>
      <c r="O45" s="60" t="s">
        <v>250</v>
      </c>
      <c r="P45" s="60">
        <v>504003</v>
      </c>
    </row>
    <row r="46" spans="1:16" hidden="1" x14ac:dyDescent="0.25">
      <c r="A46" s="60" t="s">
        <v>73</v>
      </c>
      <c r="B46" s="60" t="s">
        <v>72</v>
      </c>
      <c r="C46" s="57">
        <v>1000</v>
      </c>
      <c r="D46" s="61">
        <v>3094.9999395223867</v>
      </c>
      <c r="E46" s="62">
        <v>0</v>
      </c>
      <c r="F46" s="60">
        <v>700716</v>
      </c>
      <c r="G46" s="60" t="s">
        <v>249</v>
      </c>
      <c r="H46" s="60">
        <v>2016</v>
      </c>
      <c r="I46" s="62"/>
      <c r="J46" s="60"/>
      <c r="K46" s="60"/>
      <c r="L46" s="61"/>
      <c r="M46" s="61">
        <v>3094.9999395223867</v>
      </c>
      <c r="N46" s="61"/>
      <c r="O46" s="60" t="s">
        <v>250</v>
      </c>
      <c r="P46" s="60">
        <v>504003</v>
      </c>
    </row>
    <row r="47" spans="1:16" hidden="1" x14ac:dyDescent="0.25">
      <c r="A47" s="60" t="s">
        <v>73</v>
      </c>
      <c r="B47" s="60" t="s">
        <v>72</v>
      </c>
      <c r="C47" s="57">
        <v>1000</v>
      </c>
      <c r="D47" s="61">
        <v>3094.9999618512184</v>
      </c>
      <c r="E47" s="62">
        <v>0</v>
      </c>
      <c r="F47" s="60">
        <v>700716</v>
      </c>
      <c r="G47" s="60" t="s">
        <v>249</v>
      </c>
      <c r="H47" s="60">
        <v>2016</v>
      </c>
      <c r="I47" s="62"/>
      <c r="J47" s="60"/>
      <c r="K47" s="60"/>
      <c r="L47" s="61"/>
      <c r="M47" s="61">
        <v>3094.9999618512184</v>
      </c>
      <c r="N47" s="61"/>
      <c r="O47" s="60" t="s">
        <v>250</v>
      </c>
      <c r="P47" s="60">
        <v>504003</v>
      </c>
    </row>
    <row r="48" spans="1:16" hidden="1" x14ac:dyDescent="0.25">
      <c r="A48" s="60" t="s">
        <v>73</v>
      </c>
      <c r="B48" s="60" t="s">
        <v>72</v>
      </c>
      <c r="C48" s="57">
        <v>1000</v>
      </c>
      <c r="D48" s="61">
        <v>3094.9999840605246</v>
      </c>
      <c r="E48" s="62">
        <v>0</v>
      </c>
      <c r="F48" s="60">
        <v>700716</v>
      </c>
      <c r="G48" s="60" t="s">
        <v>249</v>
      </c>
      <c r="H48" s="60">
        <v>2016</v>
      </c>
      <c r="I48" s="62"/>
      <c r="J48" s="60"/>
      <c r="K48" s="60"/>
      <c r="L48" s="61"/>
      <c r="M48" s="61">
        <v>3094.9999840605246</v>
      </c>
      <c r="N48" s="61"/>
      <c r="O48" s="60" t="s">
        <v>250</v>
      </c>
      <c r="P48" s="60">
        <v>504003</v>
      </c>
    </row>
    <row r="49" spans="1:16" hidden="1" x14ac:dyDescent="0.25">
      <c r="A49" s="60" t="s">
        <v>73</v>
      </c>
      <c r="B49" s="60" t="s">
        <v>72</v>
      </c>
      <c r="C49" s="57">
        <v>1000</v>
      </c>
      <c r="D49" s="61">
        <v>3095.0000281958678</v>
      </c>
      <c r="E49" s="62">
        <v>0</v>
      </c>
      <c r="F49" s="60">
        <v>700716</v>
      </c>
      <c r="G49" s="60" t="s">
        <v>249</v>
      </c>
      <c r="H49" s="60">
        <v>2016</v>
      </c>
      <c r="I49" s="62"/>
      <c r="J49" s="60"/>
      <c r="K49" s="60"/>
      <c r="L49" s="61"/>
      <c r="M49" s="61">
        <v>3095.0000281958678</v>
      </c>
      <c r="N49" s="61"/>
      <c r="O49" s="60" t="s">
        <v>250</v>
      </c>
      <c r="P49" s="60">
        <v>504003</v>
      </c>
    </row>
    <row r="50" spans="1:16" hidden="1" x14ac:dyDescent="0.25">
      <c r="A50" s="60" t="s">
        <v>73</v>
      </c>
      <c r="B50" s="60" t="s">
        <v>72</v>
      </c>
      <c r="C50" s="57">
        <v>1000</v>
      </c>
      <c r="D50" s="61">
        <v>3095.0000477880553</v>
      </c>
      <c r="E50" s="62">
        <v>0</v>
      </c>
      <c r="F50" s="60">
        <v>700716</v>
      </c>
      <c r="G50" s="60" t="s">
        <v>249</v>
      </c>
      <c r="H50" s="60">
        <v>2016</v>
      </c>
      <c r="I50" s="62"/>
      <c r="J50" s="60"/>
      <c r="K50" s="60"/>
      <c r="L50" s="61"/>
      <c r="M50" s="61">
        <v>3095.0000477880553</v>
      </c>
      <c r="N50" s="61"/>
      <c r="O50" s="60" t="s">
        <v>250</v>
      </c>
      <c r="P50" s="60">
        <v>504003</v>
      </c>
    </row>
    <row r="51" spans="1:16" hidden="1" x14ac:dyDescent="0.25">
      <c r="A51" s="60" t="s">
        <v>73</v>
      </c>
      <c r="B51" s="60" t="s">
        <v>72</v>
      </c>
      <c r="C51" s="57">
        <v>1000</v>
      </c>
      <c r="D51" s="61">
        <v>3095.0000850387046</v>
      </c>
      <c r="E51" s="62">
        <v>0</v>
      </c>
      <c r="F51" s="60">
        <v>700716</v>
      </c>
      <c r="G51" s="60" t="s">
        <v>249</v>
      </c>
      <c r="H51" s="60">
        <v>2016</v>
      </c>
      <c r="I51" s="62"/>
      <c r="J51" s="60"/>
      <c r="K51" s="60"/>
      <c r="L51" s="61"/>
      <c r="M51" s="61">
        <v>3095.0000850387046</v>
      </c>
      <c r="N51" s="61"/>
      <c r="O51" s="60" t="s">
        <v>250</v>
      </c>
      <c r="P51" s="60">
        <v>504003</v>
      </c>
    </row>
    <row r="52" spans="1:16" hidden="1" x14ac:dyDescent="0.25">
      <c r="A52" s="60" t="s">
        <v>73</v>
      </c>
      <c r="B52" s="60" t="s">
        <v>72</v>
      </c>
      <c r="C52" s="57">
        <v>1000</v>
      </c>
      <c r="D52" s="61">
        <v>3095.0000901743147</v>
      </c>
      <c r="E52" s="62">
        <v>0</v>
      </c>
      <c r="F52" s="60">
        <v>700716</v>
      </c>
      <c r="G52" s="60" t="s">
        <v>249</v>
      </c>
      <c r="H52" s="60">
        <v>2016</v>
      </c>
      <c r="I52" s="62"/>
      <c r="J52" s="60"/>
      <c r="K52" s="60"/>
      <c r="L52" s="61"/>
      <c r="M52" s="61">
        <v>3095.0000901743147</v>
      </c>
      <c r="N52" s="61"/>
      <c r="O52" s="60" t="s">
        <v>250</v>
      </c>
      <c r="P52" s="60">
        <v>504003</v>
      </c>
    </row>
    <row r="53" spans="1:16" hidden="1" x14ac:dyDescent="0.25">
      <c r="A53" s="60" t="s">
        <v>73</v>
      </c>
      <c r="B53" s="60" t="s">
        <v>72</v>
      </c>
      <c r="C53" s="57">
        <v>1000</v>
      </c>
      <c r="D53" s="61">
        <v>3095.0000997360821</v>
      </c>
      <c r="E53" s="62">
        <v>0</v>
      </c>
      <c r="F53" s="60">
        <v>700716</v>
      </c>
      <c r="G53" s="60" t="s">
        <v>249</v>
      </c>
      <c r="H53" s="60">
        <v>2016</v>
      </c>
      <c r="I53" s="62"/>
      <c r="J53" s="60"/>
      <c r="K53" s="60"/>
      <c r="L53" s="61"/>
      <c r="M53" s="61">
        <v>3095.0000997360821</v>
      </c>
      <c r="N53" s="61"/>
      <c r="O53" s="60" t="s">
        <v>250</v>
      </c>
      <c r="P53" s="60">
        <v>504003</v>
      </c>
    </row>
    <row r="54" spans="1:16" hidden="1" x14ac:dyDescent="0.25">
      <c r="A54" s="60" t="s">
        <v>73</v>
      </c>
      <c r="B54" s="60" t="s">
        <v>72</v>
      </c>
      <c r="C54" s="57">
        <v>1000</v>
      </c>
      <c r="D54" s="61">
        <v>3095.0003395187914</v>
      </c>
      <c r="E54" s="62">
        <v>0</v>
      </c>
      <c r="F54" s="60">
        <v>700716</v>
      </c>
      <c r="G54" s="60" t="s">
        <v>249</v>
      </c>
      <c r="H54" s="60">
        <v>2017</v>
      </c>
      <c r="I54" s="62"/>
      <c r="J54" s="60"/>
      <c r="K54" s="60"/>
      <c r="L54" s="61"/>
      <c r="M54" s="61">
        <v>3095.0003395187914</v>
      </c>
      <c r="N54" s="61"/>
      <c r="O54" s="60" t="s">
        <v>250</v>
      </c>
      <c r="P54" s="60">
        <v>504003</v>
      </c>
    </row>
    <row r="55" spans="1:16" hidden="1" x14ac:dyDescent="0.25">
      <c r="A55" s="60" t="s">
        <v>73</v>
      </c>
      <c r="B55" s="60" t="s">
        <v>72</v>
      </c>
      <c r="C55" s="57">
        <v>1000</v>
      </c>
      <c r="D55" s="61">
        <v>3399.9989959511945</v>
      </c>
      <c r="E55" s="62">
        <v>0</v>
      </c>
      <c r="F55" s="60">
        <v>700716</v>
      </c>
      <c r="G55" s="60" t="s">
        <v>249</v>
      </c>
      <c r="H55" s="60">
        <v>2018</v>
      </c>
      <c r="I55" s="62"/>
      <c r="J55" s="60"/>
      <c r="K55" s="60">
        <v>872008</v>
      </c>
      <c r="L55" s="61"/>
      <c r="M55" s="61">
        <v>3399.9989959511945</v>
      </c>
      <c r="N55" s="61"/>
      <c r="O55" s="60" t="s">
        <v>250</v>
      </c>
      <c r="P55" s="60">
        <v>504003</v>
      </c>
    </row>
    <row r="56" spans="1:16" hidden="1" x14ac:dyDescent="0.25">
      <c r="A56" s="60" t="s">
        <v>73</v>
      </c>
      <c r="B56" s="60" t="s">
        <v>72</v>
      </c>
      <c r="C56" s="57">
        <v>1000</v>
      </c>
      <c r="D56" s="61">
        <v>3399.9995204340921</v>
      </c>
      <c r="E56" s="62">
        <v>0</v>
      </c>
      <c r="F56" s="60">
        <v>700716</v>
      </c>
      <c r="G56" s="60" t="s">
        <v>249</v>
      </c>
      <c r="H56" s="60">
        <v>2018</v>
      </c>
      <c r="I56" s="62"/>
      <c r="J56" s="60"/>
      <c r="K56" s="60">
        <v>872008</v>
      </c>
      <c r="L56" s="61"/>
      <c r="M56" s="61">
        <v>3399.9995204340921</v>
      </c>
      <c r="N56" s="61"/>
      <c r="O56" s="60" t="s">
        <v>250</v>
      </c>
      <c r="P56" s="60">
        <v>504003</v>
      </c>
    </row>
    <row r="57" spans="1:16" hidden="1" x14ac:dyDescent="0.25">
      <c r="A57" s="60" t="s">
        <v>73</v>
      </c>
      <c r="B57" s="60" t="s">
        <v>72</v>
      </c>
      <c r="C57" s="57">
        <v>1000</v>
      </c>
      <c r="D57" s="61">
        <v>3399.9995666528407</v>
      </c>
      <c r="E57" s="62">
        <v>0</v>
      </c>
      <c r="F57" s="60">
        <v>700716</v>
      </c>
      <c r="G57" s="60" t="s">
        <v>249</v>
      </c>
      <c r="H57" s="60">
        <v>2019</v>
      </c>
      <c r="I57" s="62"/>
      <c r="J57" s="60"/>
      <c r="K57" s="60">
        <v>872008</v>
      </c>
      <c r="L57" s="61"/>
      <c r="M57" s="61">
        <v>3399.9995666528407</v>
      </c>
      <c r="N57" s="61"/>
      <c r="O57" s="60" t="s">
        <v>250</v>
      </c>
      <c r="P57" s="60">
        <v>504003</v>
      </c>
    </row>
    <row r="58" spans="1:16" hidden="1" x14ac:dyDescent="0.25">
      <c r="A58" s="60" t="s">
        <v>73</v>
      </c>
      <c r="B58" s="60" t="s">
        <v>72</v>
      </c>
      <c r="C58" s="57">
        <v>1000</v>
      </c>
      <c r="D58" s="61">
        <v>3399.9996557487616</v>
      </c>
      <c r="E58" s="62">
        <v>0</v>
      </c>
      <c r="F58" s="60">
        <v>700716</v>
      </c>
      <c r="G58" s="60" t="s">
        <v>249</v>
      </c>
      <c r="H58" s="60">
        <v>2020</v>
      </c>
      <c r="I58" s="62"/>
      <c r="J58" s="60"/>
      <c r="K58" s="60">
        <v>872008</v>
      </c>
      <c r="L58" s="61"/>
      <c r="M58" s="61">
        <v>3399.9996557487616</v>
      </c>
      <c r="N58" s="61"/>
      <c r="O58" s="60" t="s">
        <v>250</v>
      </c>
      <c r="P58" s="60">
        <v>504003</v>
      </c>
    </row>
    <row r="59" spans="1:16" hidden="1" x14ac:dyDescent="0.25">
      <c r="A59" s="60" t="s">
        <v>73</v>
      </c>
      <c r="B59" s="60" t="s">
        <v>72</v>
      </c>
      <c r="C59" s="57">
        <v>1000</v>
      </c>
      <c r="D59" s="61">
        <v>3399.9997449569942</v>
      </c>
      <c r="E59" s="62">
        <v>0</v>
      </c>
      <c r="F59" s="60">
        <v>700716</v>
      </c>
      <c r="G59" s="60" t="s">
        <v>249</v>
      </c>
      <c r="H59" s="60">
        <v>2019</v>
      </c>
      <c r="I59" s="62"/>
      <c r="J59" s="60"/>
      <c r="K59" s="60">
        <v>872008</v>
      </c>
      <c r="L59" s="61"/>
      <c r="M59" s="61">
        <v>3399.9997449569942</v>
      </c>
      <c r="N59" s="61"/>
      <c r="O59" s="60" t="s">
        <v>250</v>
      </c>
      <c r="P59" s="60">
        <v>504003</v>
      </c>
    </row>
    <row r="60" spans="1:16" hidden="1" x14ac:dyDescent="0.25">
      <c r="A60" s="60" t="s">
        <v>73</v>
      </c>
      <c r="B60" s="60" t="s">
        <v>72</v>
      </c>
      <c r="C60" s="57">
        <v>1000</v>
      </c>
      <c r="D60" s="61">
        <v>3399.9997824609027</v>
      </c>
      <c r="E60" s="62">
        <v>0</v>
      </c>
      <c r="F60" s="60">
        <v>700716</v>
      </c>
      <c r="G60" s="60" t="s">
        <v>249</v>
      </c>
      <c r="H60" s="60">
        <v>2018</v>
      </c>
      <c r="I60" s="62"/>
      <c r="J60" s="60"/>
      <c r="K60" s="60">
        <v>872008</v>
      </c>
      <c r="L60" s="61"/>
      <c r="M60" s="61">
        <v>3399.9997824609027</v>
      </c>
      <c r="N60" s="61"/>
      <c r="O60" s="60" t="s">
        <v>250</v>
      </c>
      <c r="P60" s="60">
        <v>504003</v>
      </c>
    </row>
    <row r="61" spans="1:16" hidden="1" x14ac:dyDescent="0.25">
      <c r="A61" s="60" t="s">
        <v>73</v>
      </c>
      <c r="B61" s="60" t="s">
        <v>72</v>
      </c>
      <c r="C61" s="57">
        <v>1000</v>
      </c>
      <c r="D61" s="61">
        <v>3399.9998130782301</v>
      </c>
      <c r="E61" s="62">
        <v>0</v>
      </c>
      <c r="F61" s="60">
        <v>700716</v>
      </c>
      <c r="G61" s="60" t="s">
        <v>249</v>
      </c>
      <c r="H61" s="60">
        <v>2018</v>
      </c>
      <c r="I61" s="62"/>
      <c r="J61" s="60"/>
      <c r="K61" s="60">
        <v>872008</v>
      </c>
      <c r="L61" s="61"/>
      <c r="M61" s="61">
        <v>3399.9998130782301</v>
      </c>
      <c r="N61" s="61"/>
      <c r="O61" s="60" t="s">
        <v>250</v>
      </c>
      <c r="P61" s="60">
        <v>504003</v>
      </c>
    </row>
    <row r="62" spans="1:16" hidden="1" x14ac:dyDescent="0.25">
      <c r="A62" s="60" t="s">
        <v>73</v>
      </c>
      <c r="B62" s="60" t="s">
        <v>72</v>
      </c>
      <c r="C62" s="57">
        <v>1000</v>
      </c>
      <c r="D62" s="61">
        <v>3399.9998135929241</v>
      </c>
      <c r="E62" s="62">
        <v>0</v>
      </c>
      <c r="F62" s="60">
        <v>700716</v>
      </c>
      <c r="G62" s="60" t="s">
        <v>249</v>
      </c>
      <c r="H62" s="60">
        <v>2019</v>
      </c>
      <c r="I62" s="62"/>
      <c r="J62" s="60"/>
      <c r="K62" s="60">
        <v>872008</v>
      </c>
      <c r="L62" s="61"/>
      <c r="M62" s="61">
        <v>3399.9998135929241</v>
      </c>
      <c r="N62" s="61"/>
      <c r="O62" s="60" t="s">
        <v>250</v>
      </c>
      <c r="P62" s="60">
        <v>504003</v>
      </c>
    </row>
    <row r="63" spans="1:16" hidden="1" x14ac:dyDescent="0.25">
      <c r="A63" s="60" t="s">
        <v>73</v>
      </c>
      <c r="B63" s="60" t="s">
        <v>72</v>
      </c>
      <c r="C63" s="57">
        <v>1000</v>
      </c>
      <c r="D63" s="61">
        <v>3399.9999379878677</v>
      </c>
      <c r="E63" s="62">
        <v>0</v>
      </c>
      <c r="F63" s="60">
        <v>700716</v>
      </c>
      <c r="G63" s="60" t="s">
        <v>249</v>
      </c>
      <c r="H63" s="60">
        <v>2018</v>
      </c>
      <c r="I63" s="62"/>
      <c r="J63" s="60"/>
      <c r="K63" s="60">
        <v>872008</v>
      </c>
      <c r="L63" s="61"/>
      <c r="M63" s="61">
        <v>3399.9999379878677</v>
      </c>
      <c r="N63" s="61"/>
      <c r="O63" s="60" t="s">
        <v>250</v>
      </c>
      <c r="P63" s="60">
        <v>504003</v>
      </c>
    </row>
    <row r="64" spans="1:16" hidden="1" x14ac:dyDescent="0.25">
      <c r="A64" s="60" t="s">
        <v>73</v>
      </c>
      <c r="B64" s="60" t="s">
        <v>72</v>
      </c>
      <c r="C64" s="57">
        <v>1000</v>
      </c>
      <c r="D64" s="61">
        <v>3399.9999386308396</v>
      </c>
      <c r="E64" s="62">
        <v>0</v>
      </c>
      <c r="F64" s="60">
        <v>700716</v>
      </c>
      <c r="G64" s="60" t="s">
        <v>249</v>
      </c>
      <c r="H64" s="60">
        <v>2018</v>
      </c>
      <c r="I64" s="62"/>
      <c r="J64" s="60"/>
      <c r="K64" s="60">
        <v>872008</v>
      </c>
      <c r="L64" s="61"/>
      <c r="M64" s="61">
        <v>3399.9999386308396</v>
      </c>
      <c r="N64" s="61"/>
      <c r="O64" s="60" t="s">
        <v>250</v>
      </c>
      <c r="P64" s="60">
        <v>504003</v>
      </c>
    </row>
    <row r="65" spans="1:16" hidden="1" x14ac:dyDescent="0.25">
      <c r="A65" s="60" t="s">
        <v>73</v>
      </c>
      <c r="B65" s="60" t="s">
        <v>72</v>
      </c>
      <c r="C65" s="57">
        <v>1000</v>
      </c>
      <c r="D65" s="61">
        <v>3399.9999999999995</v>
      </c>
      <c r="E65" s="62">
        <v>0</v>
      </c>
      <c r="F65" s="60">
        <v>700716</v>
      </c>
      <c r="G65" s="60" t="s">
        <v>249</v>
      </c>
      <c r="H65" s="60">
        <v>2020</v>
      </c>
      <c r="I65" s="62"/>
      <c r="J65" s="60"/>
      <c r="K65" s="60">
        <v>872008</v>
      </c>
      <c r="L65" s="61"/>
      <c r="M65" s="61">
        <v>3399.9999999999995</v>
      </c>
      <c r="N65" s="61"/>
      <c r="O65" s="60" t="s">
        <v>250</v>
      </c>
      <c r="P65" s="60">
        <v>504003</v>
      </c>
    </row>
    <row r="66" spans="1:16" hidden="1" x14ac:dyDescent="0.25">
      <c r="A66" s="60" t="s">
        <v>73</v>
      </c>
      <c r="B66" s="60" t="s">
        <v>72</v>
      </c>
      <c r="C66" s="57">
        <v>1000</v>
      </c>
      <c r="D66" s="61">
        <v>3400.0000000000005</v>
      </c>
      <c r="E66" s="62">
        <v>0</v>
      </c>
      <c r="F66" s="60">
        <v>700716</v>
      </c>
      <c r="G66" s="60" t="s">
        <v>249</v>
      </c>
      <c r="H66" s="60">
        <v>2018</v>
      </c>
      <c r="I66" s="62"/>
      <c r="J66" s="60"/>
      <c r="K66" s="60">
        <v>872008</v>
      </c>
      <c r="L66" s="61"/>
      <c r="M66" s="61">
        <v>3400.0000000000005</v>
      </c>
      <c r="N66" s="61"/>
      <c r="O66" s="60" t="s">
        <v>250</v>
      </c>
      <c r="P66" s="60">
        <v>504003</v>
      </c>
    </row>
    <row r="67" spans="1:16" hidden="1" x14ac:dyDescent="0.25">
      <c r="A67" s="60" t="s">
        <v>73</v>
      </c>
      <c r="B67" s="60" t="s">
        <v>72</v>
      </c>
      <c r="C67" s="57">
        <v>1000</v>
      </c>
      <c r="D67" s="61">
        <v>3400.0000124376884</v>
      </c>
      <c r="E67" s="62">
        <v>0</v>
      </c>
      <c r="F67" s="60">
        <v>700716</v>
      </c>
      <c r="G67" s="60" t="s">
        <v>249</v>
      </c>
      <c r="H67" s="60">
        <v>2018</v>
      </c>
      <c r="I67" s="62"/>
      <c r="J67" s="60"/>
      <c r="K67" s="60">
        <v>872008</v>
      </c>
      <c r="L67" s="61"/>
      <c r="M67" s="61">
        <v>3400.0000124376884</v>
      </c>
      <c r="N67" s="61"/>
      <c r="O67" s="60" t="s">
        <v>250</v>
      </c>
      <c r="P67" s="60">
        <v>504003</v>
      </c>
    </row>
    <row r="68" spans="1:16" hidden="1" x14ac:dyDescent="0.25">
      <c r="A68" s="60" t="s">
        <v>73</v>
      </c>
      <c r="B68" s="60" t="s">
        <v>72</v>
      </c>
      <c r="C68" s="57">
        <v>1000</v>
      </c>
      <c r="D68" s="61">
        <v>3400.0000167597386</v>
      </c>
      <c r="E68" s="62">
        <v>0</v>
      </c>
      <c r="F68" s="60">
        <v>700716</v>
      </c>
      <c r="G68" s="60" t="s">
        <v>249</v>
      </c>
      <c r="H68" s="60">
        <v>2018</v>
      </c>
      <c r="I68" s="62"/>
      <c r="J68" s="60"/>
      <c r="K68" s="60">
        <v>872008</v>
      </c>
      <c r="L68" s="61"/>
      <c r="M68" s="61">
        <v>3400.0000167597386</v>
      </c>
      <c r="N68" s="61"/>
      <c r="O68" s="60" t="s">
        <v>250</v>
      </c>
      <c r="P68" s="60">
        <v>504003</v>
      </c>
    </row>
    <row r="69" spans="1:16" hidden="1" x14ac:dyDescent="0.25">
      <c r="A69" s="60" t="s">
        <v>73</v>
      </c>
      <c r="B69" s="60" t="s">
        <v>72</v>
      </c>
      <c r="C69" s="57">
        <v>1000</v>
      </c>
      <c r="D69" s="61">
        <v>3400.0000546024057</v>
      </c>
      <c r="E69" s="62">
        <v>0</v>
      </c>
      <c r="F69" s="60">
        <v>700716</v>
      </c>
      <c r="G69" s="60" t="s">
        <v>249</v>
      </c>
      <c r="H69" s="60">
        <v>2019</v>
      </c>
      <c r="I69" s="62"/>
      <c r="J69" s="60"/>
      <c r="K69" s="60">
        <v>872008</v>
      </c>
      <c r="L69" s="61"/>
      <c r="M69" s="61">
        <v>3400.0000546024057</v>
      </c>
      <c r="N69" s="61"/>
      <c r="O69" s="60" t="s">
        <v>250</v>
      </c>
      <c r="P69" s="60">
        <v>504003</v>
      </c>
    </row>
    <row r="70" spans="1:16" hidden="1" x14ac:dyDescent="0.25">
      <c r="A70" s="60" t="s">
        <v>73</v>
      </c>
      <c r="B70" s="60" t="s">
        <v>72</v>
      </c>
      <c r="C70" s="57">
        <v>1000</v>
      </c>
      <c r="D70" s="61">
        <v>3400.0000683959356</v>
      </c>
      <c r="E70" s="62">
        <v>0</v>
      </c>
      <c r="F70" s="60">
        <v>700716</v>
      </c>
      <c r="G70" s="60" t="s">
        <v>249</v>
      </c>
      <c r="H70" s="60">
        <v>2019</v>
      </c>
      <c r="I70" s="62"/>
      <c r="J70" s="60"/>
      <c r="K70" s="60">
        <v>872008</v>
      </c>
      <c r="L70" s="61"/>
      <c r="M70" s="61">
        <v>3400.0000683959356</v>
      </c>
      <c r="N70" s="61"/>
      <c r="O70" s="60" t="s">
        <v>250</v>
      </c>
      <c r="P70" s="60">
        <v>504003</v>
      </c>
    </row>
    <row r="71" spans="1:16" hidden="1" x14ac:dyDescent="0.25">
      <c r="A71" s="60" t="s">
        <v>73</v>
      </c>
      <c r="B71" s="60" t="s">
        <v>72</v>
      </c>
      <c r="C71" s="57">
        <v>1000</v>
      </c>
      <c r="D71" s="61">
        <v>3400.0000768557175</v>
      </c>
      <c r="E71" s="62">
        <v>0</v>
      </c>
      <c r="F71" s="60">
        <v>700716</v>
      </c>
      <c r="G71" s="60" t="s">
        <v>249</v>
      </c>
      <c r="H71" s="60">
        <v>2020</v>
      </c>
      <c r="I71" s="62"/>
      <c r="J71" s="60"/>
      <c r="K71" s="60">
        <v>872008</v>
      </c>
      <c r="L71" s="61"/>
      <c r="M71" s="61">
        <v>3400.0000768557175</v>
      </c>
      <c r="N71" s="61"/>
      <c r="O71" s="60" t="s">
        <v>250</v>
      </c>
      <c r="P71" s="60">
        <v>504003</v>
      </c>
    </row>
    <row r="72" spans="1:16" hidden="1" x14ac:dyDescent="0.25">
      <c r="A72" s="60" t="s">
        <v>73</v>
      </c>
      <c r="B72" s="60" t="s">
        <v>72</v>
      </c>
      <c r="C72" s="57">
        <v>1000</v>
      </c>
      <c r="D72" s="61">
        <v>3400.0002365526925</v>
      </c>
      <c r="E72" s="62">
        <v>0</v>
      </c>
      <c r="F72" s="60">
        <v>700716</v>
      </c>
      <c r="G72" s="60" t="s">
        <v>249</v>
      </c>
      <c r="H72" s="60">
        <v>2020</v>
      </c>
      <c r="I72" s="62"/>
      <c r="J72" s="60"/>
      <c r="K72" s="60">
        <v>872008</v>
      </c>
      <c r="L72" s="61"/>
      <c r="M72" s="61">
        <v>3400.0002365526925</v>
      </c>
      <c r="N72" s="61"/>
      <c r="O72" s="60" t="s">
        <v>250</v>
      </c>
      <c r="P72" s="60">
        <v>504003</v>
      </c>
    </row>
    <row r="73" spans="1:16" hidden="1" x14ac:dyDescent="0.25">
      <c r="A73" s="60" t="s">
        <v>73</v>
      </c>
      <c r="B73" s="60" t="s">
        <v>72</v>
      </c>
      <c r="C73" s="57">
        <v>1000</v>
      </c>
      <c r="D73" s="61">
        <v>3400.0002399702039</v>
      </c>
      <c r="E73" s="62">
        <v>0</v>
      </c>
      <c r="F73" s="60">
        <v>700716</v>
      </c>
      <c r="G73" s="60" t="s">
        <v>249</v>
      </c>
      <c r="H73" s="60">
        <v>2018</v>
      </c>
      <c r="I73" s="62"/>
      <c r="J73" s="60"/>
      <c r="K73" s="60">
        <v>872008</v>
      </c>
      <c r="L73" s="61"/>
      <c r="M73" s="61">
        <v>3400.0002399702039</v>
      </c>
      <c r="N73" s="61"/>
      <c r="O73" s="60" t="s">
        <v>250</v>
      </c>
      <c r="P73" s="60">
        <v>504003</v>
      </c>
    </row>
    <row r="74" spans="1:16" hidden="1" x14ac:dyDescent="0.25">
      <c r="A74" s="60" t="s">
        <v>73</v>
      </c>
      <c r="B74" s="60" t="s">
        <v>72</v>
      </c>
      <c r="C74" s="57">
        <v>1000</v>
      </c>
      <c r="D74" s="61">
        <v>3400.0003330509262</v>
      </c>
      <c r="E74" s="62">
        <v>0</v>
      </c>
      <c r="F74" s="60">
        <v>700716</v>
      </c>
      <c r="G74" s="60" t="s">
        <v>249</v>
      </c>
      <c r="H74" s="60">
        <v>2019</v>
      </c>
      <c r="I74" s="62"/>
      <c r="J74" s="60"/>
      <c r="K74" s="60">
        <v>872008</v>
      </c>
      <c r="L74" s="61"/>
      <c r="M74" s="61">
        <v>3400.0003330509262</v>
      </c>
      <c r="N74" s="61"/>
      <c r="O74" s="60" t="s">
        <v>250</v>
      </c>
      <c r="P74" s="60">
        <v>504003</v>
      </c>
    </row>
    <row r="75" spans="1:16" hidden="1" x14ac:dyDescent="0.25">
      <c r="A75" s="60" t="s">
        <v>73</v>
      </c>
      <c r="B75" s="60" t="s">
        <v>72</v>
      </c>
      <c r="C75" s="57">
        <v>1000</v>
      </c>
      <c r="D75" s="61">
        <v>3400.0003516912689</v>
      </c>
      <c r="E75" s="62">
        <v>0</v>
      </c>
      <c r="F75" s="60">
        <v>700716</v>
      </c>
      <c r="G75" s="60" t="s">
        <v>249</v>
      </c>
      <c r="H75" s="60">
        <v>2020</v>
      </c>
      <c r="I75" s="62"/>
      <c r="J75" s="60"/>
      <c r="K75" s="60">
        <v>872008</v>
      </c>
      <c r="L75" s="61"/>
      <c r="M75" s="61">
        <v>3400.0003516912689</v>
      </c>
      <c r="N75" s="61"/>
      <c r="O75" s="60" t="s">
        <v>250</v>
      </c>
      <c r="P75" s="60">
        <v>504003</v>
      </c>
    </row>
    <row r="76" spans="1:16" hidden="1" x14ac:dyDescent="0.25">
      <c r="A76" s="60" t="s">
        <v>73</v>
      </c>
      <c r="B76" s="60" t="s">
        <v>72</v>
      </c>
      <c r="C76" s="57">
        <v>1000</v>
      </c>
      <c r="D76" s="61">
        <v>3400.0003983835472</v>
      </c>
      <c r="E76" s="62">
        <v>0</v>
      </c>
      <c r="F76" s="60">
        <v>700716</v>
      </c>
      <c r="G76" s="60" t="s">
        <v>249</v>
      </c>
      <c r="H76" s="60">
        <v>2019</v>
      </c>
      <c r="I76" s="62"/>
      <c r="J76" s="60"/>
      <c r="K76" s="60">
        <v>872008</v>
      </c>
      <c r="L76" s="61"/>
      <c r="M76" s="61">
        <v>3400.0003983835472</v>
      </c>
      <c r="N76" s="61"/>
      <c r="O76" s="60" t="s">
        <v>250</v>
      </c>
      <c r="P76" s="60">
        <v>504003</v>
      </c>
    </row>
    <row r="77" spans="1:16" hidden="1" x14ac:dyDescent="0.25">
      <c r="A77" s="60" t="s">
        <v>73</v>
      </c>
      <c r="B77" s="60" t="s">
        <v>72</v>
      </c>
      <c r="C77" s="57">
        <v>1000</v>
      </c>
      <c r="D77" s="61">
        <v>3400.0005272850094</v>
      </c>
      <c r="E77" s="62">
        <v>0</v>
      </c>
      <c r="F77" s="60">
        <v>700716</v>
      </c>
      <c r="G77" s="60" t="s">
        <v>249</v>
      </c>
      <c r="H77" s="60">
        <v>2020</v>
      </c>
      <c r="I77" s="62"/>
      <c r="J77" s="60"/>
      <c r="K77" s="60">
        <v>872008</v>
      </c>
      <c r="L77" s="61"/>
      <c r="M77" s="61">
        <v>3400.0005272850094</v>
      </c>
      <c r="N77" s="61"/>
      <c r="O77" s="60" t="s">
        <v>250</v>
      </c>
      <c r="P77" s="60">
        <v>504003</v>
      </c>
    </row>
    <row r="78" spans="1:16" hidden="1" x14ac:dyDescent="0.25">
      <c r="A78" s="60" t="s">
        <v>73</v>
      </c>
      <c r="B78" s="60" t="s">
        <v>72</v>
      </c>
      <c r="C78" s="57">
        <v>1000</v>
      </c>
      <c r="D78" s="61">
        <v>3400.0005335271007</v>
      </c>
      <c r="E78" s="62">
        <v>0</v>
      </c>
      <c r="F78" s="60">
        <v>700716</v>
      </c>
      <c r="G78" s="60" t="s">
        <v>249</v>
      </c>
      <c r="H78" s="60">
        <v>2020</v>
      </c>
      <c r="I78" s="62"/>
      <c r="J78" s="60"/>
      <c r="K78" s="60">
        <v>872008</v>
      </c>
      <c r="L78" s="61"/>
      <c r="M78" s="61">
        <v>3400.0005335271007</v>
      </c>
      <c r="N78" s="61"/>
      <c r="O78" s="60" t="s">
        <v>250</v>
      </c>
      <c r="P78" s="60">
        <v>504003</v>
      </c>
    </row>
    <row r="79" spans="1:16" hidden="1" x14ac:dyDescent="0.25">
      <c r="A79" s="60" t="s">
        <v>73</v>
      </c>
      <c r="B79" s="60" t="s">
        <v>72</v>
      </c>
      <c r="C79" s="57">
        <v>1000</v>
      </c>
      <c r="D79" s="61">
        <v>3400.0008544970033</v>
      </c>
      <c r="E79" s="62">
        <v>0</v>
      </c>
      <c r="F79" s="60">
        <v>700716</v>
      </c>
      <c r="G79" s="60" t="s">
        <v>249</v>
      </c>
      <c r="H79" s="60">
        <v>2020</v>
      </c>
      <c r="I79" s="62"/>
      <c r="J79" s="60"/>
      <c r="K79" s="60">
        <v>872008</v>
      </c>
      <c r="L79" s="61"/>
      <c r="M79" s="61">
        <v>3400.0008544970033</v>
      </c>
      <c r="N79" s="61"/>
      <c r="O79" s="60" t="s">
        <v>250</v>
      </c>
      <c r="P79" s="60">
        <v>504003</v>
      </c>
    </row>
    <row r="80" spans="1:16" hidden="1" x14ac:dyDescent="0.25">
      <c r="A80" s="60" t="s">
        <v>73</v>
      </c>
      <c r="B80" s="60" t="s">
        <v>72</v>
      </c>
      <c r="C80" s="57">
        <v>1000</v>
      </c>
      <c r="D80" s="61">
        <v>3400.0010571175258</v>
      </c>
      <c r="E80" s="62">
        <v>0</v>
      </c>
      <c r="F80" s="60">
        <v>700716</v>
      </c>
      <c r="G80" s="60" t="s">
        <v>249</v>
      </c>
      <c r="H80" s="60">
        <v>2018</v>
      </c>
      <c r="I80" s="62"/>
      <c r="J80" s="60"/>
      <c r="K80" s="60">
        <v>872008</v>
      </c>
      <c r="L80" s="61"/>
      <c r="M80" s="61">
        <v>3400.0010571175258</v>
      </c>
      <c r="N80" s="61"/>
      <c r="O80" s="60" t="s">
        <v>250</v>
      </c>
      <c r="P80" s="60">
        <v>504003</v>
      </c>
    </row>
    <row r="81" spans="1:16" hidden="1" x14ac:dyDescent="0.25">
      <c r="A81" s="60" t="s">
        <v>73</v>
      </c>
      <c r="B81" s="60" t="s">
        <v>72</v>
      </c>
      <c r="C81" s="57">
        <v>1000</v>
      </c>
      <c r="D81" s="61">
        <v>3400.0011819912411</v>
      </c>
      <c r="E81" s="62">
        <v>0</v>
      </c>
      <c r="F81" s="60">
        <v>700716</v>
      </c>
      <c r="G81" s="60" t="s">
        <v>249</v>
      </c>
      <c r="H81" s="60">
        <v>2020</v>
      </c>
      <c r="I81" s="62"/>
      <c r="J81" s="60"/>
      <c r="K81" s="60">
        <v>872008</v>
      </c>
      <c r="L81" s="61"/>
      <c r="M81" s="61">
        <v>3400.0011819912411</v>
      </c>
      <c r="N81" s="61"/>
      <c r="O81" s="60" t="s">
        <v>250</v>
      </c>
      <c r="P81" s="60">
        <v>504003</v>
      </c>
    </row>
    <row r="82" spans="1:16" hidden="1" x14ac:dyDescent="0.25">
      <c r="A82" s="60" t="s">
        <v>73</v>
      </c>
      <c r="B82" s="60" t="s">
        <v>72</v>
      </c>
      <c r="C82" s="57">
        <v>1000</v>
      </c>
      <c r="D82" s="61">
        <v>3400.0014456907156</v>
      </c>
      <c r="E82" s="62">
        <v>0</v>
      </c>
      <c r="F82" s="60">
        <v>700716</v>
      </c>
      <c r="G82" s="60" t="s">
        <v>249</v>
      </c>
      <c r="H82" s="60">
        <v>2019</v>
      </c>
      <c r="I82" s="62"/>
      <c r="J82" s="60"/>
      <c r="K82" s="60">
        <v>872008</v>
      </c>
      <c r="L82" s="61"/>
      <c r="M82" s="61">
        <v>3400.0014456907156</v>
      </c>
      <c r="N82" s="61"/>
      <c r="O82" s="60" t="s">
        <v>250</v>
      </c>
      <c r="P82" s="60">
        <v>504003</v>
      </c>
    </row>
    <row r="83" spans="1:16" hidden="1" x14ac:dyDescent="0.25">
      <c r="A83" s="60" t="s">
        <v>73</v>
      </c>
      <c r="B83" s="60" t="s">
        <v>72</v>
      </c>
      <c r="C83" s="57">
        <v>1000</v>
      </c>
      <c r="D83" s="61">
        <v>3400.0024489494372</v>
      </c>
      <c r="E83" s="62">
        <v>0</v>
      </c>
      <c r="F83" s="60">
        <v>700716</v>
      </c>
      <c r="G83" s="60" t="s">
        <v>249</v>
      </c>
      <c r="H83" s="60">
        <v>2019</v>
      </c>
      <c r="I83" s="62"/>
      <c r="J83" s="60"/>
      <c r="K83" s="60">
        <v>872008</v>
      </c>
      <c r="L83" s="61"/>
      <c r="M83" s="61">
        <v>3400.0024489494372</v>
      </c>
      <c r="N83" s="61"/>
      <c r="O83" s="60" t="s">
        <v>250</v>
      </c>
      <c r="P83" s="60">
        <v>504003</v>
      </c>
    </row>
    <row r="84" spans="1:16" hidden="1" x14ac:dyDescent="0.25">
      <c r="A84" s="60" t="s">
        <v>73</v>
      </c>
      <c r="B84" s="60" t="s">
        <v>72</v>
      </c>
      <c r="C84" s="57">
        <v>1000</v>
      </c>
      <c r="D84" s="61">
        <v>6190.0002306366378</v>
      </c>
      <c r="E84" s="62">
        <v>0</v>
      </c>
      <c r="F84" s="60">
        <v>700716</v>
      </c>
      <c r="G84" s="60" t="s">
        <v>249</v>
      </c>
      <c r="H84" s="60">
        <v>2016</v>
      </c>
      <c r="I84" s="62"/>
      <c r="J84" s="60"/>
      <c r="K84" s="60"/>
      <c r="L84" s="61"/>
      <c r="M84" s="61">
        <v>6190.0002306366378</v>
      </c>
      <c r="N84" s="61"/>
      <c r="O84" s="60" t="s">
        <v>250</v>
      </c>
      <c r="P84" s="60">
        <v>504003</v>
      </c>
    </row>
    <row r="85" spans="1:16" hidden="1" x14ac:dyDescent="0.25">
      <c r="A85" s="60" t="s">
        <v>73</v>
      </c>
      <c r="B85" s="60" t="s">
        <v>72</v>
      </c>
      <c r="C85" s="57">
        <v>1000</v>
      </c>
      <c r="D85" s="61">
        <v>6799.9999684307559</v>
      </c>
      <c r="E85" s="62">
        <v>0</v>
      </c>
      <c r="F85" s="60">
        <v>700716</v>
      </c>
      <c r="G85" s="60" t="s">
        <v>249</v>
      </c>
      <c r="H85" s="60">
        <v>2019</v>
      </c>
      <c r="I85" s="62"/>
      <c r="J85" s="60"/>
      <c r="K85" s="60">
        <v>872008</v>
      </c>
      <c r="L85" s="61"/>
      <c r="M85" s="61">
        <v>6799.9999684307559</v>
      </c>
      <c r="N85" s="61"/>
      <c r="O85" s="60" t="s">
        <v>250</v>
      </c>
      <c r="P85" s="60">
        <v>504003</v>
      </c>
    </row>
    <row r="86" spans="1:16" hidden="1" x14ac:dyDescent="0.25">
      <c r="A86" s="60" t="s">
        <v>73</v>
      </c>
      <c r="B86" s="60" t="s">
        <v>72</v>
      </c>
      <c r="C86" s="57">
        <v>1100</v>
      </c>
      <c r="D86" s="61">
        <v>152.39925177077737</v>
      </c>
      <c r="E86" s="62">
        <v>0</v>
      </c>
      <c r="F86" s="60">
        <v>600258</v>
      </c>
      <c r="G86" s="60" t="s">
        <v>275</v>
      </c>
      <c r="H86" s="60">
        <v>2017</v>
      </c>
      <c r="I86" s="62"/>
      <c r="J86" s="60"/>
      <c r="K86" s="60"/>
      <c r="L86" s="61"/>
      <c r="M86" s="61">
        <v>152.39925177077737</v>
      </c>
      <c r="N86" s="61"/>
      <c r="O86" s="60" t="s">
        <v>250</v>
      </c>
      <c r="P86" s="60">
        <v>504019</v>
      </c>
    </row>
    <row r="87" spans="1:16" hidden="1" x14ac:dyDescent="0.25">
      <c r="A87" s="60" t="s">
        <v>73</v>
      </c>
      <c r="B87" s="60" t="s">
        <v>72</v>
      </c>
      <c r="C87" s="57">
        <v>1100</v>
      </c>
      <c r="D87" s="61">
        <v>238.79954832537555</v>
      </c>
      <c r="E87" s="62">
        <v>0</v>
      </c>
      <c r="F87" s="60">
        <v>600258</v>
      </c>
      <c r="G87" s="60" t="s">
        <v>275</v>
      </c>
      <c r="H87" s="60">
        <v>2016</v>
      </c>
      <c r="I87" s="62"/>
      <c r="J87" s="60"/>
      <c r="K87" s="60"/>
      <c r="L87" s="61"/>
      <c r="M87" s="61">
        <v>238.79954832537555</v>
      </c>
      <c r="N87" s="61"/>
      <c r="O87" s="60" t="s">
        <v>250</v>
      </c>
      <c r="P87" s="60">
        <v>504019</v>
      </c>
    </row>
    <row r="88" spans="1:16" hidden="1" x14ac:dyDescent="0.25">
      <c r="A88" s="60" t="s">
        <v>73</v>
      </c>
      <c r="B88" s="60" t="s">
        <v>72</v>
      </c>
      <c r="C88" s="57">
        <v>1100</v>
      </c>
      <c r="D88" s="61">
        <v>238.80013107345854</v>
      </c>
      <c r="E88" s="62">
        <v>0</v>
      </c>
      <c r="F88" s="60">
        <v>600258</v>
      </c>
      <c r="G88" s="60" t="s">
        <v>275</v>
      </c>
      <c r="H88" s="60">
        <v>2016</v>
      </c>
      <c r="I88" s="62"/>
      <c r="J88" s="60"/>
      <c r="K88" s="60"/>
      <c r="L88" s="61"/>
      <c r="M88" s="61">
        <v>238.80013107345854</v>
      </c>
      <c r="N88" s="61"/>
      <c r="O88" s="60" t="s">
        <v>250</v>
      </c>
      <c r="P88" s="60">
        <v>504019</v>
      </c>
    </row>
    <row r="89" spans="1:16" hidden="1" x14ac:dyDescent="0.25">
      <c r="A89" s="60" t="s">
        <v>73</v>
      </c>
      <c r="B89" s="60" t="s">
        <v>72</v>
      </c>
      <c r="C89" s="57">
        <v>1100</v>
      </c>
      <c r="D89" s="61">
        <v>238.80023433695573</v>
      </c>
      <c r="E89" s="62">
        <v>0</v>
      </c>
      <c r="F89" s="60">
        <v>600258</v>
      </c>
      <c r="G89" s="60" t="s">
        <v>275</v>
      </c>
      <c r="H89" s="60">
        <v>2016</v>
      </c>
      <c r="I89" s="62"/>
      <c r="J89" s="60"/>
      <c r="K89" s="60"/>
      <c r="L89" s="61"/>
      <c r="M89" s="61">
        <v>238.80023433695573</v>
      </c>
      <c r="N89" s="61"/>
      <c r="O89" s="60" t="s">
        <v>250</v>
      </c>
      <c r="P89" s="60">
        <v>504019</v>
      </c>
    </row>
    <row r="90" spans="1:16" hidden="1" x14ac:dyDescent="0.25">
      <c r="A90" s="60" t="s">
        <v>73</v>
      </c>
      <c r="B90" s="60" t="s">
        <v>72</v>
      </c>
      <c r="C90" s="57">
        <v>1100</v>
      </c>
      <c r="D90" s="61">
        <v>238.80029014229174</v>
      </c>
      <c r="E90" s="62">
        <v>0</v>
      </c>
      <c r="F90" s="60">
        <v>600258</v>
      </c>
      <c r="G90" s="60" t="s">
        <v>275</v>
      </c>
      <c r="H90" s="60">
        <v>2016</v>
      </c>
      <c r="I90" s="62"/>
      <c r="J90" s="60"/>
      <c r="K90" s="60"/>
      <c r="L90" s="61"/>
      <c r="M90" s="61">
        <v>238.80029014229174</v>
      </c>
      <c r="N90" s="61"/>
      <c r="O90" s="60" t="s">
        <v>250</v>
      </c>
      <c r="P90" s="60">
        <v>504019</v>
      </c>
    </row>
    <row r="91" spans="1:16" hidden="1" x14ac:dyDescent="0.25">
      <c r="A91" s="60" t="s">
        <v>73</v>
      </c>
      <c r="B91" s="60" t="s">
        <v>72</v>
      </c>
      <c r="C91" s="57">
        <v>1100</v>
      </c>
      <c r="D91" s="61">
        <v>238.80045270863673</v>
      </c>
      <c r="E91" s="62">
        <v>0</v>
      </c>
      <c r="F91" s="60">
        <v>600258</v>
      </c>
      <c r="G91" s="60" t="s">
        <v>275</v>
      </c>
      <c r="H91" s="60">
        <v>2016</v>
      </c>
      <c r="I91" s="62"/>
      <c r="J91" s="60"/>
      <c r="K91" s="60"/>
      <c r="L91" s="61"/>
      <c r="M91" s="61">
        <v>238.80045270863673</v>
      </c>
      <c r="N91" s="61"/>
      <c r="O91" s="60" t="s">
        <v>250</v>
      </c>
      <c r="P91" s="60">
        <v>504019</v>
      </c>
    </row>
    <row r="92" spans="1:16" hidden="1" x14ac:dyDescent="0.25">
      <c r="A92" s="60" t="s">
        <v>73</v>
      </c>
      <c r="B92" s="60" t="s">
        <v>72</v>
      </c>
      <c r="C92" s="57">
        <v>1100</v>
      </c>
      <c r="D92" s="61">
        <v>238.80136622390893</v>
      </c>
      <c r="E92" s="62">
        <v>0</v>
      </c>
      <c r="F92" s="60">
        <v>600258</v>
      </c>
      <c r="G92" s="60" t="s">
        <v>275</v>
      </c>
      <c r="H92" s="60">
        <v>2016</v>
      </c>
      <c r="I92" s="62"/>
      <c r="J92" s="60"/>
      <c r="K92" s="60"/>
      <c r="L92" s="61"/>
      <c r="M92" s="61">
        <v>238.80136622390893</v>
      </c>
      <c r="N92" s="61"/>
      <c r="O92" s="60" t="s">
        <v>250</v>
      </c>
      <c r="P92" s="60">
        <v>504019</v>
      </c>
    </row>
    <row r="93" spans="1:16" hidden="1" x14ac:dyDescent="0.25">
      <c r="A93" s="60" t="s">
        <v>73</v>
      </c>
      <c r="B93" s="60" t="s">
        <v>72</v>
      </c>
      <c r="C93" s="57">
        <v>1100</v>
      </c>
      <c r="D93" s="61">
        <v>533.81975859039881</v>
      </c>
      <c r="E93" s="62">
        <v>0</v>
      </c>
      <c r="F93" s="60">
        <v>600258</v>
      </c>
      <c r="G93" s="60" t="s">
        <v>275</v>
      </c>
      <c r="H93" s="60">
        <v>2017</v>
      </c>
      <c r="I93" s="62"/>
      <c r="J93" s="60"/>
      <c r="K93" s="60"/>
      <c r="L93" s="61"/>
      <c r="M93" s="61">
        <v>533.81975859039881</v>
      </c>
      <c r="N93" s="61"/>
      <c r="O93" s="60" t="s">
        <v>250</v>
      </c>
      <c r="P93" s="60">
        <v>504003</v>
      </c>
    </row>
    <row r="94" spans="1:16" hidden="1" x14ac:dyDescent="0.25">
      <c r="A94" s="60" t="s">
        <v>73</v>
      </c>
      <c r="B94" s="60" t="s">
        <v>72</v>
      </c>
      <c r="C94" s="57">
        <v>1100</v>
      </c>
      <c r="D94" s="61">
        <v>533.82001116157676</v>
      </c>
      <c r="E94" s="62">
        <v>0</v>
      </c>
      <c r="F94" s="60">
        <v>600258</v>
      </c>
      <c r="G94" s="60" t="s">
        <v>275</v>
      </c>
      <c r="H94" s="60">
        <v>2017</v>
      </c>
      <c r="I94" s="62"/>
      <c r="J94" s="60"/>
      <c r="K94" s="60"/>
      <c r="L94" s="61"/>
      <c r="M94" s="61">
        <v>533.82001116157676</v>
      </c>
      <c r="N94" s="61"/>
      <c r="O94" s="60" t="s">
        <v>250</v>
      </c>
      <c r="P94" s="60">
        <v>504003</v>
      </c>
    </row>
    <row r="95" spans="1:16" hidden="1" x14ac:dyDescent="0.25">
      <c r="A95" s="60" t="s">
        <v>73</v>
      </c>
      <c r="B95" s="60" t="s">
        <v>72</v>
      </c>
      <c r="C95" s="57">
        <v>1100</v>
      </c>
      <c r="D95" s="61">
        <v>533.82012792845137</v>
      </c>
      <c r="E95" s="62">
        <v>0</v>
      </c>
      <c r="F95" s="60">
        <v>600258</v>
      </c>
      <c r="G95" s="60" t="s">
        <v>275</v>
      </c>
      <c r="H95" s="60">
        <v>2017</v>
      </c>
      <c r="I95" s="62"/>
      <c r="J95" s="60"/>
      <c r="K95" s="60"/>
      <c r="L95" s="61"/>
      <c r="M95" s="61">
        <v>533.82012792845137</v>
      </c>
      <c r="N95" s="61"/>
      <c r="O95" s="60" t="s">
        <v>250</v>
      </c>
      <c r="P95" s="60">
        <v>504003</v>
      </c>
    </row>
    <row r="96" spans="1:16" hidden="1" x14ac:dyDescent="0.25">
      <c r="A96" s="60" t="s">
        <v>73</v>
      </c>
      <c r="B96" s="60" t="s">
        <v>72</v>
      </c>
      <c r="C96" s="57">
        <v>1100</v>
      </c>
      <c r="D96" s="61">
        <v>533.8201786004397</v>
      </c>
      <c r="E96" s="62">
        <v>0</v>
      </c>
      <c r="F96" s="60">
        <v>600258</v>
      </c>
      <c r="G96" s="60" t="s">
        <v>275</v>
      </c>
      <c r="H96" s="60">
        <v>2017</v>
      </c>
      <c r="I96" s="62"/>
      <c r="J96" s="60"/>
      <c r="K96" s="60"/>
      <c r="L96" s="61"/>
      <c r="M96" s="61">
        <v>533.8201786004397</v>
      </c>
      <c r="N96" s="61"/>
      <c r="O96" s="60" t="s">
        <v>250</v>
      </c>
      <c r="P96" s="60">
        <v>504003</v>
      </c>
    </row>
    <row r="97" spans="1:16" hidden="1" x14ac:dyDescent="0.25">
      <c r="A97" s="60" t="s">
        <v>73</v>
      </c>
      <c r="B97" s="60" t="s">
        <v>72</v>
      </c>
      <c r="C97" s="57">
        <v>1100</v>
      </c>
      <c r="D97" s="61">
        <v>533.82029065695906</v>
      </c>
      <c r="E97" s="62">
        <v>0</v>
      </c>
      <c r="F97" s="60">
        <v>600258</v>
      </c>
      <c r="G97" s="60" t="s">
        <v>275</v>
      </c>
      <c r="H97" s="60">
        <v>2017</v>
      </c>
      <c r="I97" s="62"/>
      <c r="J97" s="60"/>
      <c r="K97" s="60"/>
      <c r="L97" s="61"/>
      <c r="M97" s="61">
        <v>533.82029065695906</v>
      </c>
      <c r="N97" s="61"/>
      <c r="O97" s="60" t="s">
        <v>250</v>
      </c>
      <c r="P97" s="60">
        <v>504003</v>
      </c>
    </row>
    <row r="98" spans="1:16" hidden="1" x14ac:dyDescent="0.25">
      <c r="A98" s="60" t="s">
        <v>73</v>
      </c>
      <c r="B98" s="60" t="s">
        <v>72</v>
      </c>
      <c r="C98" s="57">
        <v>1100</v>
      </c>
      <c r="D98" s="61">
        <v>639.59946005151585</v>
      </c>
      <c r="E98" s="62">
        <v>0</v>
      </c>
      <c r="F98" s="60">
        <v>600258</v>
      </c>
      <c r="G98" s="60" t="s">
        <v>275</v>
      </c>
      <c r="H98" s="60">
        <v>2018</v>
      </c>
      <c r="I98" s="62"/>
      <c r="J98" s="60"/>
      <c r="K98" s="60"/>
      <c r="L98" s="61"/>
      <c r="M98" s="61">
        <v>639.59946005151585</v>
      </c>
      <c r="N98" s="61"/>
      <c r="O98" s="60" t="s">
        <v>250</v>
      </c>
      <c r="P98" s="60">
        <v>504003</v>
      </c>
    </row>
    <row r="99" spans="1:16" hidden="1" x14ac:dyDescent="0.25">
      <c r="A99" s="60" t="s">
        <v>73</v>
      </c>
      <c r="B99" s="60" t="s">
        <v>72</v>
      </c>
      <c r="C99" s="57">
        <v>1100</v>
      </c>
      <c r="D99" s="61">
        <v>681.41951615140397</v>
      </c>
      <c r="E99" s="62">
        <v>0</v>
      </c>
      <c r="F99" s="60">
        <v>600258</v>
      </c>
      <c r="G99" s="60" t="s">
        <v>275</v>
      </c>
      <c r="H99" s="60">
        <v>2017</v>
      </c>
      <c r="I99" s="62"/>
      <c r="J99" s="60"/>
      <c r="K99" s="60"/>
      <c r="L99" s="61"/>
      <c r="M99" s="61">
        <v>681.41951615140397</v>
      </c>
      <c r="N99" s="61"/>
      <c r="O99" s="60" t="s">
        <v>250</v>
      </c>
      <c r="P99" s="60">
        <v>504003</v>
      </c>
    </row>
    <row r="100" spans="1:16" hidden="1" x14ac:dyDescent="0.25">
      <c r="A100" s="60" t="s">
        <v>73</v>
      </c>
      <c r="B100" s="60" t="s">
        <v>72</v>
      </c>
      <c r="C100" s="57">
        <v>1100</v>
      </c>
      <c r="D100" s="61">
        <v>681.41999077750631</v>
      </c>
      <c r="E100" s="62">
        <v>0</v>
      </c>
      <c r="F100" s="60">
        <v>600258</v>
      </c>
      <c r="G100" s="60" t="s">
        <v>275</v>
      </c>
      <c r="H100" s="60">
        <v>2017</v>
      </c>
      <c r="I100" s="62"/>
      <c r="J100" s="60"/>
      <c r="K100" s="60"/>
      <c r="L100" s="61"/>
      <c r="M100" s="61">
        <v>681.41999077750631</v>
      </c>
      <c r="N100" s="61"/>
      <c r="O100" s="60" t="s">
        <v>250</v>
      </c>
      <c r="P100" s="60">
        <v>504003</v>
      </c>
    </row>
    <row r="101" spans="1:16" hidden="1" x14ac:dyDescent="0.25">
      <c r="A101" s="60" t="s">
        <v>73</v>
      </c>
      <c r="B101" s="60" t="s">
        <v>72</v>
      </c>
      <c r="C101" s="57">
        <v>1100</v>
      </c>
      <c r="D101" s="61">
        <v>681.42004964564262</v>
      </c>
      <c r="E101" s="62">
        <v>0</v>
      </c>
      <c r="F101" s="60">
        <v>600258</v>
      </c>
      <c r="G101" s="60" t="s">
        <v>275</v>
      </c>
      <c r="H101" s="60">
        <v>2017</v>
      </c>
      <c r="I101" s="62"/>
      <c r="J101" s="60"/>
      <c r="K101" s="60"/>
      <c r="L101" s="61"/>
      <c r="M101" s="61">
        <v>681.42004964564262</v>
      </c>
      <c r="N101" s="61"/>
      <c r="O101" s="60" t="s">
        <v>250</v>
      </c>
      <c r="P101" s="60">
        <v>504003</v>
      </c>
    </row>
    <row r="102" spans="1:16" hidden="1" x14ac:dyDescent="0.25">
      <c r="A102" s="60" t="s">
        <v>73</v>
      </c>
      <c r="B102" s="60" t="s">
        <v>72</v>
      </c>
      <c r="C102" s="57">
        <v>1100</v>
      </c>
      <c r="D102" s="61">
        <v>681.42005540069204</v>
      </c>
      <c r="E102" s="62">
        <v>0</v>
      </c>
      <c r="F102" s="60">
        <v>600258</v>
      </c>
      <c r="G102" s="60" t="s">
        <v>275</v>
      </c>
      <c r="H102" s="60">
        <v>2017</v>
      </c>
      <c r="I102" s="62"/>
      <c r="J102" s="60"/>
      <c r="K102" s="60"/>
      <c r="L102" s="61"/>
      <c r="M102" s="61">
        <v>681.42005540069204</v>
      </c>
      <c r="N102" s="61"/>
      <c r="O102" s="60" t="s">
        <v>250</v>
      </c>
      <c r="P102" s="60">
        <v>504003</v>
      </c>
    </row>
    <row r="103" spans="1:16" hidden="1" x14ac:dyDescent="0.25">
      <c r="A103" s="60" t="s">
        <v>73</v>
      </c>
      <c r="B103" s="60" t="s">
        <v>72</v>
      </c>
      <c r="C103" s="57">
        <v>1100</v>
      </c>
      <c r="D103" s="61">
        <v>681.42022552902768</v>
      </c>
      <c r="E103" s="62">
        <v>0</v>
      </c>
      <c r="F103" s="60">
        <v>600258</v>
      </c>
      <c r="G103" s="60" t="s">
        <v>275</v>
      </c>
      <c r="H103" s="60">
        <v>2017</v>
      </c>
      <c r="I103" s="62"/>
      <c r="J103" s="60"/>
      <c r="K103" s="60"/>
      <c r="L103" s="61"/>
      <c r="M103" s="61">
        <v>681.42022552902768</v>
      </c>
      <c r="N103" s="61"/>
      <c r="O103" s="60" t="s">
        <v>250</v>
      </c>
      <c r="P103" s="60">
        <v>504003</v>
      </c>
    </row>
    <row r="104" spans="1:16" hidden="1" x14ac:dyDescent="0.25">
      <c r="A104" s="60" t="s">
        <v>73</v>
      </c>
      <c r="B104" s="60" t="s">
        <v>72</v>
      </c>
      <c r="C104" s="57">
        <v>1100</v>
      </c>
      <c r="D104" s="61">
        <v>681.4202271983437</v>
      </c>
      <c r="E104" s="62">
        <v>0</v>
      </c>
      <c r="F104" s="60">
        <v>600258</v>
      </c>
      <c r="G104" s="60" t="s">
        <v>275</v>
      </c>
      <c r="H104" s="60">
        <v>2017</v>
      </c>
      <c r="I104" s="62"/>
      <c r="J104" s="60"/>
      <c r="K104" s="60"/>
      <c r="L104" s="61"/>
      <c r="M104" s="61">
        <v>681.4202271983437</v>
      </c>
      <c r="N104" s="61"/>
      <c r="O104" s="60" t="s">
        <v>250</v>
      </c>
      <c r="P104" s="60">
        <v>504003</v>
      </c>
    </row>
    <row r="105" spans="1:16" hidden="1" x14ac:dyDescent="0.25">
      <c r="A105" s="60" t="s">
        <v>73</v>
      </c>
      <c r="B105" s="60" t="s">
        <v>72</v>
      </c>
      <c r="C105" s="57">
        <v>1100</v>
      </c>
      <c r="D105" s="61">
        <v>786.12995857870749</v>
      </c>
      <c r="E105" s="62">
        <v>0</v>
      </c>
      <c r="F105" s="60">
        <v>600258</v>
      </c>
      <c r="G105" s="60" t="s">
        <v>275</v>
      </c>
      <c r="H105" s="60">
        <v>2017</v>
      </c>
      <c r="I105" s="62"/>
      <c r="J105" s="60"/>
      <c r="K105" s="60"/>
      <c r="L105" s="61"/>
      <c r="M105" s="61">
        <v>786.12995857870749</v>
      </c>
      <c r="N105" s="61"/>
      <c r="O105" s="60" t="s">
        <v>250</v>
      </c>
      <c r="P105" s="60">
        <v>504003</v>
      </c>
    </row>
    <row r="106" spans="1:16" hidden="1" x14ac:dyDescent="0.25">
      <c r="A106" s="60" t="s">
        <v>73</v>
      </c>
      <c r="B106" s="60" t="s">
        <v>72</v>
      </c>
      <c r="C106" s="57">
        <v>1100</v>
      </c>
      <c r="D106" s="61">
        <v>836.39939095129648</v>
      </c>
      <c r="E106" s="62">
        <v>0</v>
      </c>
      <c r="F106" s="60">
        <v>600258</v>
      </c>
      <c r="G106" s="60" t="s">
        <v>275</v>
      </c>
      <c r="H106" s="60">
        <v>2018</v>
      </c>
      <c r="I106" s="62"/>
      <c r="J106" s="60"/>
      <c r="K106" s="60"/>
      <c r="L106" s="61"/>
      <c r="M106" s="61">
        <v>836.39939095129648</v>
      </c>
      <c r="N106" s="61"/>
      <c r="O106" s="60" t="s">
        <v>250</v>
      </c>
      <c r="P106" s="60">
        <v>504003</v>
      </c>
    </row>
    <row r="107" spans="1:16" hidden="1" x14ac:dyDescent="0.25">
      <c r="A107" s="60" t="s">
        <v>73</v>
      </c>
      <c r="B107" s="60" t="s">
        <v>72</v>
      </c>
      <c r="C107" s="57">
        <v>1100</v>
      </c>
      <c r="D107" s="61">
        <v>836.39964650402726</v>
      </c>
      <c r="E107" s="62">
        <v>0</v>
      </c>
      <c r="F107" s="60">
        <v>600258</v>
      </c>
      <c r="G107" s="60" t="s">
        <v>275</v>
      </c>
      <c r="H107" s="60">
        <v>2019</v>
      </c>
      <c r="I107" s="62"/>
      <c r="J107" s="60"/>
      <c r="K107" s="60">
        <v>872008</v>
      </c>
      <c r="L107" s="61"/>
      <c r="M107" s="61">
        <v>836.39964650402726</v>
      </c>
      <c r="N107" s="61"/>
      <c r="O107" s="60" t="s">
        <v>250</v>
      </c>
      <c r="P107" s="60">
        <v>504003</v>
      </c>
    </row>
    <row r="108" spans="1:16" hidden="1" x14ac:dyDescent="0.25">
      <c r="A108" s="60" t="s">
        <v>73</v>
      </c>
      <c r="B108" s="60" t="s">
        <v>72</v>
      </c>
      <c r="C108" s="57">
        <v>1100</v>
      </c>
      <c r="D108" s="61">
        <v>836.39979374764857</v>
      </c>
      <c r="E108" s="62">
        <v>0</v>
      </c>
      <c r="F108" s="60">
        <v>600258</v>
      </c>
      <c r="G108" s="60" t="s">
        <v>275</v>
      </c>
      <c r="H108" s="60">
        <v>2018</v>
      </c>
      <c r="I108" s="62"/>
      <c r="J108" s="60"/>
      <c r="K108" s="60"/>
      <c r="L108" s="61"/>
      <c r="M108" s="61">
        <v>836.39979374764857</v>
      </c>
      <c r="N108" s="61"/>
      <c r="O108" s="60" t="s">
        <v>250</v>
      </c>
      <c r="P108" s="60">
        <v>504003</v>
      </c>
    </row>
    <row r="109" spans="1:16" hidden="1" x14ac:dyDescent="0.25">
      <c r="A109" s="60" t="s">
        <v>73</v>
      </c>
      <c r="B109" s="60" t="s">
        <v>72</v>
      </c>
      <c r="C109" s="57">
        <v>1100</v>
      </c>
      <c r="D109" s="61">
        <v>836.39994124697625</v>
      </c>
      <c r="E109" s="62">
        <v>0</v>
      </c>
      <c r="F109" s="60">
        <v>600258</v>
      </c>
      <c r="G109" s="60" t="s">
        <v>275</v>
      </c>
      <c r="H109" s="60">
        <v>2018</v>
      </c>
      <c r="I109" s="62"/>
      <c r="J109" s="60"/>
      <c r="K109" s="60"/>
      <c r="L109" s="61"/>
      <c r="M109" s="61">
        <v>836.39994124697625</v>
      </c>
      <c r="N109" s="61"/>
      <c r="O109" s="60" t="s">
        <v>250</v>
      </c>
      <c r="P109" s="60">
        <v>504003</v>
      </c>
    </row>
    <row r="110" spans="1:16" hidden="1" x14ac:dyDescent="0.25">
      <c r="A110" s="60" t="s">
        <v>73</v>
      </c>
      <c r="B110" s="60" t="s">
        <v>72</v>
      </c>
      <c r="C110" s="57">
        <v>1100</v>
      </c>
      <c r="D110" s="61">
        <v>836.39995082138114</v>
      </c>
      <c r="E110" s="62">
        <v>0</v>
      </c>
      <c r="F110" s="60">
        <v>600258</v>
      </c>
      <c r="G110" s="60" t="s">
        <v>275</v>
      </c>
      <c r="H110" s="60">
        <v>2018</v>
      </c>
      <c r="I110" s="62"/>
      <c r="J110" s="60"/>
      <c r="K110" s="60"/>
      <c r="L110" s="61"/>
      <c r="M110" s="61">
        <v>836.39995082138114</v>
      </c>
      <c r="N110" s="61"/>
      <c r="O110" s="60" t="s">
        <v>250</v>
      </c>
      <c r="P110" s="60">
        <v>504003</v>
      </c>
    </row>
    <row r="111" spans="1:16" hidden="1" x14ac:dyDescent="0.25">
      <c r="A111" s="60" t="s">
        <v>73</v>
      </c>
      <c r="B111" s="60" t="s">
        <v>72</v>
      </c>
      <c r="C111" s="57">
        <v>1100</v>
      </c>
      <c r="D111" s="61">
        <v>836.40002602243305</v>
      </c>
      <c r="E111" s="62">
        <v>0</v>
      </c>
      <c r="F111" s="60">
        <v>600258</v>
      </c>
      <c r="G111" s="60" t="s">
        <v>275</v>
      </c>
      <c r="H111" s="60">
        <v>2019</v>
      </c>
      <c r="I111" s="62"/>
      <c r="J111" s="60"/>
      <c r="K111" s="60">
        <v>872008</v>
      </c>
      <c r="L111" s="61"/>
      <c r="M111" s="61">
        <v>836.40002602243305</v>
      </c>
      <c r="N111" s="61"/>
      <c r="O111" s="60" t="s">
        <v>250</v>
      </c>
      <c r="P111" s="60">
        <v>504003</v>
      </c>
    </row>
    <row r="112" spans="1:16" hidden="1" x14ac:dyDescent="0.25">
      <c r="A112" s="60" t="s">
        <v>73</v>
      </c>
      <c r="B112" s="60" t="s">
        <v>72</v>
      </c>
      <c r="C112" s="57">
        <v>1100</v>
      </c>
      <c r="D112" s="61">
        <v>836.40002663421478</v>
      </c>
      <c r="E112" s="62">
        <v>0</v>
      </c>
      <c r="F112" s="60">
        <v>600258</v>
      </c>
      <c r="G112" s="60" t="s">
        <v>275</v>
      </c>
      <c r="H112" s="60">
        <v>2018</v>
      </c>
      <c r="I112" s="62"/>
      <c r="J112" s="60"/>
      <c r="K112" s="60"/>
      <c r="L112" s="61"/>
      <c r="M112" s="61">
        <v>836.40002663421478</v>
      </c>
      <c r="N112" s="61"/>
      <c r="O112" s="60" t="s">
        <v>250</v>
      </c>
      <c r="P112" s="60">
        <v>504003</v>
      </c>
    </row>
    <row r="113" spans="1:16" hidden="1" x14ac:dyDescent="0.25">
      <c r="A113" s="60" t="s">
        <v>73</v>
      </c>
      <c r="B113" s="60" t="s">
        <v>72</v>
      </c>
      <c r="C113" s="57">
        <v>1100</v>
      </c>
      <c r="D113" s="61">
        <v>836.40010356997141</v>
      </c>
      <c r="E113" s="62">
        <v>0</v>
      </c>
      <c r="F113" s="60">
        <v>600258</v>
      </c>
      <c r="G113" s="60" t="s">
        <v>275</v>
      </c>
      <c r="H113" s="60">
        <v>2019</v>
      </c>
      <c r="I113" s="62"/>
      <c r="J113" s="60"/>
      <c r="K113" s="60">
        <v>872008</v>
      </c>
      <c r="L113" s="61"/>
      <c r="M113" s="61">
        <v>836.40010356997141</v>
      </c>
      <c r="N113" s="61"/>
      <c r="O113" s="60" t="s">
        <v>250</v>
      </c>
      <c r="P113" s="60">
        <v>504003</v>
      </c>
    </row>
    <row r="114" spans="1:16" hidden="1" x14ac:dyDescent="0.25">
      <c r="A114" s="60" t="s">
        <v>73</v>
      </c>
      <c r="B114" s="60" t="s">
        <v>72</v>
      </c>
      <c r="C114" s="57">
        <v>1100</v>
      </c>
      <c r="D114" s="61">
        <v>836.40012631770321</v>
      </c>
      <c r="E114" s="62">
        <v>0</v>
      </c>
      <c r="F114" s="60">
        <v>600258</v>
      </c>
      <c r="G114" s="60" t="s">
        <v>275</v>
      </c>
      <c r="H114" s="60">
        <v>2018</v>
      </c>
      <c r="I114" s="62"/>
      <c r="J114" s="60"/>
      <c r="K114" s="60"/>
      <c r="L114" s="61"/>
      <c r="M114" s="61">
        <v>836.40012631770321</v>
      </c>
      <c r="N114" s="61"/>
      <c r="O114" s="60" t="s">
        <v>250</v>
      </c>
      <c r="P114" s="60">
        <v>504003</v>
      </c>
    </row>
    <row r="115" spans="1:16" hidden="1" x14ac:dyDescent="0.25">
      <c r="A115" s="60" t="s">
        <v>73</v>
      </c>
      <c r="B115" s="60" t="s">
        <v>72</v>
      </c>
      <c r="C115" s="57">
        <v>1100</v>
      </c>
      <c r="D115" s="61">
        <v>836.40014624548394</v>
      </c>
      <c r="E115" s="62">
        <v>0</v>
      </c>
      <c r="F115" s="60">
        <v>600258</v>
      </c>
      <c r="G115" s="60" t="s">
        <v>275</v>
      </c>
      <c r="H115" s="60">
        <v>2018</v>
      </c>
      <c r="I115" s="62"/>
      <c r="J115" s="60"/>
      <c r="K115" s="60"/>
      <c r="L115" s="61"/>
      <c r="M115" s="61">
        <v>836.40014624548394</v>
      </c>
      <c r="N115" s="61"/>
      <c r="O115" s="60" t="s">
        <v>250</v>
      </c>
      <c r="P115" s="60">
        <v>504003</v>
      </c>
    </row>
    <row r="116" spans="1:16" hidden="1" x14ac:dyDescent="0.25">
      <c r="A116" s="60" t="s">
        <v>73</v>
      </c>
      <c r="B116" s="60" t="s">
        <v>72</v>
      </c>
      <c r="C116" s="57">
        <v>1100</v>
      </c>
      <c r="D116" s="61">
        <v>836.40014841588459</v>
      </c>
      <c r="E116" s="62">
        <v>0</v>
      </c>
      <c r="F116" s="60">
        <v>600258</v>
      </c>
      <c r="G116" s="60" t="s">
        <v>275</v>
      </c>
      <c r="H116" s="60">
        <v>2018</v>
      </c>
      <c r="I116" s="62"/>
      <c r="J116" s="60"/>
      <c r="K116" s="60"/>
      <c r="L116" s="61"/>
      <c r="M116" s="61">
        <v>836.40014841588459</v>
      </c>
      <c r="N116" s="61"/>
      <c r="O116" s="60" t="s">
        <v>250</v>
      </c>
      <c r="P116" s="60">
        <v>504003</v>
      </c>
    </row>
    <row r="117" spans="1:16" hidden="1" x14ac:dyDescent="0.25">
      <c r="A117" s="60" t="s">
        <v>73</v>
      </c>
      <c r="B117" s="60" t="s">
        <v>72</v>
      </c>
      <c r="C117" s="57">
        <v>1100</v>
      </c>
      <c r="D117" s="61">
        <v>836.40014862154635</v>
      </c>
      <c r="E117" s="62">
        <v>0</v>
      </c>
      <c r="F117" s="60">
        <v>600258</v>
      </c>
      <c r="G117" s="60" t="s">
        <v>275</v>
      </c>
      <c r="H117" s="60">
        <v>2018</v>
      </c>
      <c r="I117" s="62"/>
      <c r="J117" s="60"/>
      <c r="K117" s="60"/>
      <c r="L117" s="61"/>
      <c r="M117" s="61">
        <v>836.40014862154635</v>
      </c>
      <c r="N117" s="61"/>
      <c r="O117" s="60" t="s">
        <v>250</v>
      </c>
      <c r="P117" s="60">
        <v>504003</v>
      </c>
    </row>
    <row r="118" spans="1:16" hidden="1" x14ac:dyDescent="0.25">
      <c r="A118" s="60" t="s">
        <v>73</v>
      </c>
      <c r="B118" s="60" t="s">
        <v>72</v>
      </c>
      <c r="C118" s="57">
        <v>1100</v>
      </c>
      <c r="D118" s="61">
        <v>836.40019661565486</v>
      </c>
      <c r="E118" s="62">
        <v>0</v>
      </c>
      <c r="F118" s="60">
        <v>600258</v>
      </c>
      <c r="G118" s="60" t="s">
        <v>275</v>
      </c>
      <c r="H118" s="60">
        <v>2019</v>
      </c>
      <c r="I118" s="62"/>
      <c r="J118" s="60"/>
      <c r="K118" s="60">
        <v>872008</v>
      </c>
      <c r="L118" s="61"/>
      <c r="M118" s="61">
        <v>836.40019661565486</v>
      </c>
      <c r="N118" s="61"/>
      <c r="O118" s="60" t="s">
        <v>250</v>
      </c>
      <c r="P118" s="60">
        <v>504003</v>
      </c>
    </row>
    <row r="119" spans="1:16" hidden="1" x14ac:dyDescent="0.25">
      <c r="A119" s="60" t="s">
        <v>73</v>
      </c>
      <c r="B119" s="60" t="s">
        <v>72</v>
      </c>
      <c r="C119" s="57">
        <v>1100</v>
      </c>
      <c r="D119" s="61">
        <v>836.40027799687743</v>
      </c>
      <c r="E119" s="62">
        <v>0</v>
      </c>
      <c r="F119" s="60">
        <v>600258</v>
      </c>
      <c r="G119" s="60" t="s">
        <v>275</v>
      </c>
      <c r="H119" s="60">
        <v>2019</v>
      </c>
      <c r="I119" s="62"/>
      <c r="J119" s="60"/>
      <c r="K119" s="60">
        <v>872008</v>
      </c>
      <c r="L119" s="61"/>
      <c r="M119" s="61">
        <v>836.40027799687743</v>
      </c>
      <c r="N119" s="61"/>
      <c r="O119" s="60" t="s">
        <v>250</v>
      </c>
      <c r="P119" s="60">
        <v>504003</v>
      </c>
    </row>
    <row r="120" spans="1:16" hidden="1" x14ac:dyDescent="0.25">
      <c r="A120" s="60" t="s">
        <v>73</v>
      </c>
      <c r="B120" s="60" t="s">
        <v>72</v>
      </c>
      <c r="C120" s="57">
        <v>1100</v>
      </c>
      <c r="D120" s="61">
        <v>836.40028125878428</v>
      </c>
      <c r="E120" s="62">
        <v>0</v>
      </c>
      <c r="F120" s="60">
        <v>600258</v>
      </c>
      <c r="G120" s="60" t="s">
        <v>275</v>
      </c>
      <c r="H120" s="60">
        <v>2019</v>
      </c>
      <c r="I120" s="62"/>
      <c r="J120" s="60"/>
      <c r="K120" s="60">
        <v>872008</v>
      </c>
      <c r="L120" s="61"/>
      <c r="M120" s="61">
        <v>836.40028125878428</v>
      </c>
      <c r="N120" s="61"/>
      <c r="O120" s="60" t="s">
        <v>250</v>
      </c>
      <c r="P120" s="60">
        <v>504003</v>
      </c>
    </row>
    <row r="121" spans="1:16" hidden="1" x14ac:dyDescent="0.25">
      <c r="A121" s="60" t="s">
        <v>73</v>
      </c>
      <c r="B121" s="60" t="s">
        <v>72</v>
      </c>
      <c r="C121" s="57">
        <v>1100</v>
      </c>
      <c r="D121" s="61">
        <v>836.4004473117302</v>
      </c>
      <c r="E121" s="62">
        <v>0</v>
      </c>
      <c r="F121" s="60">
        <v>600258</v>
      </c>
      <c r="G121" s="60" t="s">
        <v>275</v>
      </c>
      <c r="H121" s="60">
        <v>2018</v>
      </c>
      <c r="I121" s="62"/>
      <c r="J121" s="60"/>
      <c r="K121" s="60"/>
      <c r="L121" s="61"/>
      <c r="M121" s="61">
        <v>836.4004473117302</v>
      </c>
      <c r="N121" s="61"/>
      <c r="O121" s="60" t="s">
        <v>250</v>
      </c>
      <c r="P121" s="60">
        <v>504003</v>
      </c>
    </row>
    <row r="122" spans="1:16" hidden="1" x14ac:dyDescent="0.25">
      <c r="A122" s="60" t="s">
        <v>73</v>
      </c>
      <c r="B122" s="60" t="s">
        <v>72</v>
      </c>
      <c r="C122" s="57">
        <v>1100</v>
      </c>
      <c r="D122" s="61">
        <v>836.40134226981775</v>
      </c>
      <c r="E122" s="62">
        <v>0</v>
      </c>
      <c r="F122" s="60">
        <v>600258</v>
      </c>
      <c r="G122" s="60" t="s">
        <v>275</v>
      </c>
      <c r="H122" s="60">
        <v>2018</v>
      </c>
      <c r="I122" s="62"/>
      <c r="J122" s="60"/>
      <c r="K122" s="60"/>
      <c r="L122" s="61"/>
      <c r="M122" s="61">
        <v>836.40134226981775</v>
      </c>
      <c r="N122" s="61"/>
      <c r="O122" s="60" t="s">
        <v>250</v>
      </c>
      <c r="P122" s="60">
        <v>504003</v>
      </c>
    </row>
    <row r="123" spans="1:16" hidden="1" x14ac:dyDescent="0.25">
      <c r="A123" s="60" t="s">
        <v>73</v>
      </c>
      <c r="B123" s="60" t="s">
        <v>72</v>
      </c>
      <c r="C123" s="57">
        <v>1100</v>
      </c>
      <c r="D123" s="61">
        <v>1231.8097456719736</v>
      </c>
      <c r="E123" s="62">
        <v>0</v>
      </c>
      <c r="F123" s="60">
        <v>600258</v>
      </c>
      <c r="G123" s="60" t="s">
        <v>275</v>
      </c>
      <c r="H123" s="60">
        <v>2016</v>
      </c>
      <c r="I123" s="62"/>
      <c r="J123" s="60"/>
      <c r="K123" s="60"/>
      <c r="L123" s="61"/>
      <c r="M123" s="61">
        <v>1231.8097456719736</v>
      </c>
      <c r="N123" s="61"/>
      <c r="O123" s="60" t="s">
        <v>250</v>
      </c>
      <c r="P123" s="60">
        <v>504003</v>
      </c>
    </row>
    <row r="124" spans="1:16" hidden="1" x14ac:dyDescent="0.25">
      <c r="A124" s="60" t="s">
        <v>73</v>
      </c>
      <c r="B124" s="60" t="s">
        <v>72</v>
      </c>
      <c r="C124" s="57">
        <v>1100</v>
      </c>
      <c r="D124" s="61">
        <v>1231.8097777601731</v>
      </c>
      <c r="E124" s="62">
        <v>0</v>
      </c>
      <c r="F124" s="60">
        <v>600258</v>
      </c>
      <c r="G124" s="60" t="s">
        <v>275</v>
      </c>
      <c r="H124" s="60">
        <v>2016</v>
      </c>
      <c r="I124" s="62"/>
      <c r="J124" s="60"/>
      <c r="K124" s="60"/>
      <c r="L124" s="61"/>
      <c r="M124" s="61">
        <v>1231.8097777601731</v>
      </c>
      <c r="N124" s="61"/>
      <c r="O124" s="60" t="s">
        <v>250</v>
      </c>
      <c r="P124" s="60">
        <v>504003</v>
      </c>
    </row>
    <row r="125" spans="1:16" hidden="1" x14ac:dyDescent="0.25">
      <c r="A125" s="60" t="s">
        <v>73</v>
      </c>
      <c r="B125" s="60" t="s">
        <v>72</v>
      </c>
      <c r="C125" s="57">
        <v>1100</v>
      </c>
      <c r="D125" s="61">
        <v>1231.8098487716049</v>
      </c>
      <c r="E125" s="62">
        <v>0</v>
      </c>
      <c r="F125" s="60">
        <v>600258</v>
      </c>
      <c r="G125" s="60" t="s">
        <v>275</v>
      </c>
      <c r="H125" s="60">
        <v>2016</v>
      </c>
      <c r="I125" s="62"/>
      <c r="J125" s="60"/>
      <c r="K125" s="60"/>
      <c r="L125" s="61"/>
      <c r="M125" s="61">
        <v>1231.8098487716049</v>
      </c>
      <c r="N125" s="61"/>
      <c r="O125" s="60" t="s">
        <v>250</v>
      </c>
      <c r="P125" s="60">
        <v>504003</v>
      </c>
    </row>
    <row r="126" spans="1:16" hidden="1" x14ac:dyDescent="0.25">
      <c r="A126" s="60" t="s">
        <v>73</v>
      </c>
      <c r="B126" s="60" t="s">
        <v>72</v>
      </c>
      <c r="C126" s="57">
        <v>1100</v>
      </c>
      <c r="D126" s="61">
        <v>1231.8098501364734</v>
      </c>
      <c r="E126" s="62">
        <v>0</v>
      </c>
      <c r="F126" s="60">
        <v>600258</v>
      </c>
      <c r="G126" s="60" t="s">
        <v>275</v>
      </c>
      <c r="H126" s="60">
        <v>2016</v>
      </c>
      <c r="I126" s="62"/>
      <c r="J126" s="60"/>
      <c r="K126" s="60"/>
      <c r="L126" s="61"/>
      <c r="M126" s="61">
        <v>1231.8098501364734</v>
      </c>
      <c r="N126" s="61"/>
      <c r="O126" s="60" t="s">
        <v>250</v>
      </c>
      <c r="P126" s="60">
        <v>504003</v>
      </c>
    </row>
    <row r="127" spans="1:16" hidden="1" x14ac:dyDescent="0.25">
      <c r="A127" s="60" t="s">
        <v>73</v>
      </c>
      <c r="B127" s="60" t="s">
        <v>72</v>
      </c>
      <c r="C127" s="57">
        <v>1100</v>
      </c>
      <c r="D127" s="61">
        <v>1231.8098882610627</v>
      </c>
      <c r="E127" s="62">
        <v>0</v>
      </c>
      <c r="F127" s="60">
        <v>600258</v>
      </c>
      <c r="G127" s="60" t="s">
        <v>275</v>
      </c>
      <c r="H127" s="60">
        <v>2016</v>
      </c>
      <c r="I127" s="62"/>
      <c r="J127" s="60"/>
      <c r="K127" s="60"/>
      <c r="L127" s="61"/>
      <c r="M127" s="61">
        <v>1231.8098882610627</v>
      </c>
      <c r="N127" s="61"/>
      <c r="O127" s="60" t="s">
        <v>250</v>
      </c>
      <c r="P127" s="60">
        <v>504003</v>
      </c>
    </row>
    <row r="128" spans="1:16" hidden="1" x14ac:dyDescent="0.25">
      <c r="A128" s="60" t="s">
        <v>73</v>
      </c>
      <c r="B128" s="60" t="s">
        <v>72</v>
      </c>
      <c r="C128" s="57">
        <v>1100</v>
      </c>
      <c r="D128" s="61">
        <v>1231.8099902010576</v>
      </c>
      <c r="E128" s="62">
        <v>0</v>
      </c>
      <c r="F128" s="60">
        <v>600258</v>
      </c>
      <c r="G128" s="60" t="s">
        <v>275</v>
      </c>
      <c r="H128" s="60">
        <v>2016</v>
      </c>
      <c r="I128" s="62"/>
      <c r="J128" s="60"/>
      <c r="K128" s="60"/>
      <c r="L128" s="61"/>
      <c r="M128" s="61">
        <v>1231.8099902010576</v>
      </c>
      <c r="N128" s="61"/>
      <c r="O128" s="60" t="s">
        <v>250</v>
      </c>
      <c r="P128" s="60">
        <v>504003</v>
      </c>
    </row>
    <row r="129" spans="1:16" hidden="1" x14ac:dyDescent="0.25">
      <c r="A129" s="60" t="s">
        <v>73</v>
      </c>
      <c r="B129" s="60" t="s">
        <v>72</v>
      </c>
      <c r="C129" s="57">
        <v>1100</v>
      </c>
      <c r="D129" s="61">
        <v>1231.8100100345671</v>
      </c>
      <c r="E129" s="62">
        <v>0</v>
      </c>
      <c r="F129" s="60">
        <v>600258</v>
      </c>
      <c r="G129" s="60" t="s">
        <v>275</v>
      </c>
      <c r="H129" s="60">
        <v>2016</v>
      </c>
      <c r="I129" s="62"/>
      <c r="J129" s="60"/>
      <c r="K129" s="60"/>
      <c r="L129" s="61"/>
      <c r="M129" s="61">
        <v>1231.8100100345671</v>
      </c>
      <c r="N129" s="61"/>
      <c r="O129" s="60" t="s">
        <v>250</v>
      </c>
      <c r="P129" s="60">
        <v>504003</v>
      </c>
    </row>
    <row r="130" spans="1:16" hidden="1" x14ac:dyDescent="0.25">
      <c r="A130" s="60" t="s">
        <v>73</v>
      </c>
      <c r="B130" s="60" t="s">
        <v>72</v>
      </c>
      <c r="C130" s="57">
        <v>1100</v>
      </c>
      <c r="D130" s="61">
        <v>1231.8100397510304</v>
      </c>
      <c r="E130" s="62">
        <v>0</v>
      </c>
      <c r="F130" s="60">
        <v>600258</v>
      </c>
      <c r="G130" s="60" t="s">
        <v>275</v>
      </c>
      <c r="H130" s="60">
        <v>2016</v>
      </c>
      <c r="I130" s="62"/>
      <c r="J130" s="60"/>
      <c r="K130" s="60"/>
      <c r="L130" s="61"/>
      <c r="M130" s="61">
        <v>1231.8100397510304</v>
      </c>
      <c r="N130" s="61"/>
      <c r="O130" s="60" t="s">
        <v>250</v>
      </c>
      <c r="P130" s="60">
        <v>504003</v>
      </c>
    </row>
    <row r="131" spans="1:16" hidden="1" x14ac:dyDescent="0.25">
      <c r="A131" s="60" t="s">
        <v>73</v>
      </c>
      <c r="B131" s="60" t="s">
        <v>72</v>
      </c>
      <c r="C131" s="57">
        <v>1100</v>
      </c>
      <c r="D131" s="61">
        <v>1231.8100574139939</v>
      </c>
      <c r="E131" s="62">
        <v>0</v>
      </c>
      <c r="F131" s="60">
        <v>600258</v>
      </c>
      <c r="G131" s="60" t="s">
        <v>275</v>
      </c>
      <c r="H131" s="60">
        <v>2016</v>
      </c>
      <c r="I131" s="62"/>
      <c r="J131" s="60"/>
      <c r="K131" s="60"/>
      <c r="L131" s="61"/>
      <c r="M131" s="61">
        <v>1231.8100574139939</v>
      </c>
      <c r="N131" s="61"/>
      <c r="O131" s="60" t="s">
        <v>250</v>
      </c>
      <c r="P131" s="60">
        <v>504003</v>
      </c>
    </row>
    <row r="132" spans="1:16" hidden="1" x14ac:dyDescent="0.25">
      <c r="A132" s="60" t="s">
        <v>73</v>
      </c>
      <c r="B132" s="60" t="s">
        <v>72</v>
      </c>
      <c r="C132" s="57">
        <v>1100</v>
      </c>
      <c r="D132" s="61">
        <v>1231.8101194806804</v>
      </c>
      <c r="E132" s="62">
        <v>0</v>
      </c>
      <c r="F132" s="60">
        <v>600258</v>
      </c>
      <c r="G132" s="60" t="s">
        <v>275</v>
      </c>
      <c r="H132" s="60">
        <v>2016</v>
      </c>
      <c r="I132" s="62"/>
      <c r="J132" s="60"/>
      <c r="K132" s="60"/>
      <c r="L132" s="61"/>
      <c r="M132" s="61">
        <v>1231.8101194806804</v>
      </c>
      <c r="N132" s="61"/>
      <c r="O132" s="60" t="s">
        <v>250</v>
      </c>
      <c r="P132" s="60">
        <v>504003</v>
      </c>
    </row>
    <row r="133" spans="1:16" hidden="1" x14ac:dyDescent="0.25">
      <c r="A133" s="60" t="s">
        <v>73</v>
      </c>
      <c r="B133" s="60" t="s">
        <v>72</v>
      </c>
      <c r="C133" s="57">
        <v>1100</v>
      </c>
      <c r="D133" s="61">
        <v>1993.1799602832048</v>
      </c>
      <c r="E133" s="62">
        <v>0</v>
      </c>
      <c r="F133" s="60">
        <v>600258</v>
      </c>
      <c r="G133" s="60" t="s">
        <v>275</v>
      </c>
      <c r="H133" s="60">
        <v>2015</v>
      </c>
      <c r="I133" s="62"/>
      <c r="J133" s="60"/>
      <c r="K133" s="60"/>
      <c r="L133" s="61"/>
      <c r="M133" s="61">
        <v>1993.1799602832048</v>
      </c>
      <c r="N133" s="61"/>
      <c r="O133" s="60" t="s">
        <v>250</v>
      </c>
      <c r="P133" s="60">
        <v>504003</v>
      </c>
    </row>
    <row r="134" spans="1:16" hidden="1" x14ac:dyDescent="0.25">
      <c r="A134" s="60" t="s">
        <v>73</v>
      </c>
      <c r="B134" s="60" t="s">
        <v>72</v>
      </c>
      <c r="C134" s="57">
        <v>1100</v>
      </c>
      <c r="D134" s="61">
        <v>2463.6202094180671</v>
      </c>
      <c r="E134" s="62">
        <v>0</v>
      </c>
      <c r="F134" s="60">
        <v>600258</v>
      </c>
      <c r="G134" s="60" t="s">
        <v>275</v>
      </c>
      <c r="H134" s="60">
        <v>2016</v>
      </c>
      <c r="I134" s="62"/>
      <c r="J134" s="60"/>
      <c r="K134" s="60"/>
      <c r="L134" s="61"/>
      <c r="M134" s="61">
        <v>2463.6202094180671</v>
      </c>
      <c r="N134" s="61"/>
      <c r="O134" s="60" t="s">
        <v>250</v>
      </c>
      <c r="P134" s="60">
        <v>504003</v>
      </c>
    </row>
    <row r="135" spans="1:16" hidden="1" x14ac:dyDescent="0.25">
      <c r="A135" s="60" t="s">
        <v>73</v>
      </c>
      <c r="B135" s="60" t="s">
        <v>72</v>
      </c>
      <c r="C135" s="57">
        <v>1101</v>
      </c>
      <c r="D135" s="61">
        <v>1154.399706811856</v>
      </c>
      <c r="E135" s="62">
        <v>0</v>
      </c>
      <c r="F135" s="60">
        <v>615020</v>
      </c>
      <c r="G135" s="60" t="s">
        <v>276</v>
      </c>
      <c r="H135" s="60">
        <v>2017</v>
      </c>
      <c r="I135" s="62">
        <v>0</v>
      </c>
      <c r="J135" s="60"/>
      <c r="K135" s="60"/>
      <c r="L135" s="61"/>
      <c r="M135" s="61">
        <v>1154.399706811856</v>
      </c>
      <c r="N135" s="61"/>
      <c r="O135" s="60" t="s">
        <v>250</v>
      </c>
      <c r="P135" s="60">
        <v>504019</v>
      </c>
    </row>
    <row r="136" spans="1:16" hidden="1" x14ac:dyDescent="0.25">
      <c r="A136" s="60" t="s">
        <v>73</v>
      </c>
      <c r="B136" s="60" t="s">
        <v>72</v>
      </c>
      <c r="C136" s="57">
        <v>1101</v>
      </c>
      <c r="D136" s="61">
        <v>1306.799300890214</v>
      </c>
      <c r="E136" s="62">
        <v>0</v>
      </c>
      <c r="F136" s="60">
        <v>615020</v>
      </c>
      <c r="G136" s="60" t="s">
        <v>276</v>
      </c>
      <c r="H136" s="60">
        <v>2016</v>
      </c>
      <c r="I136" s="62">
        <v>0</v>
      </c>
      <c r="J136" s="60"/>
      <c r="K136" s="60"/>
      <c r="L136" s="61"/>
      <c r="M136" s="61">
        <v>1306.799300890214</v>
      </c>
      <c r="N136" s="61"/>
      <c r="O136" s="60" t="s">
        <v>250</v>
      </c>
      <c r="P136" s="60">
        <v>504019</v>
      </c>
    </row>
    <row r="137" spans="1:16" hidden="1" x14ac:dyDescent="0.25">
      <c r="A137" s="60" t="s">
        <v>73</v>
      </c>
      <c r="B137" s="60" t="s">
        <v>72</v>
      </c>
      <c r="C137" s="57">
        <v>1101</v>
      </c>
      <c r="D137" s="61">
        <v>1306.799602695482</v>
      </c>
      <c r="E137" s="62">
        <v>0</v>
      </c>
      <c r="F137" s="60">
        <v>615020</v>
      </c>
      <c r="G137" s="60" t="s">
        <v>276</v>
      </c>
      <c r="H137" s="60">
        <v>2016</v>
      </c>
      <c r="I137" s="62">
        <v>0</v>
      </c>
      <c r="J137" s="60"/>
      <c r="K137" s="60"/>
      <c r="L137" s="61"/>
      <c r="M137" s="61">
        <v>1306.799602695482</v>
      </c>
      <c r="N137" s="61"/>
      <c r="O137" s="60" t="s">
        <v>250</v>
      </c>
      <c r="P137" s="60">
        <v>504019</v>
      </c>
    </row>
    <row r="138" spans="1:16" hidden="1" x14ac:dyDescent="0.25">
      <c r="A138" s="60" t="s">
        <v>73</v>
      </c>
      <c r="B138" s="60" t="s">
        <v>72</v>
      </c>
      <c r="C138" s="57">
        <v>1101</v>
      </c>
      <c r="D138" s="61">
        <v>1306.7996359553349</v>
      </c>
      <c r="E138" s="62">
        <v>0</v>
      </c>
      <c r="F138" s="60">
        <v>615020</v>
      </c>
      <c r="G138" s="60" t="s">
        <v>276</v>
      </c>
      <c r="H138" s="60">
        <v>2016</v>
      </c>
      <c r="I138" s="62">
        <v>0</v>
      </c>
      <c r="J138" s="60"/>
      <c r="K138" s="60"/>
      <c r="L138" s="61"/>
      <c r="M138" s="61">
        <v>1306.7996359553349</v>
      </c>
      <c r="N138" s="61"/>
      <c r="O138" s="60" t="s">
        <v>250</v>
      </c>
      <c r="P138" s="60">
        <v>504019</v>
      </c>
    </row>
    <row r="139" spans="1:16" hidden="1" x14ac:dyDescent="0.25">
      <c r="A139" s="60" t="s">
        <v>73</v>
      </c>
      <c r="B139" s="60" t="s">
        <v>72</v>
      </c>
      <c r="C139" s="57">
        <v>1101</v>
      </c>
      <c r="D139" s="61">
        <v>1306.7998481973434</v>
      </c>
      <c r="E139" s="62">
        <v>0</v>
      </c>
      <c r="F139" s="60">
        <v>615020</v>
      </c>
      <c r="G139" s="60" t="s">
        <v>276</v>
      </c>
      <c r="H139" s="60">
        <v>2016</v>
      </c>
      <c r="I139" s="62">
        <v>0</v>
      </c>
      <c r="J139" s="60"/>
      <c r="K139" s="60"/>
      <c r="L139" s="61"/>
      <c r="M139" s="61">
        <v>1306.7998481973434</v>
      </c>
      <c r="N139" s="61"/>
      <c r="O139" s="60" t="s">
        <v>250</v>
      </c>
      <c r="P139" s="60">
        <v>504019</v>
      </c>
    </row>
    <row r="140" spans="1:16" hidden="1" x14ac:dyDescent="0.25">
      <c r="A140" s="60" t="s">
        <v>73</v>
      </c>
      <c r="B140" s="60" t="s">
        <v>72</v>
      </c>
      <c r="C140" s="57">
        <v>1101</v>
      </c>
      <c r="D140" s="61">
        <v>1306.8003035504025</v>
      </c>
      <c r="E140" s="62">
        <v>0</v>
      </c>
      <c r="F140" s="60">
        <v>615020</v>
      </c>
      <c r="G140" s="60" t="s">
        <v>276</v>
      </c>
      <c r="H140" s="60">
        <v>2016</v>
      </c>
      <c r="I140" s="62">
        <v>0</v>
      </c>
      <c r="J140" s="60"/>
      <c r="K140" s="60"/>
      <c r="L140" s="61"/>
      <c r="M140" s="61">
        <v>1306.8003035504025</v>
      </c>
      <c r="N140" s="61"/>
      <c r="O140" s="60" t="s">
        <v>250</v>
      </c>
      <c r="P140" s="60">
        <v>504019</v>
      </c>
    </row>
    <row r="141" spans="1:16" hidden="1" x14ac:dyDescent="0.25">
      <c r="A141" s="60" t="s">
        <v>73</v>
      </c>
      <c r="B141" s="60" t="s">
        <v>72</v>
      </c>
      <c r="C141" s="57">
        <v>1101</v>
      </c>
      <c r="D141" s="61">
        <v>1306.8006950137462</v>
      </c>
      <c r="E141" s="62">
        <v>0</v>
      </c>
      <c r="F141" s="60">
        <v>615020</v>
      </c>
      <c r="G141" s="60" t="s">
        <v>276</v>
      </c>
      <c r="H141" s="60">
        <v>2016</v>
      </c>
      <c r="I141" s="62">
        <v>0</v>
      </c>
      <c r="J141" s="60"/>
      <c r="K141" s="60"/>
      <c r="L141" s="61"/>
      <c r="M141" s="61">
        <v>1306.8006950137462</v>
      </c>
      <c r="N141" s="61"/>
      <c r="O141" s="60" t="s">
        <v>250</v>
      </c>
      <c r="P141" s="60">
        <v>504019</v>
      </c>
    </row>
    <row r="142" spans="1:16" hidden="1" x14ac:dyDescent="0.25">
      <c r="A142" s="60" t="s">
        <v>73</v>
      </c>
      <c r="B142" s="60" t="s">
        <v>72</v>
      </c>
      <c r="C142" s="57">
        <v>1101</v>
      </c>
      <c r="D142" s="61">
        <v>4001.4797677806623</v>
      </c>
      <c r="E142" s="62">
        <v>0</v>
      </c>
      <c r="F142" s="60">
        <v>615349</v>
      </c>
      <c r="G142" s="60" t="s">
        <v>277</v>
      </c>
      <c r="H142" s="60">
        <v>2017</v>
      </c>
      <c r="I142" s="62"/>
      <c r="J142" s="60"/>
      <c r="K142" s="60"/>
      <c r="L142" s="61"/>
      <c r="M142" s="61">
        <v>4001.4797677806623</v>
      </c>
      <c r="N142" s="61"/>
      <c r="O142" s="60" t="s">
        <v>250</v>
      </c>
      <c r="P142" s="60">
        <v>504003</v>
      </c>
    </row>
    <row r="143" spans="1:16" hidden="1" x14ac:dyDescent="0.25">
      <c r="A143" s="60" t="s">
        <v>73</v>
      </c>
      <c r="B143" s="60" t="s">
        <v>72</v>
      </c>
      <c r="C143" s="57">
        <v>1101</v>
      </c>
      <c r="D143" s="61">
        <v>4001.4798141136253</v>
      </c>
      <c r="E143" s="62">
        <v>0</v>
      </c>
      <c r="F143" s="60">
        <v>615349</v>
      </c>
      <c r="G143" s="60" t="s">
        <v>277</v>
      </c>
      <c r="H143" s="60">
        <v>2017</v>
      </c>
      <c r="I143" s="62"/>
      <c r="J143" s="60"/>
      <c r="K143" s="60"/>
      <c r="L143" s="61"/>
      <c r="M143" s="61">
        <v>4001.4798141136253</v>
      </c>
      <c r="N143" s="61"/>
      <c r="O143" s="60" t="s">
        <v>250</v>
      </c>
      <c r="P143" s="60">
        <v>504003</v>
      </c>
    </row>
    <row r="144" spans="1:16" hidden="1" x14ac:dyDescent="0.25">
      <c r="A144" s="60" t="s">
        <v>73</v>
      </c>
      <c r="B144" s="60" t="s">
        <v>72</v>
      </c>
      <c r="C144" s="57">
        <v>1101</v>
      </c>
      <c r="D144" s="61">
        <v>4001.4798240884647</v>
      </c>
      <c r="E144" s="62">
        <v>0</v>
      </c>
      <c r="F144" s="60">
        <v>615349</v>
      </c>
      <c r="G144" s="60" t="s">
        <v>277</v>
      </c>
      <c r="H144" s="60">
        <v>2017</v>
      </c>
      <c r="I144" s="62"/>
      <c r="J144" s="60"/>
      <c r="K144" s="60"/>
      <c r="L144" s="61"/>
      <c r="M144" s="61">
        <v>4001.4798240884647</v>
      </c>
      <c r="N144" s="61"/>
      <c r="O144" s="60" t="s">
        <v>250</v>
      </c>
      <c r="P144" s="60">
        <v>504003</v>
      </c>
    </row>
    <row r="145" spans="1:16" hidden="1" x14ac:dyDescent="0.25">
      <c r="A145" s="60" t="s">
        <v>73</v>
      </c>
      <c r="B145" s="60" t="s">
        <v>72</v>
      </c>
      <c r="C145" s="57">
        <v>1101</v>
      </c>
      <c r="D145" s="61">
        <v>4001.4799431656165</v>
      </c>
      <c r="E145" s="62">
        <v>0</v>
      </c>
      <c r="F145" s="60">
        <v>615349</v>
      </c>
      <c r="G145" s="60" t="s">
        <v>277</v>
      </c>
      <c r="H145" s="60">
        <v>2017</v>
      </c>
      <c r="I145" s="62"/>
      <c r="J145" s="60"/>
      <c r="K145" s="60"/>
      <c r="L145" s="61"/>
      <c r="M145" s="61">
        <v>4001.4799431656165</v>
      </c>
      <c r="N145" s="61"/>
      <c r="O145" s="60" t="s">
        <v>250</v>
      </c>
      <c r="P145" s="60">
        <v>504003</v>
      </c>
    </row>
    <row r="146" spans="1:16" hidden="1" x14ac:dyDescent="0.25">
      <c r="A146" s="60" t="s">
        <v>73</v>
      </c>
      <c r="B146" s="60" t="s">
        <v>72</v>
      </c>
      <c r="C146" s="57">
        <v>1101</v>
      </c>
      <c r="D146" s="61">
        <v>4001.4801770626473</v>
      </c>
      <c r="E146" s="62">
        <v>0</v>
      </c>
      <c r="F146" s="60">
        <v>615349</v>
      </c>
      <c r="G146" s="60" t="s">
        <v>277</v>
      </c>
      <c r="H146" s="60">
        <v>2017</v>
      </c>
      <c r="I146" s="62"/>
      <c r="J146" s="60"/>
      <c r="K146" s="60"/>
      <c r="L146" s="61"/>
      <c r="M146" s="61">
        <v>4001.4801770626473</v>
      </c>
      <c r="N146" s="61"/>
      <c r="O146" s="60" t="s">
        <v>250</v>
      </c>
      <c r="P146" s="60">
        <v>504003</v>
      </c>
    </row>
    <row r="147" spans="1:16" hidden="1" x14ac:dyDescent="0.25">
      <c r="A147" s="60" t="s">
        <v>73</v>
      </c>
      <c r="B147" s="60" t="s">
        <v>72</v>
      </c>
      <c r="C147" s="57">
        <v>1101</v>
      </c>
      <c r="D147" s="61">
        <v>4794.4014398626214</v>
      </c>
      <c r="E147" s="62">
        <v>0</v>
      </c>
      <c r="F147" s="60">
        <v>615349</v>
      </c>
      <c r="G147" s="60" t="s">
        <v>277</v>
      </c>
      <c r="H147" s="60">
        <v>2018</v>
      </c>
      <c r="I147" s="62"/>
      <c r="J147" s="60"/>
      <c r="K147" s="60"/>
      <c r="L147" s="61"/>
      <c r="M147" s="61">
        <v>4794.4014398626214</v>
      </c>
      <c r="N147" s="61"/>
      <c r="O147" s="60" t="s">
        <v>250</v>
      </c>
      <c r="P147" s="60">
        <v>504003</v>
      </c>
    </row>
    <row r="148" spans="1:16" hidden="1" x14ac:dyDescent="0.25">
      <c r="A148" s="60" t="s">
        <v>73</v>
      </c>
      <c r="B148" s="60" t="s">
        <v>72</v>
      </c>
      <c r="C148" s="57">
        <v>1101</v>
      </c>
      <c r="D148" s="61">
        <v>5107.8795087538883</v>
      </c>
      <c r="E148" s="62">
        <v>0</v>
      </c>
      <c r="F148" s="60">
        <v>615349</v>
      </c>
      <c r="G148" s="60" t="s">
        <v>277</v>
      </c>
      <c r="H148" s="60">
        <v>2017</v>
      </c>
      <c r="I148" s="62"/>
      <c r="J148" s="60"/>
      <c r="K148" s="60"/>
      <c r="L148" s="61"/>
      <c r="M148" s="61">
        <v>5107.8795087538883</v>
      </c>
      <c r="N148" s="61"/>
      <c r="O148" s="60" t="s">
        <v>250</v>
      </c>
      <c r="P148" s="60">
        <v>504003</v>
      </c>
    </row>
    <row r="149" spans="1:16" hidden="1" x14ac:dyDescent="0.25">
      <c r="A149" s="60" t="s">
        <v>73</v>
      </c>
      <c r="B149" s="60" t="s">
        <v>72</v>
      </c>
      <c r="C149" s="57">
        <v>1101</v>
      </c>
      <c r="D149" s="61">
        <v>5107.8799110017708</v>
      </c>
      <c r="E149" s="62">
        <v>0</v>
      </c>
      <c r="F149" s="60">
        <v>615349</v>
      </c>
      <c r="G149" s="60" t="s">
        <v>277</v>
      </c>
      <c r="H149" s="60">
        <v>2017</v>
      </c>
      <c r="I149" s="62"/>
      <c r="J149" s="60"/>
      <c r="K149" s="60"/>
      <c r="L149" s="61"/>
      <c r="M149" s="61">
        <v>5107.8799110017708</v>
      </c>
      <c r="N149" s="61"/>
      <c r="O149" s="60" t="s">
        <v>250</v>
      </c>
      <c r="P149" s="60">
        <v>504003</v>
      </c>
    </row>
    <row r="150" spans="1:16" hidden="1" x14ac:dyDescent="0.25">
      <c r="A150" s="60" t="s">
        <v>73</v>
      </c>
      <c r="B150" s="60" t="s">
        <v>72</v>
      </c>
      <c r="C150" s="57">
        <v>1101</v>
      </c>
      <c r="D150" s="61">
        <v>5107.8799156907262</v>
      </c>
      <c r="E150" s="62">
        <v>0</v>
      </c>
      <c r="F150" s="60">
        <v>615349</v>
      </c>
      <c r="G150" s="60" t="s">
        <v>277</v>
      </c>
      <c r="H150" s="60">
        <v>2017</v>
      </c>
      <c r="I150" s="62"/>
      <c r="J150" s="60"/>
      <c r="K150" s="60"/>
      <c r="L150" s="61"/>
      <c r="M150" s="61">
        <v>5107.8799156907262</v>
      </c>
      <c r="N150" s="61"/>
      <c r="O150" s="60" t="s">
        <v>250</v>
      </c>
      <c r="P150" s="60">
        <v>504003</v>
      </c>
    </row>
    <row r="151" spans="1:16" hidden="1" x14ac:dyDescent="0.25">
      <c r="A151" s="60" t="s">
        <v>73</v>
      </c>
      <c r="B151" s="60" t="s">
        <v>72</v>
      </c>
      <c r="C151" s="57">
        <v>1101</v>
      </c>
      <c r="D151" s="61">
        <v>5107.8800068570645</v>
      </c>
      <c r="E151" s="62">
        <v>0</v>
      </c>
      <c r="F151" s="60">
        <v>615349</v>
      </c>
      <c r="G151" s="60" t="s">
        <v>277</v>
      </c>
      <c r="H151" s="60">
        <v>2017</v>
      </c>
      <c r="I151" s="62"/>
      <c r="J151" s="60"/>
      <c r="K151" s="60"/>
      <c r="L151" s="61"/>
      <c r="M151" s="61">
        <v>5107.8800068570645</v>
      </c>
      <c r="N151" s="61"/>
      <c r="O151" s="60" t="s">
        <v>250</v>
      </c>
      <c r="P151" s="60">
        <v>504003</v>
      </c>
    </row>
    <row r="152" spans="1:16" hidden="1" x14ac:dyDescent="0.25">
      <c r="A152" s="60" t="s">
        <v>73</v>
      </c>
      <c r="B152" s="60" t="s">
        <v>72</v>
      </c>
      <c r="C152" s="57">
        <v>1101</v>
      </c>
      <c r="D152" s="61">
        <v>5107.8800076951975</v>
      </c>
      <c r="E152" s="62">
        <v>0</v>
      </c>
      <c r="F152" s="60">
        <v>615349</v>
      </c>
      <c r="G152" s="60" t="s">
        <v>277</v>
      </c>
      <c r="H152" s="60">
        <v>2017</v>
      </c>
      <c r="I152" s="62"/>
      <c r="J152" s="60"/>
      <c r="K152" s="60"/>
      <c r="L152" s="61"/>
      <c r="M152" s="61">
        <v>5107.8800076951975</v>
      </c>
      <c r="N152" s="61"/>
      <c r="O152" s="60" t="s">
        <v>250</v>
      </c>
      <c r="P152" s="60">
        <v>504003</v>
      </c>
    </row>
    <row r="153" spans="1:16" hidden="1" x14ac:dyDescent="0.25">
      <c r="A153" s="60" t="s">
        <v>73</v>
      </c>
      <c r="B153" s="60" t="s">
        <v>72</v>
      </c>
      <c r="C153" s="57">
        <v>1101</v>
      </c>
      <c r="D153" s="61">
        <v>5107.8802579110052</v>
      </c>
      <c r="E153" s="62">
        <v>0</v>
      </c>
      <c r="F153" s="60">
        <v>615349</v>
      </c>
      <c r="G153" s="60" t="s">
        <v>277</v>
      </c>
      <c r="H153" s="60">
        <v>2017</v>
      </c>
      <c r="I153" s="62"/>
      <c r="J153" s="60"/>
      <c r="K153" s="60"/>
      <c r="L153" s="61"/>
      <c r="M153" s="61">
        <v>5107.8802579110052</v>
      </c>
      <c r="N153" s="61"/>
      <c r="O153" s="60" t="s">
        <v>250</v>
      </c>
      <c r="P153" s="60">
        <v>504003</v>
      </c>
    </row>
    <row r="154" spans="1:16" hidden="1" x14ac:dyDescent="0.25">
      <c r="A154" s="60" t="s">
        <v>73</v>
      </c>
      <c r="B154" s="60" t="s">
        <v>72</v>
      </c>
      <c r="C154" s="57">
        <v>1101</v>
      </c>
      <c r="D154" s="61">
        <v>5954.7800230872772</v>
      </c>
      <c r="E154" s="62">
        <v>0</v>
      </c>
      <c r="F154" s="60">
        <v>615349</v>
      </c>
      <c r="G154" s="60" t="s">
        <v>277</v>
      </c>
      <c r="H154" s="60">
        <v>2017</v>
      </c>
      <c r="I154" s="62"/>
      <c r="J154" s="60"/>
      <c r="K154" s="60"/>
      <c r="L154" s="61"/>
      <c r="M154" s="61">
        <v>5954.7800230872772</v>
      </c>
      <c r="N154" s="61"/>
      <c r="O154" s="60" t="s">
        <v>250</v>
      </c>
      <c r="P154" s="60">
        <v>504003</v>
      </c>
    </row>
    <row r="155" spans="1:16" hidden="1" x14ac:dyDescent="0.25">
      <c r="A155" s="60" t="s">
        <v>73</v>
      </c>
      <c r="B155" s="60" t="s">
        <v>72</v>
      </c>
      <c r="C155" s="57">
        <v>1101</v>
      </c>
      <c r="D155" s="61">
        <v>6269.5974349003909</v>
      </c>
      <c r="E155" s="62">
        <v>0</v>
      </c>
      <c r="F155" s="60">
        <v>615349</v>
      </c>
      <c r="G155" s="60" t="s">
        <v>277</v>
      </c>
      <c r="H155" s="60">
        <v>2019</v>
      </c>
      <c r="I155" s="62"/>
      <c r="J155" s="60"/>
      <c r="K155" s="60">
        <v>872008</v>
      </c>
      <c r="L155" s="61"/>
      <c r="M155" s="61">
        <v>6269.5974349003909</v>
      </c>
      <c r="N155" s="61"/>
      <c r="O155" s="60" t="s">
        <v>250</v>
      </c>
      <c r="P155" s="60">
        <v>504003</v>
      </c>
    </row>
    <row r="156" spans="1:16" hidden="1" x14ac:dyDescent="0.25">
      <c r="A156" s="60" t="s">
        <v>73</v>
      </c>
      <c r="B156" s="60" t="s">
        <v>72</v>
      </c>
      <c r="C156" s="57">
        <v>1101</v>
      </c>
      <c r="D156" s="61">
        <v>6269.5991463726832</v>
      </c>
      <c r="E156" s="62">
        <v>0</v>
      </c>
      <c r="F156" s="60">
        <v>615349</v>
      </c>
      <c r="G156" s="60" t="s">
        <v>277</v>
      </c>
      <c r="H156" s="60">
        <v>2018</v>
      </c>
      <c r="I156" s="62"/>
      <c r="J156" s="60"/>
      <c r="K156" s="60"/>
      <c r="L156" s="61"/>
      <c r="M156" s="61">
        <v>6269.5991463726832</v>
      </c>
      <c r="N156" s="61"/>
      <c r="O156" s="60" t="s">
        <v>250</v>
      </c>
      <c r="P156" s="60">
        <v>504003</v>
      </c>
    </row>
    <row r="157" spans="1:16" hidden="1" x14ac:dyDescent="0.25">
      <c r="A157" s="60" t="s">
        <v>73</v>
      </c>
      <c r="B157" s="60" t="s">
        <v>72</v>
      </c>
      <c r="C157" s="57">
        <v>1101</v>
      </c>
      <c r="D157" s="61">
        <v>6269.599169795074</v>
      </c>
      <c r="E157" s="62">
        <v>0</v>
      </c>
      <c r="F157" s="60">
        <v>615349</v>
      </c>
      <c r="G157" s="60" t="s">
        <v>277</v>
      </c>
      <c r="H157" s="60">
        <v>2018</v>
      </c>
      <c r="I157" s="62"/>
      <c r="J157" s="60"/>
      <c r="K157" s="60"/>
      <c r="L157" s="61"/>
      <c r="M157" s="61">
        <v>6269.599169795074</v>
      </c>
      <c r="N157" s="61"/>
      <c r="O157" s="60" t="s">
        <v>250</v>
      </c>
      <c r="P157" s="60">
        <v>504003</v>
      </c>
    </row>
    <row r="158" spans="1:16" hidden="1" x14ac:dyDescent="0.25">
      <c r="A158" s="60" t="s">
        <v>73</v>
      </c>
      <c r="B158" s="60" t="s">
        <v>72</v>
      </c>
      <c r="C158" s="57">
        <v>1101</v>
      </c>
      <c r="D158" s="61">
        <v>6269.5992077614901</v>
      </c>
      <c r="E158" s="62">
        <v>0</v>
      </c>
      <c r="F158" s="60">
        <v>615349</v>
      </c>
      <c r="G158" s="60" t="s">
        <v>277</v>
      </c>
      <c r="H158" s="60">
        <v>2019</v>
      </c>
      <c r="I158" s="62"/>
      <c r="J158" s="60"/>
      <c r="K158" s="60">
        <v>872008</v>
      </c>
      <c r="L158" s="61"/>
      <c r="M158" s="61">
        <v>6269.5992077614901</v>
      </c>
      <c r="N158" s="61"/>
      <c r="O158" s="60" t="s">
        <v>250</v>
      </c>
      <c r="P158" s="60">
        <v>504003</v>
      </c>
    </row>
    <row r="159" spans="1:16" hidden="1" x14ac:dyDescent="0.25">
      <c r="A159" s="60" t="s">
        <v>73</v>
      </c>
      <c r="B159" s="60" t="s">
        <v>72</v>
      </c>
      <c r="C159" s="57">
        <v>1101</v>
      </c>
      <c r="D159" s="61">
        <v>6269.599543252094</v>
      </c>
      <c r="E159" s="62">
        <v>0</v>
      </c>
      <c r="F159" s="60">
        <v>615349</v>
      </c>
      <c r="G159" s="60" t="s">
        <v>277</v>
      </c>
      <c r="H159" s="60">
        <v>2019</v>
      </c>
      <c r="I159" s="62"/>
      <c r="J159" s="60"/>
      <c r="K159" s="60">
        <v>872008</v>
      </c>
      <c r="L159" s="61"/>
      <c r="M159" s="61">
        <v>6269.599543252094</v>
      </c>
      <c r="N159" s="61"/>
      <c r="O159" s="60" t="s">
        <v>250</v>
      </c>
      <c r="P159" s="60">
        <v>504003</v>
      </c>
    </row>
    <row r="160" spans="1:16" hidden="1" x14ac:dyDescent="0.25">
      <c r="A160" s="60" t="s">
        <v>73</v>
      </c>
      <c r="B160" s="60" t="s">
        <v>72</v>
      </c>
      <c r="C160" s="57">
        <v>1101</v>
      </c>
      <c r="D160" s="61">
        <v>6269.5998112681764</v>
      </c>
      <c r="E160" s="62">
        <v>0</v>
      </c>
      <c r="F160" s="60">
        <v>615349</v>
      </c>
      <c r="G160" s="60" t="s">
        <v>277</v>
      </c>
      <c r="H160" s="60">
        <v>2019</v>
      </c>
      <c r="I160" s="62"/>
      <c r="J160" s="60"/>
      <c r="K160" s="60">
        <v>872008</v>
      </c>
      <c r="L160" s="61"/>
      <c r="M160" s="61">
        <v>6269.5998112681764</v>
      </c>
      <c r="N160" s="61"/>
      <c r="O160" s="60" t="s">
        <v>250</v>
      </c>
      <c r="P160" s="60">
        <v>504003</v>
      </c>
    </row>
    <row r="161" spans="1:16" hidden="1" x14ac:dyDescent="0.25">
      <c r="A161" s="60" t="s">
        <v>73</v>
      </c>
      <c r="B161" s="60" t="s">
        <v>72</v>
      </c>
      <c r="C161" s="57">
        <v>1101</v>
      </c>
      <c r="D161" s="61">
        <v>6269.5998753745798</v>
      </c>
      <c r="E161" s="62">
        <v>0</v>
      </c>
      <c r="F161" s="60">
        <v>615349</v>
      </c>
      <c r="G161" s="60" t="s">
        <v>277</v>
      </c>
      <c r="H161" s="60">
        <v>2018</v>
      </c>
      <c r="I161" s="62"/>
      <c r="J161" s="60"/>
      <c r="K161" s="60"/>
      <c r="L161" s="61"/>
      <c r="M161" s="61">
        <v>6269.5998753745798</v>
      </c>
      <c r="N161" s="61"/>
      <c r="O161" s="60" t="s">
        <v>250</v>
      </c>
      <c r="P161" s="60">
        <v>504003</v>
      </c>
    </row>
    <row r="162" spans="1:16" hidden="1" x14ac:dyDescent="0.25">
      <c r="A162" s="60" t="s">
        <v>73</v>
      </c>
      <c r="B162" s="60" t="s">
        <v>72</v>
      </c>
      <c r="C162" s="57">
        <v>1101</v>
      </c>
      <c r="D162" s="61">
        <v>6269.5999801163916</v>
      </c>
      <c r="E162" s="62">
        <v>0</v>
      </c>
      <c r="F162" s="60">
        <v>615349</v>
      </c>
      <c r="G162" s="60" t="s">
        <v>277</v>
      </c>
      <c r="H162" s="60">
        <v>2018</v>
      </c>
      <c r="I162" s="62"/>
      <c r="J162" s="60"/>
      <c r="K162" s="60"/>
      <c r="L162" s="61"/>
      <c r="M162" s="61">
        <v>6269.5999801163916</v>
      </c>
      <c r="N162" s="61"/>
      <c r="O162" s="60" t="s">
        <v>250</v>
      </c>
      <c r="P162" s="60">
        <v>504003</v>
      </c>
    </row>
    <row r="163" spans="1:16" hidden="1" x14ac:dyDescent="0.25">
      <c r="A163" s="60" t="s">
        <v>73</v>
      </c>
      <c r="B163" s="60" t="s">
        <v>72</v>
      </c>
      <c r="C163" s="57">
        <v>1101</v>
      </c>
      <c r="D163" s="61">
        <v>6269.599987113832</v>
      </c>
      <c r="E163" s="62">
        <v>0</v>
      </c>
      <c r="F163" s="60">
        <v>615349</v>
      </c>
      <c r="G163" s="60" t="s">
        <v>277</v>
      </c>
      <c r="H163" s="60">
        <v>2019</v>
      </c>
      <c r="I163" s="62"/>
      <c r="J163" s="60"/>
      <c r="K163" s="60">
        <v>872008</v>
      </c>
      <c r="L163" s="61"/>
      <c r="M163" s="61">
        <v>6269.599987113832</v>
      </c>
      <c r="N163" s="61"/>
      <c r="O163" s="60" t="s">
        <v>250</v>
      </c>
      <c r="P163" s="60">
        <v>504003</v>
      </c>
    </row>
    <row r="164" spans="1:16" hidden="1" x14ac:dyDescent="0.25">
      <c r="A164" s="60" t="s">
        <v>73</v>
      </c>
      <c r="B164" s="60" t="s">
        <v>72</v>
      </c>
      <c r="C164" s="57">
        <v>1101</v>
      </c>
      <c r="D164" s="61">
        <v>6269.5999878442026</v>
      </c>
      <c r="E164" s="62">
        <v>0</v>
      </c>
      <c r="F164" s="60">
        <v>615349</v>
      </c>
      <c r="G164" s="60" t="s">
        <v>277</v>
      </c>
      <c r="H164" s="60">
        <v>2018</v>
      </c>
      <c r="I164" s="62"/>
      <c r="J164" s="60"/>
      <c r="K164" s="60"/>
      <c r="L164" s="61"/>
      <c r="M164" s="61">
        <v>6269.5999878442026</v>
      </c>
      <c r="N164" s="61"/>
      <c r="O164" s="60" t="s">
        <v>250</v>
      </c>
      <c r="P164" s="60">
        <v>504003</v>
      </c>
    </row>
    <row r="165" spans="1:16" hidden="1" x14ac:dyDescent="0.25">
      <c r="A165" s="60" t="s">
        <v>73</v>
      </c>
      <c r="B165" s="60" t="s">
        <v>72</v>
      </c>
      <c r="C165" s="57">
        <v>1101</v>
      </c>
      <c r="D165" s="61">
        <v>6269.600037860323</v>
      </c>
      <c r="E165" s="62">
        <v>0</v>
      </c>
      <c r="F165" s="60">
        <v>615349</v>
      </c>
      <c r="G165" s="60" t="s">
        <v>277</v>
      </c>
      <c r="H165" s="60">
        <v>2018</v>
      </c>
      <c r="I165" s="62"/>
      <c r="J165" s="60"/>
      <c r="K165" s="60"/>
      <c r="L165" s="61"/>
      <c r="M165" s="61">
        <v>6269.600037860323</v>
      </c>
      <c r="N165" s="61"/>
      <c r="O165" s="60" t="s">
        <v>250</v>
      </c>
      <c r="P165" s="60">
        <v>504003</v>
      </c>
    </row>
    <row r="166" spans="1:16" hidden="1" x14ac:dyDescent="0.25">
      <c r="A166" s="60" t="s">
        <v>73</v>
      </c>
      <c r="B166" s="60" t="s">
        <v>72</v>
      </c>
      <c r="C166" s="57">
        <v>1101</v>
      </c>
      <c r="D166" s="61">
        <v>6269.6000861454841</v>
      </c>
      <c r="E166" s="62">
        <v>0</v>
      </c>
      <c r="F166" s="60">
        <v>615349</v>
      </c>
      <c r="G166" s="60" t="s">
        <v>277</v>
      </c>
      <c r="H166" s="60">
        <v>2018</v>
      </c>
      <c r="I166" s="62"/>
      <c r="J166" s="60"/>
      <c r="K166" s="60"/>
      <c r="L166" s="61"/>
      <c r="M166" s="61">
        <v>6269.6000861454841</v>
      </c>
      <c r="N166" s="61"/>
      <c r="O166" s="60" t="s">
        <v>250</v>
      </c>
      <c r="P166" s="60">
        <v>504003</v>
      </c>
    </row>
    <row r="167" spans="1:16" hidden="1" x14ac:dyDescent="0.25">
      <c r="A167" s="60" t="s">
        <v>73</v>
      </c>
      <c r="B167" s="60" t="s">
        <v>72</v>
      </c>
      <c r="C167" s="57">
        <v>1101</v>
      </c>
      <c r="D167" s="61">
        <v>6269.6001882688324</v>
      </c>
      <c r="E167" s="62">
        <v>0</v>
      </c>
      <c r="F167" s="60">
        <v>615349</v>
      </c>
      <c r="G167" s="60" t="s">
        <v>277</v>
      </c>
      <c r="H167" s="60">
        <v>2018</v>
      </c>
      <c r="I167" s="62"/>
      <c r="J167" s="60"/>
      <c r="K167" s="60"/>
      <c r="L167" s="61"/>
      <c r="M167" s="61">
        <v>6269.6001882688324</v>
      </c>
      <c r="N167" s="61"/>
      <c r="O167" s="60" t="s">
        <v>250</v>
      </c>
      <c r="P167" s="60">
        <v>504003</v>
      </c>
    </row>
    <row r="168" spans="1:16" hidden="1" x14ac:dyDescent="0.25">
      <c r="A168" s="60" t="s">
        <v>73</v>
      </c>
      <c r="B168" s="60" t="s">
        <v>72</v>
      </c>
      <c r="C168" s="57">
        <v>1101</v>
      </c>
      <c r="D168" s="61">
        <v>6269.6003830650116</v>
      </c>
      <c r="E168" s="62">
        <v>0</v>
      </c>
      <c r="F168" s="60">
        <v>615349</v>
      </c>
      <c r="G168" s="60" t="s">
        <v>277</v>
      </c>
      <c r="H168" s="60">
        <v>2018</v>
      </c>
      <c r="I168" s="62"/>
      <c r="J168" s="60"/>
      <c r="K168" s="60"/>
      <c r="L168" s="61"/>
      <c r="M168" s="61">
        <v>6269.6003830650116</v>
      </c>
      <c r="N168" s="61"/>
      <c r="O168" s="60" t="s">
        <v>250</v>
      </c>
      <c r="P168" s="60">
        <v>504003</v>
      </c>
    </row>
    <row r="169" spans="1:16" hidden="1" x14ac:dyDescent="0.25">
      <c r="A169" s="60" t="s">
        <v>73</v>
      </c>
      <c r="B169" s="60" t="s">
        <v>72</v>
      </c>
      <c r="C169" s="57">
        <v>1101</v>
      </c>
      <c r="D169" s="61">
        <v>6269.6007368685068</v>
      </c>
      <c r="E169" s="62">
        <v>0</v>
      </c>
      <c r="F169" s="60">
        <v>615349</v>
      </c>
      <c r="G169" s="60" t="s">
        <v>277</v>
      </c>
      <c r="H169" s="60">
        <v>2018</v>
      </c>
      <c r="I169" s="62"/>
      <c r="J169" s="60"/>
      <c r="K169" s="60"/>
      <c r="L169" s="61"/>
      <c r="M169" s="61">
        <v>6269.6007368685068</v>
      </c>
      <c r="N169" s="61"/>
      <c r="O169" s="60" t="s">
        <v>250</v>
      </c>
      <c r="P169" s="60">
        <v>504003</v>
      </c>
    </row>
    <row r="170" spans="1:16" hidden="1" x14ac:dyDescent="0.25">
      <c r="A170" s="60" t="s">
        <v>73</v>
      </c>
      <c r="B170" s="60" t="s">
        <v>72</v>
      </c>
      <c r="C170" s="57">
        <v>1101</v>
      </c>
      <c r="D170" s="61">
        <v>6269.6009099080211</v>
      </c>
      <c r="E170" s="62">
        <v>0</v>
      </c>
      <c r="F170" s="60">
        <v>615349</v>
      </c>
      <c r="G170" s="60" t="s">
        <v>277</v>
      </c>
      <c r="H170" s="60">
        <v>2019</v>
      </c>
      <c r="I170" s="62"/>
      <c r="J170" s="60"/>
      <c r="K170" s="60">
        <v>872008</v>
      </c>
      <c r="L170" s="61"/>
      <c r="M170" s="61">
        <v>6269.6009099080211</v>
      </c>
      <c r="N170" s="61"/>
      <c r="O170" s="60" t="s">
        <v>250</v>
      </c>
      <c r="P170" s="60">
        <v>504003</v>
      </c>
    </row>
    <row r="171" spans="1:16" hidden="1" x14ac:dyDescent="0.25">
      <c r="A171" s="60" t="s">
        <v>73</v>
      </c>
      <c r="B171" s="60" t="s">
        <v>72</v>
      </c>
      <c r="C171" s="57">
        <v>1101</v>
      </c>
      <c r="D171" s="61">
        <v>6269.6009465732359</v>
      </c>
      <c r="E171" s="62">
        <v>0</v>
      </c>
      <c r="F171" s="60">
        <v>615349</v>
      </c>
      <c r="G171" s="60" t="s">
        <v>277</v>
      </c>
      <c r="H171" s="60">
        <v>2018</v>
      </c>
      <c r="I171" s="62"/>
      <c r="J171" s="60"/>
      <c r="K171" s="60"/>
      <c r="L171" s="61"/>
      <c r="M171" s="61">
        <v>6269.6009465732359</v>
      </c>
      <c r="N171" s="61"/>
      <c r="O171" s="60" t="s">
        <v>250</v>
      </c>
      <c r="P171" s="60">
        <v>504003</v>
      </c>
    </row>
    <row r="172" spans="1:16" hidden="1" x14ac:dyDescent="0.25">
      <c r="A172" s="60" t="s">
        <v>73</v>
      </c>
      <c r="B172" s="60" t="s">
        <v>72</v>
      </c>
      <c r="C172" s="57">
        <v>1101</v>
      </c>
      <c r="D172" s="61">
        <v>6740.9098099101493</v>
      </c>
      <c r="E172" s="62">
        <v>0</v>
      </c>
      <c r="F172" s="60">
        <v>615349</v>
      </c>
      <c r="G172" s="60" t="s">
        <v>277</v>
      </c>
      <c r="H172" s="60">
        <v>2016</v>
      </c>
      <c r="I172" s="62"/>
      <c r="J172" s="60"/>
      <c r="K172" s="60"/>
      <c r="L172" s="61"/>
      <c r="M172" s="61">
        <v>6740.9098099101493</v>
      </c>
      <c r="N172" s="61"/>
      <c r="O172" s="60" t="s">
        <v>250</v>
      </c>
      <c r="P172" s="60">
        <v>504003</v>
      </c>
    </row>
    <row r="173" spans="1:16" hidden="1" x14ac:dyDescent="0.25">
      <c r="A173" s="60" t="s">
        <v>73</v>
      </c>
      <c r="B173" s="60" t="s">
        <v>72</v>
      </c>
      <c r="C173" s="57">
        <v>1101</v>
      </c>
      <c r="D173" s="61">
        <v>6740.9098150594582</v>
      </c>
      <c r="E173" s="62">
        <v>0</v>
      </c>
      <c r="F173" s="60">
        <v>615349</v>
      </c>
      <c r="G173" s="60" t="s">
        <v>277</v>
      </c>
      <c r="H173" s="60">
        <v>2016</v>
      </c>
      <c r="I173" s="62"/>
      <c r="J173" s="60"/>
      <c r="K173" s="60"/>
      <c r="L173" s="61"/>
      <c r="M173" s="61">
        <v>6740.9098150594582</v>
      </c>
      <c r="N173" s="61"/>
      <c r="O173" s="60" t="s">
        <v>250</v>
      </c>
      <c r="P173" s="60">
        <v>504003</v>
      </c>
    </row>
    <row r="174" spans="1:16" hidden="1" x14ac:dyDescent="0.25">
      <c r="A174" s="60" t="s">
        <v>73</v>
      </c>
      <c r="B174" s="60" t="s">
        <v>72</v>
      </c>
      <c r="C174" s="57">
        <v>1101</v>
      </c>
      <c r="D174" s="61">
        <v>6740.9098268296684</v>
      </c>
      <c r="E174" s="62">
        <v>0</v>
      </c>
      <c r="F174" s="60">
        <v>615349</v>
      </c>
      <c r="G174" s="60" t="s">
        <v>277</v>
      </c>
      <c r="H174" s="60">
        <v>2016</v>
      </c>
      <c r="I174" s="62"/>
      <c r="J174" s="60"/>
      <c r="K174" s="60"/>
      <c r="L174" s="61"/>
      <c r="M174" s="61">
        <v>6740.9098268296684</v>
      </c>
      <c r="N174" s="61"/>
      <c r="O174" s="60" t="s">
        <v>250</v>
      </c>
      <c r="P174" s="60">
        <v>504003</v>
      </c>
    </row>
    <row r="175" spans="1:16" hidden="1" x14ac:dyDescent="0.25">
      <c r="A175" s="60" t="s">
        <v>73</v>
      </c>
      <c r="B175" s="60" t="s">
        <v>72</v>
      </c>
      <c r="C175" s="57">
        <v>1101</v>
      </c>
      <c r="D175" s="61">
        <v>6740.9098335186454</v>
      </c>
      <c r="E175" s="62">
        <v>0</v>
      </c>
      <c r="F175" s="60">
        <v>615349</v>
      </c>
      <c r="G175" s="60" t="s">
        <v>277</v>
      </c>
      <c r="H175" s="60">
        <v>2016</v>
      </c>
      <c r="I175" s="62"/>
      <c r="J175" s="60"/>
      <c r="K175" s="60"/>
      <c r="L175" s="61"/>
      <c r="M175" s="61">
        <v>6740.9098335186454</v>
      </c>
      <c r="N175" s="61"/>
      <c r="O175" s="60" t="s">
        <v>250</v>
      </c>
      <c r="P175" s="60">
        <v>504003</v>
      </c>
    </row>
    <row r="176" spans="1:16" hidden="1" x14ac:dyDescent="0.25">
      <c r="A176" s="60" t="s">
        <v>73</v>
      </c>
      <c r="B176" s="60" t="s">
        <v>72</v>
      </c>
      <c r="C176" s="57">
        <v>1101</v>
      </c>
      <c r="D176" s="61">
        <v>6740.9099108081491</v>
      </c>
      <c r="E176" s="62">
        <v>0</v>
      </c>
      <c r="F176" s="60">
        <v>615349</v>
      </c>
      <c r="G176" s="60" t="s">
        <v>277</v>
      </c>
      <c r="H176" s="60">
        <v>2016</v>
      </c>
      <c r="I176" s="62"/>
      <c r="J176" s="60"/>
      <c r="K176" s="60"/>
      <c r="L176" s="61"/>
      <c r="M176" s="61">
        <v>6740.9099108081491</v>
      </c>
      <c r="N176" s="61"/>
      <c r="O176" s="60" t="s">
        <v>250</v>
      </c>
      <c r="P176" s="60">
        <v>504003</v>
      </c>
    </row>
    <row r="177" spans="1:16" hidden="1" x14ac:dyDescent="0.25">
      <c r="A177" s="60" t="s">
        <v>73</v>
      </c>
      <c r="B177" s="60" t="s">
        <v>72</v>
      </c>
      <c r="C177" s="57">
        <v>1101</v>
      </c>
      <c r="D177" s="61">
        <v>6740.9099342929831</v>
      </c>
      <c r="E177" s="62">
        <v>0</v>
      </c>
      <c r="F177" s="60">
        <v>615349</v>
      </c>
      <c r="G177" s="60" t="s">
        <v>277</v>
      </c>
      <c r="H177" s="60">
        <v>2016</v>
      </c>
      <c r="I177" s="62"/>
      <c r="J177" s="60"/>
      <c r="K177" s="60"/>
      <c r="L177" s="61"/>
      <c r="M177" s="61">
        <v>6740.9099342929831</v>
      </c>
      <c r="N177" s="61"/>
      <c r="O177" s="60" t="s">
        <v>250</v>
      </c>
      <c r="P177" s="60">
        <v>504003</v>
      </c>
    </row>
    <row r="178" spans="1:16" hidden="1" x14ac:dyDescent="0.25">
      <c r="A178" s="60" t="s">
        <v>73</v>
      </c>
      <c r="B178" s="60" t="s">
        <v>72</v>
      </c>
      <c r="C178" s="57">
        <v>1101</v>
      </c>
      <c r="D178" s="61">
        <v>6740.9100290417273</v>
      </c>
      <c r="E178" s="62">
        <v>0</v>
      </c>
      <c r="F178" s="60">
        <v>615349</v>
      </c>
      <c r="G178" s="60" t="s">
        <v>277</v>
      </c>
      <c r="H178" s="60">
        <v>2016</v>
      </c>
      <c r="I178" s="62"/>
      <c r="J178" s="60"/>
      <c r="K178" s="60"/>
      <c r="L178" s="61"/>
      <c r="M178" s="61">
        <v>6740.9100290417273</v>
      </c>
      <c r="N178" s="61"/>
      <c r="O178" s="60" t="s">
        <v>250</v>
      </c>
      <c r="P178" s="60">
        <v>504003</v>
      </c>
    </row>
    <row r="179" spans="1:16" hidden="1" x14ac:dyDescent="0.25">
      <c r="A179" s="60" t="s">
        <v>73</v>
      </c>
      <c r="B179" s="60" t="s">
        <v>72</v>
      </c>
      <c r="C179" s="57">
        <v>1101</v>
      </c>
      <c r="D179" s="61">
        <v>6740.9100615588168</v>
      </c>
      <c r="E179" s="62">
        <v>0</v>
      </c>
      <c r="F179" s="60">
        <v>615349</v>
      </c>
      <c r="G179" s="60" t="s">
        <v>277</v>
      </c>
      <c r="H179" s="60">
        <v>2016</v>
      </c>
      <c r="I179" s="62"/>
      <c r="J179" s="60"/>
      <c r="K179" s="60"/>
      <c r="L179" s="61"/>
      <c r="M179" s="61">
        <v>6740.9100615588168</v>
      </c>
      <c r="N179" s="61"/>
      <c r="O179" s="60" t="s">
        <v>250</v>
      </c>
      <c r="P179" s="60">
        <v>504003</v>
      </c>
    </row>
    <row r="180" spans="1:16" hidden="1" x14ac:dyDescent="0.25">
      <c r="A180" s="60" t="s">
        <v>73</v>
      </c>
      <c r="B180" s="60" t="s">
        <v>72</v>
      </c>
      <c r="C180" s="57">
        <v>1101</v>
      </c>
      <c r="D180" s="61">
        <v>6740.9100873507987</v>
      </c>
      <c r="E180" s="62">
        <v>0</v>
      </c>
      <c r="F180" s="60">
        <v>615349</v>
      </c>
      <c r="G180" s="60" t="s">
        <v>277</v>
      </c>
      <c r="H180" s="60">
        <v>2016</v>
      </c>
      <c r="I180" s="62"/>
      <c r="J180" s="60"/>
      <c r="K180" s="60"/>
      <c r="L180" s="61"/>
      <c r="M180" s="61">
        <v>6740.9100873507987</v>
      </c>
      <c r="N180" s="61"/>
      <c r="O180" s="60" t="s">
        <v>250</v>
      </c>
      <c r="P180" s="60">
        <v>504003</v>
      </c>
    </row>
    <row r="181" spans="1:16" hidden="1" x14ac:dyDescent="0.25">
      <c r="A181" s="60" t="s">
        <v>73</v>
      </c>
      <c r="B181" s="60" t="s">
        <v>72</v>
      </c>
      <c r="C181" s="57">
        <v>1101</v>
      </c>
      <c r="D181" s="61">
        <v>6740.9103468457024</v>
      </c>
      <c r="E181" s="62">
        <v>0</v>
      </c>
      <c r="F181" s="60">
        <v>615349</v>
      </c>
      <c r="G181" s="60" t="s">
        <v>277</v>
      </c>
      <c r="H181" s="60">
        <v>2016</v>
      </c>
      <c r="I181" s="62"/>
      <c r="J181" s="60"/>
      <c r="K181" s="60"/>
      <c r="L181" s="61"/>
      <c r="M181" s="61">
        <v>6740.9103468457024</v>
      </c>
      <c r="N181" s="61"/>
      <c r="O181" s="60" t="s">
        <v>250</v>
      </c>
      <c r="P181" s="60">
        <v>504003</v>
      </c>
    </row>
    <row r="182" spans="1:16" hidden="1" x14ac:dyDescent="0.25">
      <c r="A182" s="60" t="s">
        <v>73</v>
      </c>
      <c r="B182" s="60" t="s">
        <v>72</v>
      </c>
      <c r="C182" s="57">
        <v>1101</v>
      </c>
      <c r="D182" s="61">
        <v>7031.8401047214411</v>
      </c>
      <c r="E182" s="62">
        <v>0</v>
      </c>
      <c r="F182" s="60">
        <v>615349</v>
      </c>
      <c r="G182" s="60" t="s">
        <v>277</v>
      </c>
      <c r="H182" s="60">
        <v>2015</v>
      </c>
      <c r="I182" s="62"/>
      <c r="J182" s="60"/>
      <c r="K182" s="60"/>
      <c r="L182" s="61"/>
      <c r="M182" s="61">
        <v>7031.8401047214411</v>
      </c>
      <c r="N182" s="61"/>
      <c r="O182" s="60" t="s">
        <v>250</v>
      </c>
      <c r="P182" s="60">
        <v>504003</v>
      </c>
    </row>
    <row r="183" spans="1:16" hidden="1" x14ac:dyDescent="0.25">
      <c r="A183" s="60" t="s">
        <v>73</v>
      </c>
      <c r="B183" s="60" t="s">
        <v>72</v>
      </c>
      <c r="C183" s="57">
        <v>1101</v>
      </c>
      <c r="D183" s="61">
        <v>13481.819720468393</v>
      </c>
      <c r="E183" s="62">
        <v>0</v>
      </c>
      <c r="F183" s="60">
        <v>615349</v>
      </c>
      <c r="G183" s="60" t="s">
        <v>277</v>
      </c>
      <c r="H183" s="60">
        <v>2016</v>
      </c>
      <c r="I183" s="62"/>
      <c r="J183" s="60"/>
      <c r="K183" s="60"/>
      <c r="L183" s="61"/>
      <c r="M183" s="61">
        <v>13481.819720468393</v>
      </c>
      <c r="N183" s="61"/>
      <c r="O183" s="60" t="s">
        <v>250</v>
      </c>
      <c r="P183" s="60">
        <v>504003</v>
      </c>
    </row>
    <row r="184" spans="1:16" hidden="1" x14ac:dyDescent="0.25">
      <c r="A184" s="60" t="s">
        <v>73</v>
      </c>
      <c r="B184" s="60" t="s">
        <v>72</v>
      </c>
      <c r="C184" s="57">
        <v>1105</v>
      </c>
      <c r="D184" s="61">
        <v>1798.7983301707779</v>
      </c>
      <c r="E184" s="62">
        <v>0</v>
      </c>
      <c r="F184" s="60">
        <v>640015</v>
      </c>
      <c r="G184" s="60" t="s">
        <v>278</v>
      </c>
      <c r="H184" s="60">
        <v>2016</v>
      </c>
      <c r="I184" s="62"/>
      <c r="J184" s="60"/>
      <c r="K184" s="60"/>
      <c r="L184" s="61"/>
      <c r="M184" s="61">
        <v>1798.7983301707779</v>
      </c>
      <c r="N184" s="61"/>
      <c r="O184" s="60" t="s">
        <v>250</v>
      </c>
      <c r="P184" s="60">
        <v>504019</v>
      </c>
    </row>
    <row r="185" spans="1:16" hidden="1" x14ac:dyDescent="0.25">
      <c r="A185" s="60" t="s">
        <v>73</v>
      </c>
      <c r="B185" s="60" t="s">
        <v>72</v>
      </c>
      <c r="C185" s="57">
        <v>1105</v>
      </c>
      <c r="D185" s="61">
        <v>1798.7991607294061</v>
      </c>
      <c r="E185" s="62">
        <v>0</v>
      </c>
      <c r="F185" s="60">
        <v>640015</v>
      </c>
      <c r="G185" s="60" t="s">
        <v>278</v>
      </c>
      <c r="H185" s="60">
        <v>2016</v>
      </c>
      <c r="I185" s="62"/>
      <c r="J185" s="60"/>
      <c r="K185" s="60"/>
      <c r="L185" s="61"/>
      <c r="M185" s="61">
        <v>1798.7991607294061</v>
      </c>
      <c r="N185" s="61"/>
      <c r="O185" s="60" t="s">
        <v>250</v>
      </c>
      <c r="P185" s="60">
        <v>504019</v>
      </c>
    </row>
    <row r="186" spans="1:16" hidden="1" x14ac:dyDescent="0.25">
      <c r="A186" s="60" t="s">
        <v>73</v>
      </c>
      <c r="B186" s="60" t="s">
        <v>72</v>
      </c>
      <c r="C186" s="57">
        <v>1105</v>
      </c>
      <c r="D186" s="61">
        <v>1798.7999254774716</v>
      </c>
      <c r="E186" s="62">
        <v>0</v>
      </c>
      <c r="F186" s="60">
        <v>640015</v>
      </c>
      <c r="G186" s="60" t="s">
        <v>278</v>
      </c>
      <c r="H186" s="60">
        <v>2016</v>
      </c>
      <c r="I186" s="62"/>
      <c r="J186" s="60"/>
      <c r="K186" s="60"/>
      <c r="L186" s="61"/>
      <c r="M186" s="61">
        <v>1798.7999254774716</v>
      </c>
      <c r="N186" s="61"/>
      <c r="O186" s="60" t="s">
        <v>250</v>
      </c>
      <c r="P186" s="60">
        <v>504019</v>
      </c>
    </row>
    <row r="187" spans="1:16" hidden="1" x14ac:dyDescent="0.25">
      <c r="A187" s="60" t="s">
        <v>73</v>
      </c>
      <c r="B187" s="60" t="s">
        <v>72</v>
      </c>
      <c r="C187" s="57">
        <v>1105</v>
      </c>
      <c r="D187" s="61">
        <v>1798.7999656215336</v>
      </c>
      <c r="E187" s="62">
        <v>0</v>
      </c>
      <c r="F187" s="60">
        <v>640015</v>
      </c>
      <c r="G187" s="60" t="s">
        <v>278</v>
      </c>
      <c r="H187" s="60">
        <v>2016</v>
      </c>
      <c r="I187" s="62"/>
      <c r="J187" s="60"/>
      <c r="K187" s="60"/>
      <c r="L187" s="61"/>
      <c r="M187" s="61">
        <v>1798.7999656215336</v>
      </c>
      <c r="N187" s="61"/>
      <c r="O187" s="60" t="s">
        <v>250</v>
      </c>
      <c r="P187" s="60">
        <v>504019</v>
      </c>
    </row>
    <row r="188" spans="1:16" hidden="1" x14ac:dyDescent="0.25">
      <c r="A188" s="60" t="s">
        <v>73</v>
      </c>
      <c r="B188" s="60" t="s">
        <v>72</v>
      </c>
      <c r="C188" s="57">
        <v>1105</v>
      </c>
      <c r="D188" s="61">
        <v>1798.8001354606031</v>
      </c>
      <c r="E188" s="62">
        <v>0</v>
      </c>
      <c r="F188" s="60">
        <v>640015</v>
      </c>
      <c r="G188" s="60" t="s">
        <v>278</v>
      </c>
      <c r="H188" s="60">
        <v>2016</v>
      </c>
      <c r="I188" s="62"/>
      <c r="J188" s="60"/>
      <c r="K188" s="60"/>
      <c r="L188" s="61"/>
      <c r="M188" s="61">
        <v>1798.8001354606031</v>
      </c>
      <c r="N188" s="61"/>
      <c r="O188" s="60" t="s">
        <v>250</v>
      </c>
      <c r="P188" s="60">
        <v>504019</v>
      </c>
    </row>
    <row r="189" spans="1:16" hidden="1" x14ac:dyDescent="0.25">
      <c r="A189" s="60" t="s">
        <v>73</v>
      </c>
      <c r="B189" s="60" t="s">
        <v>72</v>
      </c>
      <c r="C189" s="57">
        <v>1105</v>
      </c>
      <c r="D189" s="61">
        <v>1798.8007364128857</v>
      </c>
      <c r="E189" s="62">
        <v>0</v>
      </c>
      <c r="F189" s="60">
        <v>640015</v>
      </c>
      <c r="G189" s="60" t="s">
        <v>278</v>
      </c>
      <c r="H189" s="60">
        <v>2016</v>
      </c>
      <c r="I189" s="62"/>
      <c r="J189" s="60"/>
      <c r="K189" s="60"/>
      <c r="L189" s="61"/>
      <c r="M189" s="61">
        <v>1798.8007364128857</v>
      </c>
      <c r="N189" s="61"/>
      <c r="O189" s="60" t="s">
        <v>250</v>
      </c>
      <c r="P189" s="60">
        <v>504019</v>
      </c>
    </row>
    <row r="190" spans="1:16" hidden="1" x14ac:dyDescent="0.25">
      <c r="A190" s="60" t="s">
        <v>73</v>
      </c>
      <c r="B190" s="60" t="s">
        <v>72</v>
      </c>
      <c r="C190" s="57">
        <v>1105</v>
      </c>
      <c r="D190" s="61">
        <v>1809.6002768393626</v>
      </c>
      <c r="E190" s="62">
        <v>0</v>
      </c>
      <c r="F190" s="60">
        <v>640015</v>
      </c>
      <c r="G190" s="60" t="s">
        <v>278</v>
      </c>
      <c r="H190" s="60">
        <v>2017</v>
      </c>
      <c r="I190" s="62"/>
      <c r="J190" s="60"/>
      <c r="K190" s="60"/>
      <c r="L190" s="61"/>
      <c r="M190" s="61">
        <v>1809.6002768393626</v>
      </c>
      <c r="N190" s="61"/>
      <c r="O190" s="60" t="s">
        <v>250</v>
      </c>
      <c r="P190" s="60">
        <v>504019</v>
      </c>
    </row>
    <row r="191" spans="1:16" hidden="1" x14ac:dyDescent="0.25">
      <c r="A191" s="60" t="s">
        <v>73</v>
      </c>
      <c r="B191" s="60" t="s">
        <v>72</v>
      </c>
      <c r="C191" s="57">
        <v>1105</v>
      </c>
      <c r="D191" s="61">
        <v>6266.9598823513825</v>
      </c>
      <c r="E191" s="62">
        <v>0</v>
      </c>
      <c r="F191" s="60">
        <v>640015</v>
      </c>
      <c r="G191" s="60" t="s">
        <v>278</v>
      </c>
      <c r="H191" s="60">
        <v>2017</v>
      </c>
      <c r="I191" s="62"/>
      <c r="J191" s="60"/>
      <c r="K191" s="60"/>
      <c r="L191" s="61"/>
      <c r="M191" s="61">
        <v>6266.9598823513825</v>
      </c>
      <c r="N191" s="61"/>
      <c r="O191" s="60" t="s">
        <v>250</v>
      </c>
      <c r="P191" s="60">
        <v>504003</v>
      </c>
    </row>
    <row r="192" spans="1:16" hidden="1" x14ac:dyDescent="0.25">
      <c r="A192" s="60" t="s">
        <v>73</v>
      </c>
      <c r="B192" s="60" t="s">
        <v>72</v>
      </c>
      <c r="C192" s="57">
        <v>1105</v>
      </c>
      <c r="D192" s="61">
        <v>6266.9599746883005</v>
      </c>
      <c r="E192" s="62">
        <v>0</v>
      </c>
      <c r="F192" s="60">
        <v>640015</v>
      </c>
      <c r="G192" s="60" t="s">
        <v>278</v>
      </c>
      <c r="H192" s="60">
        <v>2017</v>
      </c>
      <c r="I192" s="62"/>
      <c r="J192" s="60"/>
      <c r="K192" s="60"/>
      <c r="L192" s="61"/>
      <c r="M192" s="61">
        <v>6266.9599746883005</v>
      </c>
      <c r="N192" s="61"/>
      <c r="O192" s="60" t="s">
        <v>250</v>
      </c>
      <c r="P192" s="60">
        <v>504003</v>
      </c>
    </row>
    <row r="193" spans="1:16" hidden="1" x14ac:dyDescent="0.25">
      <c r="A193" s="60" t="s">
        <v>73</v>
      </c>
      <c r="B193" s="60" t="s">
        <v>72</v>
      </c>
      <c r="C193" s="57">
        <v>1105</v>
      </c>
      <c r="D193" s="61">
        <v>6266.9601857596635</v>
      </c>
      <c r="E193" s="62">
        <v>0</v>
      </c>
      <c r="F193" s="60">
        <v>640015</v>
      </c>
      <c r="G193" s="60" t="s">
        <v>278</v>
      </c>
      <c r="H193" s="60">
        <v>2017</v>
      </c>
      <c r="I193" s="62"/>
      <c r="J193" s="60"/>
      <c r="K193" s="60"/>
      <c r="L193" s="61"/>
      <c r="M193" s="61">
        <v>6266.9601857596635</v>
      </c>
      <c r="N193" s="61"/>
      <c r="O193" s="60" t="s">
        <v>250</v>
      </c>
      <c r="P193" s="60">
        <v>504003</v>
      </c>
    </row>
    <row r="194" spans="1:16" hidden="1" x14ac:dyDescent="0.25">
      <c r="A194" s="60" t="s">
        <v>73</v>
      </c>
      <c r="B194" s="60" t="s">
        <v>72</v>
      </c>
      <c r="C194" s="57">
        <v>1105</v>
      </c>
      <c r="D194" s="61">
        <v>6266.9602083126392</v>
      </c>
      <c r="E194" s="62">
        <v>0</v>
      </c>
      <c r="F194" s="60">
        <v>640015</v>
      </c>
      <c r="G194" s="60" t="s">
        <v>278</v>
      </c>
      <c r="H194" s="60">
        <v>2017</v>
      </c>
      <c r="I194" s="62"/>
      <c r="J194" s="60"/>
      <c r="K194" s="60"/>
      <c r="L194" s="61"/>
      <c r="M194" s="61">
        <v>6266.9602083126392</v>
      </c>
      <c r="N194" s="61"/>
      <c r="O194" s="60" t="s">
        <v>250</v>
      </c>
      <c r="P194" s="60">
        <v>504003</v>
      </c>
    </row>
    <row r="195" spans="1:16" hidden="1" x14ac:dyDescent="0.25">
      <c r="A195" s="60" t="s">
        <v>73</v>
      </c>
      <c r="B195" s="60" t="s">
        <v>72</v>
      </c>
      <c r="C195" s="57">
        <v>1105</v>
      </c>
      <c r="D195" s="61">
        <v>6266.9602509396282</v>
      </c>
      <c r="E195" s="62">
        <v>0</v>
      </c>
      <c r="F195" s="60">
        <v>640015</v>
      </c>
      <c r="G195" s="60" t="s">
        <v>278</v>
      </c>
      <c r="H195" s="60">
        <v>2017</v>
      </c>
      <c r="I195" s="62"/>
      <c r="J195" s="60"/>
      <c r="K195" s="60"/>
      <c r="L195" s="61"/>
      <c r="M195" s="61">
        <v>6266.9602509396282</v>
      </c>
      <c r="N195" s="61"/>
      <c r="O195" s="60" t="s">
        <v>250</v>
      </c>
      <c r="P195" s="60">
        <v>504003</v>
      </c>
    </row>
    <row r="196" spans="1:16" hidden="1" x14ac:dyDescent="0.25">
      <c r="A196" s="60" t="s">
        <v>73</v>
      </c>
      <c r="B196" s="60" t="s">
        <v>72</v>
      </c>
      <c r="C196" s="57">
        <v>1105</v>
      </c>
      <c r="D196" s="61">
        <v>7508.8001219238486</v>
      </c>
      <c r="E196" s="62">
        <v>0</v>
      </c>
      <c r="F196" s="60">
        <v>640015</v>
      </c>
      <c r="G196" s="60" t="s">
        <v>278</v>
      </c>
      <c r="H196" s="60">
        <v>2018</v>
      </c>
      <c r="I196" s="62"/>
      <c r="J196" s="60"/>
      <c r="K196" s="60"/>
      <c r="L196" s="61"/>
      <c r="M196" s="61">
        <v>7508.8001219238486</v>
      </c>
      <c r="N196" s="61"/>
      <c r="O196" s="60" t="s">
        <v>250</v>
      </c>
      <c r="P196" s="60">
        <v>504003</v>
      </c>
    </row>
    <row r="197" spans="1:16" hidden="1" x14ac:dyDescent="0.25">
      <c r="A197" s="60" t="s">
        <v>73</v>
      </c>
      <c r="B197" s="60" t="s">
        <v>72</v>
      </c>
      <c r="C197" s="57">
        <v>1105</v>
      </c>
      <c r="D197" s="61">
        <v>7999.7598595951904</v>
      </c>
      <c r="E197" s="62">
        <v>0</v>
      </c>
      <c r="F197" s="60">
        <v>640015</v>
      </c>
      <c r="G197" s="60" t="s">
        <v>278</v>
      </c>
      <c r="H197" s="60">
        <v>2017</v>
      </c>
      <c r="I197" s="62"/>
      <c r="J197" s="60"/>
      <c r="K197" s="60"/>
      <c r="L197" s="61"/>
      <c r="M197" s="61">
        <v>7999.7598595951904</v>
      </c>
      <c r="N197" s="61"/>
      <c r="O197" s="60" t="s">
        <v>250</v>
      </c>
      <c r="P197" s="60">
        <v>504003</v>
      </c>
    </row>
    <row r="198" spans="1:16" hidden="1" x14ac:dyDescent="0.25">
      <c r="A198" s="60" t="s">
        <v>73</v>
      </c>
      <c r="B198" s="60" t="s">
        <v>72</v>
      </c>
      <c r="C198" s="57">
        <v>1105</v>
      </c>
      <c r="D198" s="61">
        <v>7999.7599023100138</v>
      </c>
      <c r="E198" s="62">
        <v>0</v>
      </c>
      <c r="F198" s="60">
        <v>640015</v>
      </c>
      <c r="G198" s="60" t="s">
        <v>278</v>
      </c>
      <c r="H198" s="60">
        <v>2017</v>
      </c>
      <c r="I198" s="62"/>
      <c r="J198" s="60"/>
      <c r="K198" s="60"/>
      <c r="L198" s="61"/>
      <c r="M198" s="61">
        <v>7999.7599023100138</v>
      </c>
      <c r="N198" s="61"/>
      <c r="O198" s="60" t="s">
        <v>250</v>
      </c>
      <c r="P198" s="60">
        <v>504003</v>
      </c>
    </row>
    <row r="199" spans="1:16" hidden="1" x14ac:dyDescent="0.25">
      <c r="A199" s="60" t="s">
        <v>73</v>
      </c>
      <c r="B199" s="60" t="s">
        <v>72</v>
      </c>
      <c r="C199" s="57">
        <v>1105</v>
      </c>
      <c r="D199" s="61">
        <v>7999.7599790574841</v>
      </c>
      <c r="E199" s="62">
        <v>0</v>
      </c>
      <c r="F199" s="60">
        <v>640015</v>
      </c>
      <c r="G199" s="60" t="s">
        <v>278</v>
      </c>
      <c r="H199" s="60">
        <v>2017</v>
      </c>
      <c r="I199" s="62"/>
      <c r="J199" s="60"/>
      <c r="K199" s="60"/>
      <c r="L199" s="61"/>
      <c r="M199" s="61">
        <v>7999.7599790574841</v>
      </c>
      <c r="N199" s="61"/>
      <c r="O199" s="60" t="s">
        <v>250</v>
      </c>
      <c r="P199" s="60">
        <v>504003</v>
      </c>
    </row>
    <row r="200" spans="1:16" hidden="1" x14ac:dyDescent="0.25">
      <c r="A200" s="60" t="s">
        <v>73</v>
      </c>
      <c r="B200" s="60" t="s">
        <v>72</v>
      </c>
      <c r="C200" s="57">
        <v>1105</v>
      </c>
      <c r="D200" s="61">
        <v>7999.7600404744235</v>
      </c>
      <c r="E200" s="62">
        <v>0</v>
      </c>
      <c r="F200" s="60">
        <v>640015</v>
      </c>
      <c r="G200" s="60" t="s">
        <v>278</v>
      </c>
      <c r="H200" s="60">
        <v>2017</v>
      </c>
      <c r="I200" s="62"/>
      <c r="J200" s="60"/>
      <c r="K200" s="60"/>
      <c r="L200" s="61"/>
      <c r="M200" s="61">
        <v>7999.7600404744235</v>
      </c>
      <c r="N200" s="61"/>
      <c r="O200" s="60" t="s">
        <v>250</v>
      </c>
      <c r="P200" s="60">
        <v>504003</v>
      </c>
    </row>
    <row r="201" spans="1:16" hidden="1" x14ac:dyDescent="0.25">
      <c r="A201" s="60" t="s">
        <v>73</v>
      </c>
      <c r="B201" s="60" t="s">
        <v>72</v>
      </c>
      <c r="C201" s="57">
        <v>1105</v>
      </c>
      <c r="D201" s="61">
        <v>7999.7600913923488</v>
      </c>
      <c r="E201" s="62">
        <v>0</v>
      </c>
      <c r="F201" s="60">
        <v>640015</v>
      </c>
      <c r="G201" s="60" t="s">
        <v>278</v>
      </c>
      <c r="H201" s="60">
        <v>2017</v>
      </c>
      <c r="I201" s="62"/>
      <c r="J201" s="60"/>
      <c r="K201" s="60"/>
      <c r="L201" s="61"/>
      <c r="M201" s="61">
        <v>7999.7600913923488</v>
      </c>
      <c r="N201" s="61"/>
      <c r="O201" s="60" t="s">
        <v>250</v>
      </c>
      <c r="P201" s="60">
        <v>504003</v>
      </c>
    </row>
    <row r="202" spans="1:16" hidden="1" x14ac:dyDescent="0.25">
      <c r="A202" s="60" t="s">
        <v>73</v>
      </c>
      <c r="B202" s="60" t="s">
        <v>72</v>
      </c>
      <c r="C202" s="57">
        <v>1105</v>
      </c>
      <c r="D202" s="61">
        <v>7999.7604981203858</v>
      </c>
      <c r="E202" s="62">
        <v>0</v>
      </c>
      <c r="F202" s="60">
        <v>640015</v>
      </c>
      <c r="G202" s="60" t="s">
        <v>278</v>
      </c>
      <c r="H202" s="60">
        <v>2017</v>
      </c>
      <c r="I202" s="62"/>
      <c r="J202" s="60"/>
      <c r="K202" s="60"/>
      <c r="L202" s="61"/>
      <c r="M202" s="61">
        <v>7999.7604981203858</v>
      </c>
      <c r="N202" s="61"/>
      <c r="O202" s="60" t="s">
        <v>250</v>
      </c>
      <c r="P202" s="60">
        <v>504003</v>
      </c>
    </row>
    <row r="203" spans="1:16" hidden="1" x14ac:dyDescent="0.25">
      <c r="A203" s="60" t="s">
        <v>73</v>
      </c>
      <c r="B203" s="60" t="s">
        <v>72</v>
      </c>
      <c r="C203" s="57">
        <v>1105</v>
      </c>
      <c r="D203" s="61">
        <v>9278.8096787686973</v>
      </c>
      <c r="E203" s="62">
        <v>0</v>
      </c>
      <c r="F203" s="60">
        <v>640015</v>
      </c>
      <c r="G203" s="60" t="s">
        <v>278</v>
      </c>
      <c r="H203" s="60">
        <v>2016</v>
      </c>
      <c r="I203" s="62"/>
      <c r="J203" s="60"/>
      <c r="K203" s="60"/>
      <c r="L203" s="61"/>
      <c r="M203" s="61">
        <v>9278.8096787686973</v>
      </c>
      <c r="N203" s="61"/>
      <c r="O203" s="60" t="s">
        <v>250</v>
      </c>
      <c r="P203" s="60">
        <v>504003</v>
      </c>
    </row>
    <row r="204" spans="1:16" hidden="1" x14ac:dyDescent="0.25">
      <c r="A204" s="60" t="s">
        <v>73</v>
      </c>
      <c r="B204" s="60" t="s">
        <v>72</v>
      </c>
      <c r="C204" s="57">
        <v>1105</v>
      </c>
      <c r="D204" s="61">
        <v>9278.8098399589308</v>
      </c>
      <c r="E204" s="62">
        <v>0</v>
      </c>
      <c r="F204" s="60">
        <v>640015</v>
      </c>
      <c r="G204" s="60" t="s">
        <v>278</v>
      </c>
      <c r="H204" s="60">
        <v>2016</v>
      </c>
      <c r="I204" s="62"/>
      <c r="J204" s="60"/>
      <c r="K204" s="60"/>
      <c r="L204" s="61"/>
      <c r="M204" s="61">
        <v>9278.8098399589308</v>
      </c>
      <c r="N204" s="61"/>
      <c r="O204" s="60" t="s">
        <v>250</v>
      </c>
      <c r="P204" s="60">
        <v>504003</v>
      </c>
    </row>
    <row r="205" spans="1:16" hidden="1" x14ac:dyDescent="0.25">
      <c r="A205" s="60" t="s">
        <v>73</v>
      </c>
      <c r="B205" s="60" t="s">
        <v>72</v>
      </c>
      <c r="C205" s="57">
        <v>1105</v>
      </c>
      <c r="D205" s="61">
        <v>9278.8098642666355</v>
      </c>
      <c r="E205" s="62">
        <v>0</v>
      </c>
      <c r="F205" s="60">
        <v>640015</v>
      </c>
      <c r="G205" s="60" t="s">
        <v>278</v>
      </c>
      <c r="H205" s="60">
        <v>2016</v>
      </c>
      <c r="I205" s="62"/>
      <c r="J205" s="60"/>
      <c r="K205" s="60"/>
      <c r="L205" s="61"/>
      <c r="M205" s="61">
        <v>9278.8098642666355</v>
      </c>
      <c r="N205" s="61"/>
      <c r="O205" s="60" t="s">
        <v>250</v>
      </c>
      <c r="P205" s="60">
        <v>504003</v>
      </c>
    </row>
    <row r="206" spans="1:16" hidden="1" x14ac:dyDescent="0.25">
      <c r="A206" s="60" t="s">
        <v>73</v>
      </c>
      <c r="B206" s="60" t="s">
        <v>72</v>
      </c>
      <c r="C206" s="57">
        <v>1105</v>
      </c>
      <c r="D206" s="61">
        <v>9278.8099348051328</v>
      </c>
      <c r="E206" s="62">
        <v>0</v>
      </c>
      <c r="F206" s="60">
        <v>640015</v>
      </c>
      <c r="G206" s="60" t="s">
        <v>278</v>
      </c>
      <c r="H206" s="60">
        <v>2016</v>
      </c>
      <c r="I206" s="62"/>
      <c r="J206" s="60"/>
      <c r="K206" s="60"/>
      <c r="L206" s="61"/>
      <c r="M206" s="61">
        <v>9278.8099348051328</v>
      </c>
      <c r="N206" s="61"/>
      <c r="O206" s="60" t="s">
        <v>250</v>
      </c>
      <c r="P206" s="60">
        <v>504003</v>
      </c>
    </row>
    <row r="207" spans="1:16" hidden="1" x14ac:dyDescent="0.25">
      <c r="A207" s="60" t="s">
        <v>73</v>
      </c>
      <c r="B207" s="60" t="s">
        <v>72</v>
      </c>
      <c r="C207" s="57">
        <v>1105</v>
      </c>
      <c r="D207" s="61">
        <v>9278.8099638528984</v>
      </c>
      <c r="E207" s="62">
        <v>0</v>
      </c>
      <c r="F207" s="60">
        <v>640015</v>
      </c>
      <c r="G207" s="60" t="s">
        <v>278</v>
      </c>
      <c r="H207" s="60">
        <v>2016</v>
      </c>
      <c r="I207" s="62"/>
      <c r="J207" s="60"/>
      <c r="K207" s="60"/>
      <c r="L207" s="61"/>
      <c r="M207" s="61">
        <v>9278.8099638528984</v>
      </c>
      <c r="N207" s="61"/>
      <c r="O207" s="60" t="s">
        <v>250</v>
      </c>
      <c r="P207" s="60">
        <v>504003</v>
      </c>
    </row>
    <row r="208" spans="1:16" hidden="1" x14ac:dyDescent="0.25">
      <c r="A208" s="60" t="s">
        <v>73</v>
      </c>
      <c r="B208" s="60" t="s">
        <v>72</v>
      </c>
      <c r="C208" s="57">
        <v>1105</v>
      </c>
      <c r="D208" s="61">
        <v>9278.8100043653194</v>
      </c>
      <c r="E208" s="62">
        <v>0</v>
      </c>
      <c r="F208" s="60">
        <v>640015</v>
      </c>
      <c r="G208" s="60" t="s">
        <v>278</v>
      </c>
      <c r="H208" s="60">
        <v>2016</v>
      </c>
      <c r="I208" s="62"/>
      <c r="J208" s="60"/>
      <c r="K208" s="60"/>
      <c r="L208" s="61"/>
      <c r="M208" s="61">
        <v>9278.8100043653194</v>
      </c>
      <c r="N208" s="61"/>
      <c r="O208" s="60" t="s">
        <v>250</v>
      </c>
      <c r="P208" s="60">
        <v>504003</v>
      </c>
    </row>
    <row r="209" spans="1:16" hidden="1" x14ac:dyDescent="0.25">
      <c r="A209" s="60" t="s">
        <v>73</v>
      </c>
      <c r="B209" s="60" t="s">
        <v>72</v>
      </c>
      <c r="C209" s="57">
        <v>1105</v>
      </c>
      <c r="D209" s="61">
        <v>9278.8100159713576</v>
      </c>
      <c r="E209" s="62">
        <v>0</v>
      </c>
      <c r="F209" s="60">
        <v>640015</v>
      </c>
      <c r="G209" s="60" t="s">
        <v>278</v>
      </c>
      <c r="H209" s="60">
        <v>2016</v>
      </c>
      <c r="I209" s="62"/>
      <c r="J209" s="60"/>
      <c r="K209" s="60"/>
      <c r="L209" s="61"/>
      <c r="M209" s="61">
        <v>9278.8100159713576</v>
      </c>
      <c r="N209" s="61"/>
      <c r="O209" s="60" t="s">
        <v>250</v>
      </c>
      <c r="P209" s="60">
        <v>504003</v>
      </c>
    </row>
    <row r="210" spans="1:16" hidden="1" x14ac:dyDescent="0.25">
      <c r="A210" s="60" t="s">
        <v>73</v>
      </c>
      <c r="B210" s="60" t="s">
        <v>72</v>
      </c>
      <c r="C210" s="57">
        <v>1105</v>
      </c>
      <c r="D210" s="61">
        <v>9278.8100386594742</v>
      </c>
      <c r="E210" s="62">
        <v>0</v>
      </c>
      <c r="F210" s="60">
        <v>640015</v>
      </c>
      <c r="G210" s="60" t="s">
        <v>278</v>
      </c>
      <c r="H210" s="60">
        <v>2016</v>
      </c>
      <c r="I210" s="62"/>
      <c r="J210" s="60"/>
      <c r="K210" s="60"/>
      <c r="L210" s="61"/>
      <c r="M210" s="61">
        <v>9278.8100386594742</v>
      </c>
      <c r="N210" s="61"/>
      <c r="O210" s="60" t="s">
        <v>250</v>
      </c>
      <c r="P210" s="60">
        <v>504003</v>
      </c>
    </row>
    <row r="211" spans="1:16" hidden="1" x14ac:dyDescent="0.25">
      <c r="A211" s="60" t="s">
        <v>73</v>
      </c>
      <c r="B211" s="60" t="s">
        <v>72</v>
      </c>
      <c r="C211" s="57">
        <v>1105</v>
      </c>
      <c r="D211" s="61">
        <v>9278.8101044218565</v>
      </c>
      <c r="E211" s="62">
        <v>0</v>
      </c>
      <c r="F211" s="60">
        <v>640015</v>
      </c>
      <c r="G211" s="60" t="s">
        <v>278</v>
      </c>
      <c r="H211" s="60">
        <v>2016</v>
      </c>
      <c r="I211" s="62"/>
      <c r="J211" s="60"/>
      <c r="K211" s="60"/>
      <c r="L211" s="61"/>
      <c r="M211" s="61">
        <v>9278.8101044218565</v>
      </c>
      <c r="N211" s="61"/>
      <c r="O211" s="60" t="s">
        <v>250</v>
      </c>
      <c r="P211" s="60">
        <v>504003</v>
      </c>
    </row>
    <row r="212" spans="1:16" hidden="1" x14ac:dyDescent="0.25">
      <c r="A212" s="60" t="s">
        <v>73</v>
      </c>
      <c r="B212" s="60" t="s">
        <v>72</v>
      </c>
      <c r="C212" s="57">
        <v>1105</v>
      </c>
      <c r="D212" s="61">
        <v>9278.8101080854176</v>
      </c>
      <c r="E212" s="62">
        <v>0</v>
      </c>
      <c r="F212" s="60">
        <v>640015</v>
      </c>
      <c r="G212" s="60" t="s">
        <v>278</v>
      </c>
      <c r="H212" s="60">
        <v>2016</v>
      </c>
      <c r="I212" s="62"/>
      <c r="J212" s="60"/>
      <c r="K212" s="60"/>
      <c r="L212" s="61"/>
      <c r="M212" s="61">
        <v>9278.8101080854176</v>
      </c>
      <c r="N212" s="61"/>
      <c r="O212" s="60" t="s">
        <v>250</v>
      </c>
      <c r="P212" s="60">
        <v>504003</v>
      </c>
    </row>
    <row r="213" spans="1:16" hidden="1" x14ac:dyDescent="0.25">
      <c r="A213" s="60" t="s">
        <v>73</v>
      </c>
      <c r="B213" s="60" t="s">
        <v>72</v>
      </c>
      <c r="C213" s="57">
        <v>1105</v>
      </c>
      <c r="D213" s="61">
        <v>9334.5198343148295</v>
      </c>
      <c r="E213" s="62">
        <v>0</v>
      </c>
      <c r="F213" s="60">
        <v>640015</v>
      </c>
      <c r="G213" s="60" t="s">
        <v>278</v>
      </c>
      <c r="H213" s="60">
        <v>2017</v>
      </c>
      <c r="I213" s="62"/>
      <c r="J213" s="60"/>
      <c r="K213" s="60"/>
      <c r="L213" s="61"/>
      <c r="M213" s="61">
        <v>9334.5198343148295</v>
      </c>
      <c r="N213" s="61"/>
      <c r="O213" s="60" t="s">
        <v>250</v>
      </c>
      <c r="P213" s="60">
        <v>504003</v>
      </c>
    </row>
    <row r="214" spans="1:16" hidden="1" x14ac:dyDescent="0.25">
      <c r="A214" s="60" t="s">
        <v>73</v>
      </c>
      <c r="B214" s="60" t="s">
        <v>72</v>
      </c>
      <c r="C214" s="57">
        <v>1105</v>
      </c>
      <c r="D214" s="61">
        <v>9804.9597584266812</v>
      </c>
      <c r="E214" s="62">
        <v>0</v>
      </c>
      <c r="F214" s="60">
        <v>640015</v>
      </c>
      <c r="G214" s="60" t="s">
        <v>278</v>
      </c>
      <c r="H214" s="60">
        <v>2015</v>
      </c>
      <c r="I214" s="62"/>
      <c r="J214" s="60"/>
      <c r="K214" s="60"/>
      <c r="L214" s="61"/>
      <c r="M214" s="61">
        <v>9804.9597584266812</v>
      </c>
      <c r="N214" s="61"/>
      <c r="O214" s="60" t="s">
        <v>250</v>
      </c>
      <c r="P214" s="60">
        <v>504003</v>
      </c>
    </row>
    <row r="215" spans="1:16" hidden="1" x14ac:dyDescent="0.25">
      <c r="A215" s="60" t="s">
        <v>73</v>
      </c>
      <c r="B215" s="60" t="s">
        <v>72</v>
      </c>
      <c r="C215" s="57">
        <v>1105</v>
      </c>
      <c r="D215" s="61">
        <v>9819.1985690870169</v>
      </c>
      <c r="E215" s="62">
        <v>0</v>
      </c>
      <c r="F215" s="60">
        <v>640015</v>
      </c>
      <c r="G215" s="60" t="s">
        <v>278</v>
      </c>
      <c r="H215" s="60">
        <v>2018</v>
      </c>
      <c r="I215" s="62"/>
      <c r="J215" s="60"/>
      <c r="K215" s="60"/>
      <c r="L215" s="61"/>
      <c r="M215" s="61">
        <v>9819.1985690870169</v>
      </c>
      <c r="N215" s="61"/>
      <c r="O215" s="60" t="s">
        <v>250</v>
      </c>
      <c r="P215" s="60">
        <v>504003</v>
      </c>
    </row>
    <row r="216" spans="1:16" hidden="1" x14ac:dyDescent="0.25">
      <c r="A216" s="60" t="s">
        <v>73</v>
      </c>
      <c r="B216" s="60" t="s">
        <v>72</v>
      </c>
      <c r="C216" s="57">
        <v>1105</v>
      </c>
      <c r="D216" s="61">
        <v>9819.1992352509787</v>
      </c>
      <c r="E216" s="62">
        <v>0</v>
      </c>
      <c r="F216" s="60">
        <v>640015</v>
      </c>
      <c r="G216" s="60" t="s">
        <v>278</v>
      </c>
      <c r="H216" s="60">
        <v>2018</v>
      </c>
      <c r="I216" s="62"/>
      <c r="J216" s="60"/>
      <c r="K216" s="60"/>
      <c r="L216" s="61"/>
      <c r="M216" s="61">
        <v>9819.1992352509787</v>
      </c>
      <c r="N216" s="61"/>
      <c r="O216" s="60" t="s">
        <v>250</v>
      </c>
      <c r="P216" s="60">
        <v>504003</v>
      </c>
    </row>
    <row r="217" spans="1:16" hidden="1" x14ac:dyDescent="0.25">
      <c r="A217" s="60" t="s">
        <v>73</v>
      </c>
      <c r="B217" s="60" t="s">
        <v>72</v>
      </c>
      <c r="C217" s="57">
        <v>1105</v>
      </c>
      <c r="D217" s="61">
        <v>9819.1992829374085</v>
      </c>
      <c r="E217" s="62">
        <v>0</v>
      </c>
      <c r="F217" s="60">
        <v>640015</v>
      </c>
      <c r="G217" s="60" t="s">
        <v>278</v>
      </c>
      <c r="H217" s="60">
        <v>2019</v>
      </c>
      <c r="I217" s="62"/>
      <c r="J217" s="60"/>
      <c r="K217" s="60">
        <v>872008</v>
      </c>
      <c r="L217" s="61"/>
      <c r="M217" s="61">
        <v>9819.1992829374085</v>
      </c>
      <c r="N217" s="61"/>
      <c r="O217" s="60" t="s">
        <v>250</v>
      </c>
      <c r="P217" s="60">
        <v>504003</v>
      </c>
    </row>
    <row r="218" spans="1:16" hidden="1" x14ac:dyDescent="0.25">
      <c r="A218" s="60" t="s">
        <v>73</v>
      </c>
      <c r="B218" s="60" t="s">
        <v>72</v>
      </c>
      <c r="C218" s="57">
        <v>1105</v>
      </c>
      <c r="D218" s="61">
        <v>9819.1994339532575</v>
      </c>
      <c r="E218" s="62">
        <v>0</v>
      </c>
      <c r="F218" s="60">
        <v>640015</v>
      </c>
      <c r="G218" s="60" t="s">
        <v>278</v>
      </c>
      <c r="H218" s="60">
        <v>2018</v>
      </c>
      <c r="I218" s="62"/>
      <c r="J218" s="60"/>
      <c r="K218" s="60"/>
      <c r="L218" s="61"/>
      <c r="M218" s="61">
        <v>9819.1994339532575</v>
      </c>
      <c r="N218" s="61"/>
      <c r="O218" s="60" t="s">
        <v>250</v>
      </c>
      <c r="P218" s="60">
        <v>504003</v>
      </c>
    </row>
    <row r="219" spans="1:16" hidden="1" x14ac:dyDescent="0.25">
      <c r="A219" s="60" t="s">
        <v>73</v>
      </c>
      <c r="B219" s="60" t="s">
        <v>72</v>
      </c>
      <c r="C219" s="57">
        <v>1105</v>
      </c>
      <c r="D219" s="61">
        <v>9819.1996225363509</v>
      </c>
      <c r="E219" s="62">
        <v>0</v>
      </c>
      <c r="F219" s="60">
        <v>640015</v>
      </c>
      <c r="G219" s="60" t="s">
        <v>278</v>
      </c>
      <c r="H219" s="60">
        <v>2019</v>
      </c>
      <c r="I219" s="62"/>
      <c r="J219" s="60"/>
      <c r="K219" s="60">
        <v>872008</v>
      </c>
      <c r="L219" s="61"/>
      <c r="M219" s="61">
        <v>9819.1996225363509</v>
      </c>
      <c r="N219" s="61"/>
      <c r="O219" s="60" t="s">
        <v>250</v>
      </c>
      <c r="P219" s="60">
        <v>504003</v>
      </c>
    </row>
    <row r="220" spans="1:16" hidden="1" x14ac:dyDescent="0.25">
      <c r="A220" s="60" t="s">
        <v>73</v>
      </c>
      <c r="B220" s="60" t="s">
        <v>72</v>
      </c>
      <c r="C220" s="57">
        <v>1105</v>
      </c>
      <c r="D220" s="61">
        <v>9819.1997121361201</v>
      </c>
      <c r="E220" s="62">
        <v>0</v>
      </c>
      <c r="F220" s="60">
        <v>640015</v>
      </c>
      <c r="G220" s="60" t="s">
        <v>278</v>
      </c>
      <c r="H220" s="60">
        <v>2019</v>
      </c>
      <c r="I220" s="62"/>
      <c r="J220" s="60"/>
      <c r="K220" s="60">
        <v>872008</v>
      </c>
      <c r="L220" s="61"/>
      <c r="M220" s="61">
        <v>9819.1997121361201</v>
      </c>
      <c r="N220" s="61"/>
      <c r="O220" s="60" t="s">
        <v>250</v>
      </c>
      <c r="P220" s="60">
        <v>504003</v>
      </c>
    </row>
    <row r="221" spans="1:16" hidden="1" x14ac:dyDescent="0.25">
      <c r="A221" s="60" t="s">
        <v>73</v>
      </c>
      <c r="B221" s="60" t="s">
        <v>72</v>
      </c>
      <c r="C221" s="57">
        <v>1105</v>
      </c>
      <c r="D221" s="61">
        <v>9819.1999187513356</v>
      </c>
      <c r="E221" s="62">
        <v>0</v>
      </c>
      <c r="F221" s="60">
        <v>640015</v>
      </c>
      <c r="G221" s="60" t="s">
        <v>278</v>
      </c>
      <c r="H221" s="60">
        <v>2018</v>
      </c>
      <c r="I221" s="62"/>
      <c r="J221" s="60"/>
      <c r="K221" s="60"/>
      <c r="L221" s="61"/>
      <c r="M221" s="61">
        <v>9819.1999187513356</v>
      </c>
      <c r="N221" s="61"/>
      <c r="O221" s="60" t="s">
        <v>250</v>
      </c>
      <c r="P221" s="60">
        <v>504003</v>
      </c>
    </row>
    <row r="222" spans="1:16" hidden="1" x14ac:dyDescent="0.25">
      <c r="A222" s="60" t="s">
        <v>73</v>
      </c>
      <c r="B222" s="60" t="s">
        <v>72</v>
      </c>
      <c r="C222" s="57">
        <v>1105</v>
      </c>
      <c r="D222" s="61">
        <v>9819.2000019197603</v>
      </c>
      <c r="E222" s="62">
        <v>0</v>
      </c>
      <c r="F222" s="60">
        <v>640015</v>
      </c>
      <c r="G222" s="60" t="s">
        <v>278</v>
      </c>
      <c r="H222" s="60">
        <v>2018</v>
      </c>
      <c r="I222" s="62"/>
      <c r="J222" s="60"/>
      <c r="K222" s="60"/>
      <c r="L222" s="61"/>
      <c r="M222" s="61">
        <v>9819.2000019197603</v>
      </c>
      <c r="N222" s="61"/>
      <c r="O222" s="60" t="s">
        <v>250</v>
      </c>
      <c r="P222" s="60">
        <v>504003</v>
      </c>
    </row>
    <row r="223" spans="1:16" hidden="1" x14ac:dyDescent="0.25">
      <c r="A223" s="60" t="s">
        <v>73</v>
      </c>
      <c r="B223" s="60" t="s">
        <v>72</v>
      </c>
      <c r="C223" s="57">
        <v>1105</v>
      </c>
      <c r="D223" s="61">
        <v>9819.2000054971941</v>
      </c>
      <c r="E223" s="62">
        <v>0</v>
      </c>
      <c r="F223" s="60">
        <v>640015</v>
      </c>
      <c r="G223" s="60" t="s">
        <v>278</v>
      </c>
      <c r="H223" s="60">
        <v>2018</v>
      </c>
      <c r="I223" s="62"/>
      <c r="J223" s="60"/>
      <c r="K223" s="60"/>
      <c r="L223" s="61"/>
      <c r="M223" s="61">
        <v>9819.2000054971941</v>
      </c>
      <c r="N223" s="61"/>
      <c r="O223" s="60" t="s">
        <v>250</v>
      </c>
      <c r="P223" s="60">
        <v>504003</v>
      </c>
    </row>
    <row r="224" spans="1:16" hidden="1" x14ac:dyDescent="0.25">
      <c r="A224" s="60" t="s">
        <v>73</v>
      </c>
      <c r="B224" s="60" t="s">
        <v>72</v>
      </c>
      <c r="C224" s="57">
        <v>1105</v>
      </c>
      <c r="D224" s="61">
        <v>9819.2000093281094</v>
      </c>
      <c r="E224" s="62">
        <v>0</v>
      </c>
      <c r="F224" s="60">
        <v>640015</v>
      </c>
      <c r="G224" s="60" t="s">
        <v>278</v>
      </c>
      <c r="H224" s="60">
        <v>2018</v>
      </c>
      <c r="I224" s="62"/>
      <c r="J224" s="60"/>
      <c r="K224" s="60"/>
      <c r="L224" s="61"/>
      <c r="M224" s="61">
        <v>9819.2000093281094</v>
      </c>
      <c r="N224" s="61"/>
      <c r="O224" s="60" t="s">
        <v>250</v>
      </c>
      <c r="P224" s="60">
        <v>504003</v>
      </c>
    </row>
    <row r="225" spans="1:16" hidden="1" x14ac:dyDescent="0.25">
      <c r="A225" s="60" t="s">
        <v>73</v>
      </c>
      <c r="B225" s="60" t="s">
        <v>72</v>
      </c>
      <c r="C225" s="57">
        <v>1105</v>
      </c>
      <c r="D225" s="61">
        <v>9819.2000562701141</v>
      </c>
      <c r="E225" s="62">
        <v>0</v>
      </c>
      <c r="F225" s="60">
        <v>640015</v>
      </c>
      <c r="G225" s="60" t="s">
        <v>278</v>
      </c>
      <c r="H225" s="60">
        <v>2018</v>
      </c>
      <c r="I225" s="62"/>
      <c r="J225" s="60"/>
      <c r="K225" s="60"/>
      <c r="L225" s="61"/>
      <c r="M225" s="61">
        <v>9819.2000562701141</v>
      </c>
      <c r="N225" s="61"/>
      <c r="O225" s="60" t="s">
        <v>250</v>
      </c>
      <c r="P225" s="60">
        <v>504003</v>
      </c>
    </row>
    <row r="226" spans="1:16" hidden="1" x14ac:dyDescent="0.25">
      <c r="A226" s="60" t="s">
        <v>73</v>
      </c>
      <c r="B226" s="60" t="s">
        <v>72</v>
      </c>
      <c r="C226" s="57">
        <v>1105</v>
      </c>
      <c r="D226" s="61">
        <v>9819.2000657704957</v>
      </c>
      <c r="E226" s="62">
        <v>0</v>
      </c>
      <c r="F226" s="60">
        <v>640015</v>
      </c>
      <c r="G226" s="60" t="s">
        <v>278</v>
      </c>
      <c r="H226" s="60">
        <v>2018</v>
      </c>
      <c r="I226" s="62"/>
      <c r="J226" s="60"/>
      <c r="K226" s="60"/>
      <c r="L226" s="61"/>
      <c r="M226" s="61">
        <v>9819.2000657704957</v>
      </c>
      <c r="N226" s="61"/>
      <c r="O226" s="60" t="s">
        <v>250</v>
      </c>
      <c r="P226" s="60">
        <v>504003</v>
      </c>
    </row>
    <row r="227" spans="1:16" hidden="1" x14ac:dyDescent="0.25">
      <c r="A227" s="60" t="s">
        <v>73</v>
      </c>
      <c r="B227" s="60" t="s">
        <v>72</v>
      </c>
      <c r="C227" s="57">
        <v>1105</v>
      </c>
      <c r="D227" s="61">
        <v>9819.2002110089998</v>
      </c>
      <c r="E227" s="62">
        <v>0</v>
      </c>
      <c r="F227" s="60">
        <v>640015</v>
      </c>
      <c r="G227" s="60" t="s">
        <v>278</v>
      </c>
      <c r="H227" s="60">
        <v>2018</v>
      </c>
      <c r="I227" s="62"/>
      <c r="J227" s="60"/>
      <c r="K227" s="60"/>
      <c r="L227" s="61"/>
      <c r="M227" s="61">
        <v>9819.2002110089998</v>
      </c>
      <c r="N227" s="61"/>
      <c r="O227" s="60" t="s">
        <v>250</v>
      </c>
      <c r="P227" s="60">
        <v>504003</v>
      </c>
    </row>
    <row r="228" spans="1:16" hidden="1" x14ac:dyDescent="0.25">
      <c r="A228" s="60" t="s">
        <v>73</v>
      </c>
      <c r="B228" s="60" t="s">
        <v>72</v>
      </c>
      <c r="C228" s="57">
        <v>1105</v>
      </c>
      <c r="D228" s="61">
        <v>9819.2002998762346</v>
      </c>
      <c r="E228" s="62">
        <v>0</v>
      </c>
      <c r="F228" s="60">
        <v>640015</v>
      </c>
      <c r="G228" s="60" t="s">
        <v>278</v>
      </c>
      <c r="H228" s="60">
        <v>2019</v>
      </c>
      <c r="I228" s="62"/>
      <c r="J228" s="60"/>
      <c r="K228" s="60">
        <v>872008</v>
      </c>
      <c r="L228" s="61"/>
      <c r="M228" s="61">
        <v>9819.2002998762346</v>
      </c>
      <c r="N228" s="61"/>
      <c r="O228" s="60" t="s">
        <v>250</v>
      </c>
      <c r="P228" s="60">
        <v>504003</v>
      </c>
    </row>
    <row r="229" spans="1:16" hidden="1" x14ac:dyDescent="0.25">
      <c r="A229" s="60" t="s">
        <v>73</v>
      </c>
      <c r="B229" s="60" t="s">
        <v>72</v>
      </c>
      <c r="C229" s="57">
        <v>1105</v>
      </c>
      <c r="D229" s="61">
        <v>9819.2003059585641</v>
      </c>
      <c r="E229" s="62">
        <v>0</v>
      </c>
      <c r="F229" s="60">
        <v>640015</v>
      </c>
      <c r="G229" s="60" t="s">
        <v>278</v>
      </c>
      <c r="H229" s="60">
        <v>2019</v>
      </c>
      <c r="I229" s="62"/>
      <c r="J229" s="60"/>
      <c r="K229" s="60">
        <v>872008</v>
      </c>
      <c r="L229" s="61"/>
      <c r="M229" s="61">
        <v>9819.2003059585641</v>
      </c>
      <c r="N229" s="61"/>
      <c r="O229" s="60" t="s">
        <v>250</v>
      </c>
      <c r="P229" s="60">
        <v>504003</v>
      </c>
    </row>
    <row r="230" spans="1:16" hidden="1" x14ac:dyDescent="0.25">
      <c r="A230" s="60" t="s">
        <v>73</v>
      </c>
      <c r="B230" s="60" t="s">
        <v>72</v>
      </c>
      <c r="C230" s="57">
        <v>1105</v>
      </c>
      <c r="D230" s="61">
        <v>9819.2003808816717</v>
      </c>
      <c r="E230" s="62">
        <v>0</v>
      </c>
      <c r="F230" s="60">
        <v>640015</v>
      </c>
      <c r="G230" s="60" t="s">
        <v>278</v>
      </c>
      <c r="H230" s="60">
        <v>2018</v>
      </c>
      <c r="I230" s="62"/>
      <c r="J230" s="60"/>
      <c r="K230" s="60"/>
      <c r="L230" s="61"/>
      <c r="M230" s="61">
        <v>9819.2003808816717</v>
      </c>
      <c r="N230" s="61"/>
      <c r="O230" s="60" t="s">
        <v>250</v>
      </c>
      <c r="P230" s="60">
        <v>504003</v>
      </c>
    </row>
    <row r="231" spans="1:16" hidden="1" x14ac:dyDescent="0.25">
      <c r="A231" s="60" t="s">
        <v>73</v>
      </c>
      <c r="B231" s="60" t="s">
        <v>72</v>
      </c>
      <c r="C231" s="57">
        <v>1105</v>
      </c>
      <c r="D231" s="61">
        <v>9819.2027064389786</v>
      </c>
      <c r="E231" s="62">
        <v>0</v>
      </c>
      <c r="F231" s="60">
        <v>640015</v>
      </c>
      <c r="G231" s="60" t="s">
        <v>278</v>
      </c>
      <c r="H231" s="60">
        <v>2019</v>
      </c>
      <c r="I231" s="62"/>
      <c r="J231" s="60"/>
      <c r="K231" s="60">
        <v>872008</v>
      </c>
      <c r="L231" s="61"/>
      <c r="M231" s="61">
        <v>9819.2027064389786</v>
      </c>
      <c r="N231" s="61"/>
      <c r="O231" s="60" t="s">
        <v>250</v>
      </c>
      <c r="P231" s="60">
        <v>504003</v>
      </c>
    </row>
    <row r="232" spans="1:16" hidden="1" x14ac:dyDescent="0.25">
      <c r="A232" s="60" t="s">
        <v>73</v>
      </c>
      <c r="B232" s="60" t="s">
        <v>72</v>
      </c>
      <c r="C232" s="57">
        <v>1105</v>
      </c>
      <c r="D232" s="61">
        <v>18557.620117163413</v>
      </c>
      <c r="E232" s="62">
        <v>0</v>
      </c>
      <c r="F232" s="60">
        <v>640015</v>
      </c>
      <c r="G232" s="60" t="s">
        <v>278</v>
      </c>
      <c r="H232" s="60">
        <v>2016</v>
      </c>
      <c r="I232" s="62"/>
      <c r="J232" s="60"/>
      <c r="K232" s="60"/>
      <c r="L232" s="61"/>
      <c r="M232" s="61">
        <v>18557.620117163413</v>
      </c>
      <c r="N232" s="61"/>
      <c r="O232" s="60" t="s">
        <v>250</v>
      </c>
      <c r="P232" s="60">
        <v>504003</v>
      </c>
    </row>
    <row r="233" spans="1:16" hidden="1" x14ac:dyDescent="0.25">
      <c r="A233" s="60" t="s">
        <v>73</v>
      </c>
      <c r="B233" s="60" t="s">
        <v>72</v>
      </c>
      <c r="C233" s="57">
        <v>1108</v>
      </c>
      <c r="D233" s="61">
        <v>156.39988579459842</v>
      </c>
      <c r="E233" s="62">
        <v>0</v>
      </c>
      <c r="F233" s="60">
        <v>650680</v>
      </c>
      <c r="G233" s="60" t="s">
        <v>279</v>
      </c>
      <c r="H233" s="60">
        <v>2019</v>
      </c>
      <c r="I233" s="62"/>
      <c r="J233" s="60"/>
      <c r="K233" s="60">
        <v>872008</v>
      </c>
      <c r="L233" s="61"/>
      <c r="M233" s="61">
        <v>156.39988579459842</v>
      </c>
      <c r="N233" s="61"/>
      <c r="O233" s="60" t="s">
        <v>250</v>
      </c>
      <c r="P233" s="60">
        <v>504003</v>
      </c>
    </row>
    <row r="234" spans="1:16" hidden="1" x14ac:dyDescent="0.25">
      <c r="A234" s="60" t="s">
        <v>73</v>
      </c>
      <c r="B234" s="60" t="s">
        <v>72</v>
      </c>
      <c r="C234" s="57">
        <v>1108</v>
      </c>
      <c r="D234" s="61">
        <v>156.40004862543515</v>
      </c>
      <c r="E234" s="62">
        <v>0</v>
      </c>
      <c r="F234" s="60">
        <v>650680</v>
      </c>
      <c r="G234" s="60" t="s">
        <v>279</v>
      </c>
      <c r="H234" s="60">
        <v>2019</v>
      </c>
      <c r="I234" s="62"/>
      <c r="J234" s="60"/>
      <c r="K234" s="60">
        <v>872008</v>
      </c>
      <c r="L234" s="61"/>
      <c r="M234" s="61">
        <v>156.40004862543515</v>
      </c>
      <c r="N234" s="61"/>
      <c r="O234" s="60" t="s">
        <v>250</v>
      </c>
      <c r="P234" s="60">
        <v>504003</v>
      </c>
    </row>
    <row r="235" spans="1:16" hidden="1" x14ac:dyDescent="0.25">
      <c r="A235" s="60" t="s">
        <v>73</v>
      </c>
      <c r="B235" s="60" t="s">
        <v>72</v>
      </c>
      <c r="C235" s="57">
        <v>1108</v>
      </c>
      <c r="D235" s="61">
        <v>156.4000721501117</v>
      </c>
      <c r="E235" s="62">
        <v>0</v>
      </c>
      <c r="F235" s="60">
        <v>650680</v>
      </c>
      <c r="G235" s="60" t="s">
        <v>279</v>
      </c>
      <c r="H235" s="60">
        <v>2019</v>
      </c>
      <c r="I235" s="62"/>
      <c r="J235" s="60"/>
      <c r="K235" s="60">
        <v>872008</v>
      </c>
      <c r="L235" s="61"/>
      <c r="M235" s="61">
        <v>156.4000721501117</v>
      </c>
      <c r="N235" s="61"/>
      <c r="O235" s="60" t="s">
        <v>250</v>
      </c>
      <c r="P235" s="60">
        <v>504003</v>
      </c>
    </row>
    <row r="236" spans="1:16" hidden="1" x14ac:dyDescent="0.25">
      <c r="A236" s="60" t="s">
        <v>73</v>
      </c>
      <c r="B236" s="60" t="s">
        <v>72</v>
      </c>
      <c r="C236" s="57">
        <v>1108</v>
      </c>
      <c r="D236" s="61">
        <v>312.80006421184191</v>
      </c>
      <c r="E236" s="62">
        <v>0</v>
      </c>
      <c r="F236" s="60">
        <v>650680</v>
      </c>
      <c r="G236" s="60" t="s">
        <v>279</v>
      </c>
      <c r="H236" s="60">
        <v>2019</v>
      </c>
      <c r="I236" s="62"/>
      <c r="J236" s="60"/>
      <c r="K236" s="60">
        <v>872008</v>
      </c>
      <c r="L236" s="61"/>
      <c r="M236" s="61">
        <v>312.80006421184191</v>
      </c>
      <c r="N236" s="61"/>
      <c r="O236" s="60" t="s">
        <v>250</v>
      </c>
      <c r="P236" s="60">
        <v>504003</v>
      </c>
    </row>
    <row r="237" spans="1:16" hidden="1" x14ac:dyDescent="0.25">
      <c r="A237" s="60" t="s">
        <v>73</v>
      </c>
      <c r="B237" s="60" t="s">
        <v>72</v>
      </c>
      <c r="C237" s="57">
        <v>1108</v>
      </c>
      <c r="D237" s="61">
        <v>662.39948337851195</v>
      </c>
      <c r="E237" s="62">
        <v>0</v>
      </c>
      <c r="F237" s="60">
        <v>654035</v>
      </c>
      <c r="G237" s="60" t="s">
        <v>280</v>
      </c>
      <c r="H237" s="60">
        <v>2017</v>
      </c>
      <c r="I237" s="62">
        <v>0</v>
      </c>
      <c r="J237" s="60"/>
      <c r="K237" s="60"/>
      <c r="L237" s="61"/>
      <c r="M237" s="61">
        <v>662.39948337851195</v>
      </c>
      <c r="N237" s="61"/>
      <c r="O237" s="60" t="s">
        <v>250</v>
      </c>
      <c r="P237" s="60">
        <v>504019</v>
      </c>
    </row>
    <row r="238" spans="1:16" hidden="1" x14ac:dyDescent="0.25">
      <c r="A238" s="60" t="s">
        <v>73</v>
      </c>
      <c r="B238" s="60" t="s">
        <v>72</v>
      </c>
      <c r="C238" s="57">
        <v>1108</v>
      </c>
      <c r="D238" s="61">
        <v>863.99938783287644</v>
      </c>
      <c r="E238" s="62">
        <v>0</v>
      </c>
      <c r="F238" s="60">
        <v>654035</v>
      </c>
      <c r="G238" s="60" t="s">
        <v>280</v>
      </c>
      <c r="H238" s="60">
        <v>2016</v>
      </c>
      <c r="I238" s="62">
        <v>0</v>
      </c>
      <c r="J238" s="60"/>
      <c r="K238" s="60"/>
      <c r="L238" s="61"/>
      <c r="M238" s="61">
        <v>863.99938783287644</v>
      </c>
      <c r="N238" s="61"/>
      <c r="O238" s="60" t="s">
        <v>250</v>
      </c>
      <c r="P238" s="60">
        <v>504019</v>
      </c>
    </row>
    <row r="239" spans="1:16" hidden="1" x14ac:dyDescent="0.25">
      <c r="A239" s="60" t="s">
        <v>73</v>
      </c>
      <c r="B239" s="60" t="s">
        <v>72</v>
      </c>
      <c r="C239" s="57">
        <v>1108</v>
      </c>
      <c r="D239" s="61">
        <v>863.99942401659132</v>
      </c>
      <c r="E239" s="62">
        <v>0</v>
      </c>
      <c r="F239" s="60">
        <v>654035</v>
      </c>
      <c r="G239" s="60" t="s">
        <v>280</v>
      </c>
      <c r="H239" s="60">
        <v>2016</v>
      </c>
      <c r="I239" s="62">
        <v>0</v>
      </c>
      <c r="J239" s="60"/>
      <c r="K239" s="60"/>
      <c r="L239" s="61"/>
      <c r="M239" s="61">
        <v>863.99942401659132</v>
      </c>
      <c r="N239" s="61"/>
      <c r="O239" s="60" t="s">
        <v>250</v>
      </c>
      <c r="P239" s="60">
        <v>504019</v>
      </c>
    </row>
    <row r="240" spans="1:16" hidden="1" x14ac:dyDescent="0.25">
      <c r="A240" s="60" t="s">
        <v>73</v>
      </c>
      <c r="B240" s="60" t="s">
        <v>72</v>
      </c>
      <c r="C240" s="57">
        <v>1108</v>
      </c>
      <c r="D240" s="61">
        <v>863.99999999999989</v>
      </c>
      <c r="E240" s="62">
        <v>0</v>
      </c>
      <c r="F240" s="60">
        <v>654035</v>
      </c>
      <c r="G240" s="60" t="s">
        <v>280</v>
      </c>
      <c r="H240" s="60">
        <v>2016</v>
      </c>
      <c r="I240" s="62">
        <v>0</v>
      </c>
      <c r="J240" s="60"/>
      <c r="K240" s="60"/>
      <c r="L240" s="61"/>
      <c r="M240" s="61">
        <v>863.99999999999989</v>
      </c>
      <c r="N240" s="61"/>
      <c r="O240" s="60" t="s">
        <v>250</v>
      </c>
      <c r="P240" s="60">
        <v>504019</v>
      </c>
    </row>
    <row r="241" spans="1:16" hidden="1" x14ac:dyDescent="0.25">
      <c r="A241" s="60" t="s">
        <v>73</v>
      </c>
      <c r="B241" s="60" t="s">
        <v>72</v>
      </c>
      <c r="C241" s="57">
        <v>1108</v>
      </c>
      <c r="D241" s="61">
        <v>864.00004517909395</v>
      </c>
      <c r="E241" s="62">
        <v>0</v>
      </c>
      <c r="F241" s="60">
        <v>654035</v>
      </c>
      <c r="G241" s="60" t="s">
        <v>280</v>
      </c>
      <c r="H241" s="60">
        <v>2016</v>
      </c>
      <c r="I241" s="62">
        <v>0</v>
      </c>
      <c r="J241" s="60"/>
      <c r="K241" s="60"/>
      <c r="L241" s="61"/>
      <c r="M241" s="61">
        <v>864.00004517909395</v>
      </c>
      <c r="N241" s="61"/>
      <c r="O241" s="60" t="s">
        <v>250</v>
      </c>
      <c r="P241" s="60">
        <v>504019</v>
      </c>
    </row>
    <row r="242" spans="1:16" hidden="1" x14ac:dyDescent="0.25">
      <c r="A242" s="60" t="s">
        <v>73</v>
      </c>
      <c r="B242" s="60" t="s">
        <v>72</v>
      </c>
      <c r="C242" s="57">
        <v>1108</v>
      </c>
      <c r="D242" s="61">
        <v>864.00035595486952</v>
      </c>
      <c r="E242" s="62">
        <v>0</v>
      </c>
      <c r="F242" s="60">
        <v>654035</v>
      </c>
      <c r="G242" s="60" t="s">
        <v>280</v>
      </c>
      <c r="H242" s="60">
        <v>2016</v>
      </c>
      <c r="I242" s="62">
        <v>0</v>
      </c>
      <c r="J242" s="60"/>
      <c r="K242" s="60"/>
      <c r="L242" s="61"/>
      <c r="M242" s="61">
        <v>864.00035595486952</v>
      </c>
      <c r="N242" s="61"/>
      <c r="O242" s="60" t="s">
        <v>250</v>
      </c>
      <c r="P242" s="60">
        <v>504019</v>
      </c>
    </row>
    <row r="243" spans="1:16" hidden="1" x14ac:dyDescent="0.25">
      <c r="A243" s="60" t="s">
        <v>73</v>
      </c>
      <c r="B243" s="60" t="s">
        <v>72</v>
      </c>
      <c r="C243" s="57">
        <v>1108</v>
      </c>
      <c r="D243" s="61">
        <v>864.00050519499882</v>
      </c>
      <c r="E243" s="62">
        <v>0</v>
      </c>
      <c r="F243" s="60">
        <v>654035</v>
      </c>
      <c r="G243" s="60" t="s">
        <v>280</v>
      </c>
      <c r="H243" s="60">
        <v>2016</v>
      </c>
      <c r="I243" s="62">
        <v>0</v>
      </c>
      <c r="J243" s="60"/>
      <c r="K243" s="60"/>
      <c r="L243" s="61"/>
      <c r="M243" s="61">
        <v>864.00050519499882</v>
      </c>
      <c r="N243" s="61"/>
      <c r="O243" s="60" t="s">
        <v>250</v>
      </c>
      <c r="P243" s="60">
        <v>504019</v>
      </c>
    </row>
    <row r="244" spans="1:16" hidden="1" x14ac:dyDescent="0.25">
      <c r="A244" s="60" t="s">
        <v>73</v>
      </c>
      <c r="B244" s="60" t="s">
        <v>72</v>
      </c>
      <c r="C244" s="57">
        <v>1108</v>
      </c>
      <c r="D244" s="61">
        <v>2291.5197753915841</v>
      </c>
      <c r="E244" s="62">
        <v>0</v>
      </c>
      <c r="F244" s="60">
        <v>650680</v>
      </c>
      <c r="G244" s="60" t="s">
        <v>279</v>
      </c>
      <c r="H244" s="60">
        <v>2017</v>
      </c>
      <c r="I244" s="62"/>
      <c r="J244" s="60"/>
      <c r="K244" s="60"/>
      <c r="L244" s="61"/>
      <c r="M244" s="61">
        <v>2291.5197753915841</v>
      </c>
      <c r="N244" s="61"/>
      <c r="O244" s="60" t="s">
        <v>250</v>
      </c>
      <c r="P244" s="60">
        <v>504003</v>
      </c>
    </row>
    <row r="245" spans="1:16" hidden="1" x14ac:dyDescent="0.25">
      <c r="A245" s="60" t="s">
        <v>73</v>
      </c>
      <c r="B245" s="60" t="s">
        <v>72</v>
      </c>
      <c r="C245" s="57">
        <v>1108</v>
      </c>
      <c r="D245" s="61">
        <v>2291.520028897959</v>
      </c>
      <c r="E245" s="62">
        <v>0</v>
      </c>
      <c r="F245" s="60">
        <v>650680</v>
      </c>
      <c r="G245" s="60" t="s">
        <v>279</v>
      </c>
      <c r="H245" s="60">
        <v>2017</v>
      </c>
      <c r="I245" s="62"/>
      <c r="J245" s="60"/>
      <c r="K245" s="60"/>
      <c r="L245" s="61"/>
      <c r="M245" s="61">
        <v>2291.520028897959</v>
      </c>
      <c r="N245" s="61"/>
      <c r="O245" s="60" t="s">
        <v>250</v>
      </c>
      <c r="P245" s="60">
        <v>504003</v>
      </c>
    </row>
    <row r="246" spans="1:16" hidden="1" x14ac:dyDescent="0.25">
      <c r="A246" s="60" t="s">
        <v>73</v>
      </c>
      <c r="B246" s="60" t="s">
        <v>72</v>
      </c>
      <c r="C246" s="57">
        <v>1108</v>
      </c>
      <c r="D246" s="61">
        <v>2291.5201210952364</v>
      </c>
      <c r="E246" s="62">
        <v>0</v>
      </c>
      <c r="F246" s="60">
        <v>650680</v>
      </c>
      <c r="G246" s="60" t="s">
        <v>279</v>
      </c>
      <c r="H246" s="60">
        <v>2017</v>
      </c>
      <c r="I246" s="62"/>
      <c r="J246" s="60"/>
      <c r="K246" s="60"/>
      <c r="L246" s="61"/>
      <c r="M246" s="61">
        <v>2291.5201210952364</v>
      </c>
      <c r="N246" s="61"/>
      <c r="O246" s="60" t="s">
        <v>250</v>
      </c>
      <c r="P246" s="60">
        <v>504003</v>
      </c>
    </row>
    <row r="247" spans="1:16" hidden="1" x14ac:dyDescent="0.25">
      <c r="A247" s="60" t="s">
        <v>73</v>
      </c>
      <c r="B247" s="60" t="s">
        <v>72</v>
      </c>
      <c r="C247" s="57">
        <v>1108</v>
      </c>
      <c r="D247" s="61">
        <v>2291.5201509676522</v>
      </c>
      <c r="E247" s="62">
        <v>0</v>
      </c>
      <c r="F247" s="60">
        <v>650680</v>
      </c>
      <c r="G247" s="60" t="s">
        <v>279</v>
      </c>
      <c r="H247" s="60">
        <v>2017</v>
      </c>
      <c r="I247" s="62"/>
      <c r="J247" s="60"/>
      <c r="K247" s="60"/>
      <c r="L247" s="61"/>
      <c r="M247" s="61">
        <v>2291.5201509676522</v>
      </c>
      <c r="N247" s="61"/>
      <c r="O247" s="60" t="s">
        <v>250</v>
      </c>
      <c r="P247" s="60">
        <v>504003</v>
      </c>
    </row>
    <row r="248" spans="1:16" hidden="1" x14ac:dyDescent="0.25">
      <c r="A248" s="60" t="s">
        <v>73</v>
      </c>
      <c r="B248" s="60" t="s">
        <v>72</v>
      </c>
      <c r="C248" s="57">
        <v>1108</v>
      </c>
      <c r="D248" s="61">
        <v>2291.5203030948933</v>
      </c>
      <c r="E248" s="62">
        <v>0</v>
      </c>
      <c r="F248" s="60">
        <v>650680</v>
      </c>
      <c r="G248" s="60" t="s">
        <v>279</v>
      </c>
      <c r="H248" s="60">
        <v>2017</v>
      </c>
      <c r="I248" s="62"/>
      <c r="J248" s="60"/>
      <c r="K248" s="60"/>
      <c r="L248" s="61"/>
      <c r="M248" s="61">
        <v>2291.5203030948933</v>
      </c>
      <c r="N248" s="61"/>
      <c r="O248" s="60" t="s">
        <v>250</v>
      </c>
      <c r="P248" s="60">
        <v>504003</v>
      </c>
    </row>
    <row r="249" spans="1:16" hidden="1" x14ac:dyDescent="0.25">
      <c r="A249" s="60" t="s">
        <v>73</v>
      </c>
      <c r="B249" s="60" t="s">
        <v>72</v>
      </c>
      <c r="C249" s="57">
        <v>1108</v>
      </c>
      <c r="D249" s="61">
        <v>2745.6017533810968</v>
      </c>
      <c r="E249" s="62">
        <v>0</v>
      </c>
      <c r="F249" s="60">
        <v>650680</v>
      </c>
      <c r="G249" s="60" t="s">
        <v>279</v>
      </c>
      <c r="H249" s="60">
        <v>2018</v>
      </c>
      <c r="I249" s="62"/>
      <c r="J249" s="60"/>
      <c r="K249" s="60"/>
      <c r="L249" s="61"/>
      <c r="M249" s="61">
        <v>2745.6017533810968</v>
      </c>
      <c r="N249" s="61"/>
      <c r="O249" s="60" t="s">
        <v>250</v>
      </c>
      <c r="P249" s="60">
        <v>504003</v>
      </c>
    </row>
    <row r="250" spans="1:16" hidden="1" x14ac:dyDescent="0.25">
      <c r="A250" s="60" t="s">
        <v>73</v>
      </c>
      <c r="B250" s="60" t="s">
        <v>72</v>
      </c>
      <c r="C250" s="57">
        <v>1108</v>
      </c>
      <c r="D250" s="61">
        <v>2925.1194204459225</v>
      </c>
      <c r="E250" s="62">
        <v>0</v>
      </c>
      <c r="F250" s="60">
        <v>650680</v>
      </c>
      <c r="G250" s="60" t="s">
        <v>279</v>
      </c>
      <c r="H250" s="60">
        <v>2017</v>
      </c>
      <c r="I250" s="62"/>
      <c r="J250" s="60"/>
      <c r="K250" s="60"/>
      <c r="L250" s="61"/>
      <c r="M250" s="61">
        <v>2925.1194204459225</v>
      </c>
      <c r="N250" s="61"/>
      <c r="O250" s="60" t="s">
        <v>250</v>
      </c>
      <c r="P250" s="60">
        <v>504003</v>
      </c>
    </row>
    <row r="251" spans="1:16" hidden="1" x14ac:dyDescent="0.25">
      <c r="A251" s="60" t="s">
        <v>73</v>
      </c>
      <c r="B251" s="60" t="s">
        <v>72</v>
      </c>
      <c r="C251" s="57">
        <v>1108</v>
      </c>
      <c r="D251" s="61">
        <v>2925.1198939915498</v>
      </c>
      <c r="E251" s="62">
        <v>0</v>
      </c>
      <c r="F251" s="60">
        <v>650680</v>
      </c>
      <c r="G251" s="60" t="s">
        <v>279</v>
      </c>
      <c r="H251" s="60">
        <v>2017</v>
      </c>
      <c r="I251" s="62"/>
      <c r="J251" s="60"/>
      <c r="K251" s="60"/>
      <c r="L251" s="61"/>
      <c r="M251" s="61">
        <v>2925.1198939915498</v>
      </c>
      <c r="N251" s="61"/>
      <c r="O251" s="60" t="s">
        <v>250</v>
      </c>
      <c r="P251" s="60">
        <v>504003</v>
      </c>
    </row>
    <row r="252" spans="1:16" hidden="1" x14ac:dyDescent="0.25">
      <c r="A252" s="60" t="s">
        <v>73</v>
      </c>
      <c r="B252" s="60" t="s">
        <v>72</v>
      </c>
      <c r="C252" s="57">
        <v>1108</v>
      </c>
      <c r="D252" s="61">
        <v>2925.1199330902487</v>
      </c>
      <c r="E252" s="62">
        <v>0</v>
      </c>
      <c r="F252" s="60">
        <v>650680</v>
      </c>
      <c r="G252" s="60" t="s">
        <v>279</v>
      </c>
      <c r="H252" s="60">
        <v>2017</v>
      </c>
      <c r="I252" s="62"/>
      <c r="J252" s="60"/>
      <c r="K252" s="60"/>
      <c r="L252" s="61"/>
      <c r="M252" s="61">
        <v>2925.1199330902487</v>
      </c>
      <c r="N252" s="61"/>
      <c r="O252" s="60" t="s">
        <v>250</v>
      </c>
      <c r="P252" s="60">
        <v>504003</v>
      </c>
    </row>
    <row r="253" spans="1:16" hidden="1" x14ac:dyDescent="0.25">
      <c r="A253" s="60" t="s">
        <v>73</v>
      </c>
      <c r="B253" s="60" t="s">
        <v>72</v>
      </c>
      <c r="C253" s="57">
        <v>1108</v>
      </c>
      <c r="D253" s="61">
        <v>2925.1200136803513</v>
      </c>
      <c r="E253" s="62">
        <v>0</v>
      </c>
      <c r="F253" s="60">
        <v>650680</v>
      </c>
      <c r="G253" s="60" t="s">
        <v>279</v>
      </c>
      <c r="H253" s="60">
        <v>2017</v>
      </c>
      <c r="I253" s="62"/>
      <c r="J253" s="60"/>
      <c r="K253" s="60"/>
      <c r="L253" s="61"/>
      <c r="M253" s="61">
        <v>2925.1200136803513</v>
      </c>
      <c r="N253" s="61"/>
      <c r="O253" s="60" t="s">
        <v>250</v>
      </c>
      <c r="P253" s="60">
        <v>504003</v>
      </c>
    </row>
    <row r="254" spans="1:16" hidden="1" x14ac:dyDescent="0.25">
      <c r="A254" s="60" t="s">
        <v>73</v>
      </c>
      <c r="B254" s="60" t="s">
        <v>72</v>
      </c>
      <c r="C254" s="57">
        <v>1108</v>
      </c>
      <c r="D254" s="61">
        <v>2925.1200259429738</v>
      </c>
      <c r="E254" s="62">
        <v>0</v>
      </c>
      <c r="F254" s="60">
        <v>650680</v>
      </c>
      <c r="G254" s="60" t="s">
        <v>279</v>
      </c>
      <c r="H254" s="60">
        <v>2017</v>
      </c>
      <c r="I254" s="62"/>
      <c r="J254" s="60"/>
      <c r="K254" s="60"/>
      <c r="L254" s="61"/>
      <c r="M254" s="61">
        <v>2925.1200259429738</v>
      </c>
      <c r="N254" s="61"/>
      <c r="O254" s="60" t="s">
        <v>250</v>
      </c>
      <c r="P254" s="60">
        <v>504003</v>
      </c>
    </row>
    <row r="255" spans="1:16" hidden="1" x14ac:dyDescent="0.25">
      <c r="A255" s="60" t="s">
        <v>73</v>
      </c>
      <c r="B255" s="60" t="s">
        <v>72</v>
      </c>
      <c r="C255" s="57">
        <v>1108</v>
      </c>
      <c r="D255" s="61">
        <v>2925.1201963238391</v>
      </c>
      <c r="E255" s="62">
        <v>0</v>
      </c>
      <c r="F255" s="60">
        <v>650680</v>
      </c>
      <c r="G255" s="60" t="s">
        <v>279</v>
      </c>
      <c r="H255" s="60">
        <v>2017</v>
      </c>
      <c r="I255" s="62"/>
      <c r="J255" s="60"/>
      <c r="K255" s="60"/>
      <c r="L255" s="61"/>
      <c r="M255" s="61">
        <v>2925.1201963238391</v>
      </c>
      <c r="N255" s="61"/>
      <c r="O255" s="60" t="s">
        <v>250</v>
      </c>
      <c r="P255" s="60">
        <v>504003</v>
      </c>
    </row>
    <row r="256" spans="1:16" hidden="1" x14ac:dyDescent="0.25">
      <c r="A256" s="60" t="s">
        <v>73</v>
      </c>
      <c r="B256" s="60" t="s">
        <v>72</v>
      </c>
      <c r="C256" s="57">
        <v>1108</v>
      </c>
      <c r="D256" s="61">
        <v>3416.8797718433716</v>
      </c>
      <c r="E256" s="62">
        <v>0</v>
      </c>
      <c r="F256" s="60">
        <v>650680</v>
      </c>
      <c r="G256" s="60" t="s">
        <v>279</v>
      </c>
      <c r="H256" s="60">
        <v>2017</v>
      </c>
      <c r="I256" s="62"/>
      <c r="J256" s="60"/>
      <c r="K256" s="60"/>
      <c r="L256" s="61"/>
      <c r="M256" s="61">
        <v>3416.8797718433716</v>
      </c>
      <c r="N256" s="61"/>
      <c r="O256" s="60" t="s">
        <v>250</v>
      </c>
      <c r="P256" s="60">
        <v>504003</v>
      </c>
    </row>
    <row r="257" spans="1:16" hidden="1" x14ac:dyDescent="0.25">
      <c r="A257" s="60" t="s">
        <v>73</v>
      </c>
      <c r="B257" s="60" t="s">
        <v>72</v>
      </c>
      <c r="C257" s="57">
        <v>1108</v>
      </c>
      <c r="D257" s="61">
        <v>3590.397772155713</v>
      </c>
      <c r="E257" s="62">
        <v>0</v>
      </c>
      <c r="F257" s="60">
        <v>650680</v>
      </c>
      <c r="G257" s="60" t="s">
        <v>279</v>
      </c>
      <c r="H257" s="60">
        <v>2019</v>
      </c>
      <c r="I257" s="62"/>
      <c r="J257" s="60"/>
      <c r="K257" s="60">
        <v>872008</v>
      </c>
      <c r="L257" s="61"/>
      <c r="M257" s="61">
        <v>3590.397772155713</v>
      </c>
      <c r="N257" s="61"/>
      <c r="O257" s="60" t="s">
        <v>250</v>
      </c>
      <c r="P257" s="60">
        <v>504003</v>
      </c>
    </row>
    <row r="258" spans="1:16" hidden="1" x14ac:dyDescent="0.25">
      <c r="A258" s="60" t="s">
        <v>73</v>
      </c>
      <c r="B258" s="60" t="s">
        <v>72</v>
      </c>
      <c r="C258" s="57">
        <v>1108</v>
      </c>
      <c r="D258" s="61">
        <v>3590.3995078717194</v>
      </c>
      <c r="E258" s="62">
        <v>0</v>
      </c>
      <c r="F258" s="60">
        <v>650680</v>
      </c>
      <c r="G258" s="60" t="s">
        <v>279</v>
      </c>
      <c r="H258" s="60">
        <v>2018</v>
      </c>
      <c r="I258" s="62"/>
      <c r="J258" s="60"/>
      <c r="K258" s="60"/>
      <c r="L258" s="61"/>
      <c r="M258" s="61">
        <v>3590.3995078717194</v>
      </c>
      <c r="N258" s="61"/>
      <c r="O258" s="60" t="s">
        <v>250</v>
      </c>
      <c r="P258" s="60">
        <v>504003</v>
      </c>
    </row>
    <row r="259" spans="1:16" hidden="1" x14ac:dyDescent="0.25">
      <c r="A259" s="60" t="s">
        <v>73</v>
      </c>
      <c r="B259" s="60" t="s">
        <v>72</v>
      </c>
      <c r="C259" s="57">
        <v>1108</v>
      </c>
      <c r="D259" s="61">
        <v>3590.3995511243088</v>
      </c>
      <c r="E259" s="62">
        <v>0</v>
      </c>
      <c r="F259" s="60">
        <v>650680</v>
      </c>
      <c r="G259" s="60" t="s">
        <v>279</v>
      </c>
      <c r="H259" s="60">
        <v>2019</v>
      </c>
      <c r="I259" s="62"/>
      <c r="J259" s="60"/>
      <c r="K259" s="60">
        <v>872008</v>
      </c>
      <c r="L259" s="61"/>
      <c r="M259" s="61">
        <v>3590.3995511243088</v>
      </c>
      <c r="N259" s="61"/>
      <c r="O259" s="60" t="s">
        <v>250</v>
      </c>
      <c r="P259" s="60">
        <v>504003</v>
      </c>
    </row>
    <row r="260" spans="1:16" hidden="1" x14ac:dyDescent="0.25">
      <c r="A260" s="60" t="s">
        <v>73</v>
      </c>
      <c r="B260" s="60" t="s">
        <v>72</v>
      </c>
      <c r="C260" s="57">
        <v>1108</v>
      </c>
      <c r="D260" s="61">
        <v>3590.3995733199076</v>
      </c>
      <c r="E260" s="62">
        <v>0</v>
      </c>
      <c r="F260" s="60">
        <v>650680</v>
      </c>
      <c r="G260" s="60" t="s">
        <v>279</v>
      </c>
      <c r="H260" s="60">
        <v>2018</v>
      </c>
      <c r="I260" s="62"/>
      <c r="J260" s="60"/>
      <c r="K260" s="60"/>
      <c r="L260" s="61"/>
      <c r="M260" s="61">
        <v>3590.3995733199076</v>
      </c>
      <c r="N260" s="61"/>
      <c r="O260" s="60" t="s">
        <v>250</v>
      </c>
      <c r="P260" s="60">
        <v>504003</v>
      </c>
    </row>
    <row r="261" spans="1:16" hidden="1" x14ac:dyDescent="0.25">
      <c r="A261" s="60" t="s">
        <v>73</v>
      </c>
      <c r="B261" s="60" t="s">
        <v>72</v>
      </c>
      <c r="C261" s="57">
        <v>1108</v>
      </c>
      <c r="D261" s="61">
        <v>3590.3997344139002</v>
      </c>
      <c r="E261" s="62">
        <v>0</v>
      </c>
      <c r="F261" s="60">
        <v>650680</v>
      </c>
      <c r="G261" s="60" t="s">
        <v>279</v>
      </c>
      <c r="H261" s="60">
        <v>2019</v>
      </c>
      <c r="I261" s="62"/>
      <c r="J261" s="60"/>
      <c r="K261" s="60">
        <v>872008</v>
      </c>
      <c r="L261" s="61"/>
      <c r="M261" s="61">
        <v>3590.3997344139002</v>
      </c>
      <c r="N261" s="61"/>
      <c r="O261" s="60" t="s">
        <v>250</v>
      </c>
      <c r="P261" s="60">
        <v>504003</v>
      </c>
    </row>
    <row r="262" spans="1:16" hidden="1" x14ac:dyDescent="0.25">
      <c r="A262" s="60" t="s">
        <v>73</v>
      </c>
      <c r="B262" s="60" t="s">
        <v>72</v>
      </c>
      <c r="C262" s="57">
        <v>1108</v>
      </c>
      <c r="D262" s="61">
        <v>3590.399847020718</v>
      </c>
      <c r="E262" s="62">
        <v>0</v>
      </c>
      <c r="F262" s="60">
        <v>650680</v>
      </c>
      <c r="G262" s="60" t="s">
        <v>279</v>
      </c>
      <c r="H262" s="60">
        <v>2019</v>
      </c>
      <c r="I262" s="62"/>
      <c r="J262" s="60"/>
      <c r="K262" s="60">
        <v>872008</v>
      </c>
      <c r="L262" s="61"/>
      <c r="M262" s="61">
        <v>3590.399847020718</v>
      </c>
      <c r="N262" s="61"/>
      <c r="O262" s="60" t="s">
        <v>250</v>
      </c>
      <c r="P262" s="60">
        <v>504003</v>
      </c>
    </row>
    <row r="263" spans="1:16" hidden="1" x14ac:dyDescent="0.25">
      <c r="A263" s="60" t="s">
        <v>73</v>
      </c>
      <c r="B263" s="60" t="s">
        <v>72</v>
      </c>
      <c r="C263" s="57">
        <v>1108</v>
      </c>
      <c r="D263" s="61">
        <v>3590.3999646513639</v>
      </c>
      <c r="E263" s="62">
        <v>0</v>
      </c>
      <c r="F263" s="60">
        <v>650680</v>
      </c>
      <c r="G263" s="60" t="s">
        <v>279</v>
      </c>
      <c r="H263" s="60">
        <v>2018</v>
      </c>
      <c r="I263" s="62"/>
      <c r="J263" s="60"/>
      <c r="K263" s="60"/>
      <c r="L263" s="61"/>
      <c r="M263" s="61">
        <v>3590.3999646513639</v>
      </c>
      <c r="N263" s="61"/>
      <c r="O263" s="60" t="s">
        <v>250</v>
      </c>
      <c r="P263" s="60">
        <v>504003</v>
      </c>
    </row>
    <row r="264" spans="1:16" hidden="1" x14ac:dyDescent="0.25">
      <c r="A264" s="60" t="s">
        <v>73</v>
      </c>
      <c r="B264" s="60" t="s">
        <v>72</v>
      </c>
      <c r="C264" s="57">
        <v>1108</v>
      </c>
      <c r="D264" s="61">
        <v>3590.400004832537</v>
      </c>
      <c r="E264" s="62">
        <v>0</v>
      </c>
      <c r="F264" s="60">
        <v>650680</v>
      </c>
      <c r="G264" s="60" t="s">
        <v>279</v>
      </c>
      <c r="H264" s="60">
        <v>2018</v>
      </c>
      <c r="I264" s="62"/>
      <c r="J264" s="60"/>
      <c r="K264" s="60"/>
      <c r="L264" s="61"/>
      <c r="M264" s="61">
        <v>3590.400004832537</v>
      </c>
      <c r="N264" s="61"/>
      <c r="O264" s="60" t="s">
        <v>250</v>
      </c>
      <c r="P264" s="60">
        <v>504003</v>
      </c>
    </row>
    <row r="265" spans="1:16" hidden="1" x14ac:dyDescent="0.25">
      <c r="A265" s="60" t="s">
        <v>73</v>
      </c>
      <c r="B265" s="60" t="s">
        <v>72</v>
      </c>
      <c r="C265" s="57">
        <v>1108</v>
      </c>
      <c r="D265" s="61">
        <v>3590.4000391507502</v>
      </c>
      <c r="E265" s="62">
        <v>0</v>
      </c>
      <c r="F265" s="60">
        <v>650680</v>
      </c>
      <c r="G265" s="60" t="s">
        <v>279</v>
      </c>
      <c r="H265" s="60">
        <v>2018</v>
      </c>
      <c r="I265" s="62"/>
      <c r="J265" s="60"/>
      <c r="K265" s="60"/>
      <c r="L265" s="61"/>
      <c r="M265" s="61">
        <v>3590.4000391507502</v>
      </c>
      <c r="N265" s="61"/>
      <c r="O265" s="60" t="s">
        <v>250</v>
      </c>
      <c r="P265" s="60">
        <v>504003</v>
      </c>
    </row>
    <row r="266" spans="1:16" hidden="1" x14ac:dyDescent="0.25">
      <c r="A266" s="60" t="s">
        <v>73</v>
      </c>
      <c r="B266" s="60" t="s">
        <v>72</v>
      </c>
      <c r="C266" s="57">
        <v>1108</v>
      </c>
      <c r="D266" s="61">
        <v>3590.4001225858547</v>
      </c>
      <c r="E266" s="62">
        <v>0</v>
      </c>
      <c r="F266" s="60">
        <v>650680</v>
      </c>
      <c r="G266" s="60" t="s">
        <v>279</v>
      </c>
      <c r="H266" s="60">
        <v>2018</v>
      </c>
      <c r="I266" s="62"/>
      <c r="J266" s="60"/>
      <c r="K266" s="60"/>
      <c r="L266" s="61"/>
      <c r="M266" s="61">
        <v>3590.4001225858547</v>
      </c>
      <c r="N266" s="61"/>
      <c r="O266" s="60" t="s">
        <v>250</v>
      </c>
      <c r="P266" s="60">
        <v>504003</v>
      </c>
    </row>
    <row r="267" spans="1:16" hidden="1" x14ac:dyDescent="0.25">
      <c r="A267" s="60" t="s">
        <v>73</v>
      </c>
      <c r="B267" s="60" t="s">
        <v>72</v>
      </c>
      <c r="C267" s="57">
        <v>1108</v>
      </c>
      <c r="D267" s="61">
        <v>3590.400153147526</v>
      </c>
      <c r="E267" s="62">
        <v>0</v>
      </c>
      <c r="F267" s="60">
        <v>650680</v>
      </c>
      <c r="G267" s="60" t="s">
        <v>279</v>
      </c>
      <c r="H267" s="60">
        <v>2018</v>
      </c>
      <c r="I267" s="62"/>
      <c r="J267" s="60"/>
      <c r="K267" s="60"/>
      <c r="L267" s="61"/>
      <c r="M267" s="61">
        <v>3590.400153147526</v>
      </c>
      <c r="N267" s="61"/>
      <c r="O267" s="60" t="s">
        <v>250</v>
      </c>
      <c r="P267" s="60">
        <v>504003</v>
      </c>
    </row>
    <row r="268" spans="1:16" hidden="1" x14ac:dyDescent="0.25">
      <c r="A268" s="60" t="s">
        <v>73</v>
      </c>
      <c r="B268" s="60" t="s">
        <v>72</v>
      </c>
      <c r="C268" s="57">
        <v>1108</v>
      </c>
      <c r="D268" s="61">
        <v>3590.4003160507486</v>
      </c>
      <c r="E268" s="62">
        <v>0</v>
      </c>
      <c r="F268" s="60">
        <v>650680</v>
      </c>
      <c r="G268" s="60" t="s">
        <v>279</v>
      </c>
      <c r="H268" s="60">
        <v>2018</v>
      </c>
      <c r="I268" s="62"/>
      <c r="J268" s="60"/>
      <c r="K268" s="60"/>
      <c r="L268" s="61"/>
      <c r="M268" s="61">
        <v>3590.4003160507486</v>
      </c>
      <c r="N268" s="61"/>
      <c r="O268" s="60" t="s">
        <v>250</v>
      </c>
      <c r="P268" s="60">
        <v>504003</v>
      </c>
    </row>
    <row r="269" spans="1:16" hidden="1" x14ac:dyDescent="0.25">
      <c r="A269" s="60" t="s">
        <v>73</v>
      </c>
      <c r="B269" s="60" t="s">
        <v>72</v>
      </c>
      <c r="C269" s="57">
        <v>1108</v>
      </c>
      <c r="D269" s="61">
        <v>3590.400358531298</v>
      </c>
      <c r="E269" s="62">
        <v>0</v>
      </c>
      <c r="F269" s="60">
        <v>650680</v>
      </c>
      <c r="G269" s="60" t="s">
        <v>279</v>
      </c>
      <c r="H269" s="60">
        <v>2019</v>
      </c>
      <c r="I269" s="62"/>
      <c r="J269" s="60"/>
      <c r="K269" s="60">
        <v>872008</v>
      </c>
      <c r="L269" s="61"/>
      <c r="M269" s="61">
        <v>3590.400358531298</v>
      </c>
      <c r="N269" s="61"/>
      <c r="O269" s="60" t="s">
        <v>250</v>
      </c>
      <c r="P269" s="60">
        <v>504003</v>
      </c>
    </row>
    <row r="270" spans="1:16" hidden="1" x14ac:dyDescent="0.25">
      <c r="A270" s="60" t="s">
        <v>73</v>
      </c>
      <c r="B270" s="60" t="s">
        <v>72</v>
      </c>
      <c r="C270" s="57">
        <v>1108</v>
      </c>
      <c r="D270" s="61">
        <v>3590.400391745834</v>
      </c>
      <c r="E270" s="62">
        <v>0</v>
      </c>
      <c r="F270" s="60">
        <v>650680</v>
      </c>
      <c r="G270" s="60" t="s">
        <v>279</v>
      </c>
      <c r="H270" s="60">
        <v>2019</v>
      </c>
      <c r="I270" s="62"/>
      <c r="J270" s="60"/>
      <c r="K270" s="60">
        <v>872008</v>
      </c>
      <c r="L270" s="61"/>
      <c r="M270" s="61">
        <v>3590.400391745834</v>
      </c>
      <c r="N270" s="61"/>
      <c r="O270" s="60" t="s">
        <v>250</v>
      </c>
      <c r="P270" s="60">
        <v>504003</v>
      </c>
    </row>
    <row r="271" spans="1:16" hidden="1" x14ac:dyDescent="0.25">
      <c r="A271" s="60" t="s">
        <v>73</v>
      </c>
      <c r="B271" s="60" t="s">
        <v>72</v>
      </c>
      <c r="C271" s="57">
        <v>1108</v>
      </c>
      <c r="D271" s="61">
        <v>3590.4005989656293</v>
      </c>
      <c r="E271" s="62">
        <v>0</v>
      </c>
      <c r="F271" s="60">
        <v>650680</v>
      </c>
      <c r="G271" s="60" t="s">
        <v>279</v>
      </c>
      <c r="H271" s="60">
        <v>2018</v>
      </c>
      <c r="I271" s="62"/>
      <c r="J271" s="60"/>
      <c r="K271" s="60"/>
      <c r="L271" s="61"/>
      <c r="M271" s="61">
        <v>3590.4005989656293</v>
      </c>
      <c r="N271" s="61"/>
      <c r="O271" s="60" t="s">
        <v>250</v>
      </c>
      <c r="P271" s="60">
        <v>504003</v>
      </c>
    </row>
    <row r="272" spans="1:16" hidden="1" x14ac:dyDescent="0.25">
      <c r="A272" s="60" t="s">
        <v>73</v>
      </c>
      <c r="B272" s="60" t="s">
        <v>72</v>
      </c>
      <c r="C272" s="57">
        <v>1108</v>
      </c>
      <c r="D272" s="61">
        <v>3590.4006138443624</v>
      </c>
      <c r="E272" s="62">
        <v>0</v>
      </c>
      <c r="F272" s="60">
        <v>650680</v>
      </c>
      <c r="G272" s="60" t="s">
        <v>279</v>
      </c>
      <c r="H272" s="60">
        <v>2018</v>
      </c>
      <c r="I272" s="62"/>
      <c r="J272" s="60"/>
      <c r="K272" s="60"/>
      <c r="L272" s="61"/>
      <c r="M272" s="61">
        <v>3590.4006138443624</v>
      </c>
      <c r="N272" s="61"/>
      <c r="O272" s="60" t="s">
        <v>250</v>
      </c>
      <c r="P272" s="60">
        <v>504003</v>
      </c>
    </row>
    <row r="273" spans="1:16" hidden="1" x14ac:dyDescent="0.25">
      <c r="A273" s="60" t="s">
        <v>73</v>
      </c>
      <c r="B273" s="60" t="s">
        <v>72</v>
      </c>
      <c r="C273" s="57">
        <v>1108</v>
      </c>
      <c r="D273" s="61">
        <v>3590.4010740453514</v>
      </c>
      <c r="E273" s="62">
        <v>0</v>
      </c>
      <c r="F273" s="60">
        <v>650680</v>
      </c>
      <c r="G273" s="60" t="s">
        <v>279</v>
      </c>
      <c r="H273" s="60">
        <v>2018</v>
      </c>
      <c r="I273" s="62"/>
      <c r="J273" s="60"/>
      <c r="K273" s="60"/>
      <c r="L273" s="61"/>
      <c r="M273" s="61">
        <v>3590.4010740453514</v>
      </c>
      <c r="N273" s="61"/>
      <c r="O273" s="60" t="s">
        <v>250</v>
      </c>
      <c r="P273" s="60">
        <v>504003</v>
      </c>
    </row>
    <row r="274" spans="1:16" hidden="1" x14ac:dyDescent="0.25">
      <c r="A274" s="60" t="s">
        <v>73</v>
      </c>
      <c r="B274" s="60" t="s">
        <v>72</v>
      </c>
      <c r="C274" s="57">
        <v>1108</v>
      </c>
      <c r="D274" s="61">
        <v>4456.799767765965</v>
      </c>
      <c r="E274" s="62">
        <v>0</v>
      </c>
      <c r="F274" s="60">
        <v>650680</v>
      </c>
      <c r="G274" s="60" t="s">
        <v>279</v>
      </c>
      <c r="H274" s="60">
        <v>2016</v>
      </c>
      <c r="I274" s="62"/>
      <c r="J274" s="60"/>
      <c r="K274" s="60"/>
      <c r="L274" s="61"/>
      <c r="M274" s="61">
        <v>4456.799767765965</v>
      </c>
      <c r="N274" s="61"/>
      <c r="O274" s="60" t="s">
        <v>250</v>
      </c>
      <c r="P274" s="60">
        <v>504003</v>
      </c>
    </row>
    <row r="275" spans="1:16" hidden="1" x14ac:dyDescent="0.25">
      <c r="A275" s="60" t="s">
        <v>73</v>
      </c>
      <c r="B275" s="60" t="s">
        <v>72</v>
      </c>
      <c r="C275" s="57">
        <v>1108</v>
      </c>
      <c r="D275" s="61">
        <v>4456.7999615256267</v>
      </c>
      <c r="E275" s="62">
        <v>0</v>
      </c>
      <c r="F275" s="60">
        <v>650680</v>
      </c>
      <c r="G275" s="60" t="s">
        <v>279</v>
      </c>
      <c r="H275" s="60">
        <v>2016</v>
      </c>
      <c r="I275" s="62"/>
      <c r="J275" s="60"/>
      <c r="K275" s="60"/>
      <c r="L275" s="61"/>
      <c r="M275" s="61">
        <v>4456.7999615256267</v>
      </c>
      <c r="N275" s="61"/>
      <c r="O275" s="60" t="s">
        <v>250</v>
      </c>
      <c r="P275" s="60">
        <v>504003</v>
      </c>
    </row>
    <row r="276" spans="1:16" hidden="1" x14ac:dyDescent="0.25">
      <c r="A276" s="60" t="s">
        <v>73</v>
      </c>
      <c r="B276" s="60" t="s">
        <v>72</v>
      </c>
      <c r="C276" s="57">
        <v>1108</v>
      </c>
      <c r="D276" s="61">
        <v>4456.7999726438184</v>
      </c>
      <c r="E276" s="62">
        <v>0</v>
      </c>
      <c r="F276" s="60">
        <v>650680</v>
      </c>
      <c r="G276" s="60" t="s">
        <v>279</v>
      </c>
      <c r="H276" s="60">
        <v>2016</v>
      </c>
      <c r="I276" s="62"/>
      <c r="J276" s="60"/>
      <c r="K276" s="60"/>
      <c r="L276" s="61"/>
      <c r="M276" s="61">
        <v>4456.7999726438184</v>
      </c>
      <c r="N276" s="61"/>
      <c r="O276" s="60" t="s">
        <v>250</v>
      </c>
      <c r="P276" s="60">
        <v>504003</v>
      </c>
    </row>
    <row r="277" spans="1:16" hidden="1" x14ac:dyDescent="0.25">
      <c r="A277" s="60" t="s">
        <v>73</v>
      </c>
      <c r="B277" s="60" t="s">
        <v>72</v>
      </c>
      <c r="C277" s="57">
        <v>1108</v>
      </c>
      <c r="D277" s="61">
        <v>4456.7999770471552</v>
      </c>
      <c r="E277" s="62">
        <v>0</v>
      </c>
      <c r="F277" s="60">
        <v>650680</v>
      </c>
      <c r="G277" s="60" t="s">
        <v>279</v>
      </c>
      <c r="H277" s="60">
        <v>2016</v>
      </c>
      <c r="I277" s="62"/>
      <c r="J277" s="60"/>
      <c r="K277" s="60"/>
      <c r="L277" s="61"/>
      <c r="M277" s="61">
        <v>4456.7999770471552</v>
      </c>
      <c r="N277" s="61"/>
      <c r="O277" s="60" t="s">
        <v>250</v>
      </c>
      <c r="P277" s="60">
        <v>504003</v>
      </c>
    </row>
    <row r="278" spans="1:16" hidden="1" x14ac:dyDescent="0.25">
      <c r="A278" s="60" t="s">
        <v>73</v>
      </c>
      <c r="B278" s="60" t="s">
        <v>72</v>
      </c>
      <c r="C278" s="57">
        <v>1108</v>
      </c>
      <c r="D278" s="61">
        <v>4456.7999923539128</v>
      </c>
      <c r="E278" s="62">
        <v>0</v>
      </c>
      <c r="F278" s="60">
        <v>650680</v>
      </c>
      <c r="G278" s="60" t="s">
        <v>279</v>
      </c>
      <c r="H278" s="60">
        <v>2016</v>
      </c>
      <c r="I278" s="62"/>
      <c r="J278" s="60"/>
      <c r="K278" s="60"/>
      <c r="L278" s="61"/>
      <c r="M278" s="61">
        <v>4456.7999923539128</v>
      </c>
      <c r="N278" s="61"/>
      <c r="O278" s="60" t="s">
        <v>250</v>
      </c>
      <c r="P278" s="60">
        <v>504003</v>
      </c>
    </row>
    <row r="279" spans="1:16" hidden="1" x14ac:dyDescent="0.25">
      <c r="A279" s="60" t="s">
        <v>73</v>
      </c>
      <c r="B279" s="60" t="s">
        <v>72</v>
      </c>
      <c r="C279" s="57">
        <v>1108</v>
      </c>
      <c r="D279" s="61">
        <v>4456.8000671418558</v>
      </c>
      <c r="E279" s="62">
        <v>0</v>
      </c>
      <c r="F279" s="60">
        <v>650680</v>
      </c>
      <c r="G279" s="60" t="s">
        <v>279</v>
      </c>
      <c r="H279" s="60">
        <v>2016</v>
      </c>
      <c r="I279" s="62"/>
      <c r="J279" s="60"/>
      <c r="K279" s="60"/>
      <c r="L279" s="61"/>
      <c r="M279" s="61">
        <v>4456.8000671418558</v>
      </c>
      <c r="N279" s="61"/>
      <c r="O279" s="60" t="s">
        <v>250</v>
      </c>
      <c r="P279" s="60">
        <v>504003</v>
      </c>
    </row>
    <row r="280" spans="1:16" hidden="1" x14ac:dyDescent="0.25">
      <c r="A280" s="60" t="s">
        <v>73</v>
      </c>
      <c r="B280" s="60" t="s">
        <v>72</v>
      </c>
      <c r="C280" s="57">
        <v>1108</v>
      </c>
      <c r="D280" s="61">
        <v>4456.8000857154375</v>
      </c>
      <c r="E280" s="62">
        <v>0</v>
      </c>
      <c r="F280" s="60">
        <v>650680</v>
      </c>
      <c r="G280" s="60" t="s">
        <v>279</v>
      </c>
      <c r="H280" s="60">
        <v>2016</v>
      </c>
      <c r="I280" s="62"/>
      <c r="J280" s="60"/>
      <c r="K280" s="60"/>
      <c r="L280" s="61"/>
      <c r="M280" s="61">
        <v>4456.8000857154375</v>
      </c>
      <c r="N280" s="61"/>
      <c r="O280" s="60" t="s">
        <v>250</v>
      </c>
      <c r="P280" s="60">
        <v>504003</v>
      </c>
    </row>
    <row r="281" spans="1:16" hidden="1" x14ac:dyDescent="0.25">
      <c r="A281" s="60" t="s">
        <v>73</v>
      </c>
      <c r="B281" s="60" t="s">
        <v>72</v>
      </c>
      <c r="C281" s="57">
        <v>1108</v>
      </c>
      <c r="D281" s="61">
        <v>4456.8001094848387</v>
      </c>
      <c r="E281" s="62">
        <v>0</v>
      </c>
      <c r="F281" s="60">
        <v>650680</v>
      </c>
      <c r="G281" s="60" t="s">
        <v>279</v>
      </c>
      <c r="H281" s="60">
        <v>2016</v>
      </c>
      <c r="I281" s="62"/>
      <c r="J281" s="60"/>
      <c r="K281" s="60"/>
      <c r="L281" s="61"/>
      <c r="M281" s="61">
        <v>4456.8001094848387</v>
      </c>
      <c r="N281" s="61"/>
      <c r="O281" s="60" t="s">
        <v>250</v>
      </c>
      <c r="P281" s="60">
        <v>504003</v>
      </c>
    </row>
    <row r="282" spans="1:16" hidden="1" x14ac:dyDescent="0.25">
      <c r="A282" s="60" t="s">
        <v>73</v>
      </c>
      <c r="B282" s="60" t="s">
        <v>72</v>
      </c>
      <c r="C282" s="57">
        <v>1108</v>
      </c>
      <c r="D282" s="61">
        <v>4456.8001158437255</v>
      </c>
      <c r="E282" s="62">
        <v>0</v>
      </c>
      <c r="F282" s="60">
        <v>650680</v>
      </c>
      <c r="G282" s="60" t="s">
        <v>279</v>
      </c>
      <c r="H282" s="60">
        <v>2016</v>
      </c>
      <c r="I282" s="62"/>
      <c r="J282" s="60"/>
      <c r="K282" s="60"/>
      <c r="L282" s="61"/>
      <c r="M282" s="61">
        <v>4456.8001158437255</v>
      </c>
      <c r="N282" s="61"/>
      <c r="O282" s="60" t="s">
        <v>250</v>
      </c>
      <c r="P282" s="60">
        <v>504003</v>
      </c>
    </row>
    <row r="283" spans="1:16" hidden="1" x14ac:dyDescent="0.25">
      <c r="A283" s="60" t="s">
        <v>73</v>
      </c>
      <c r="B283" s="60" t="s">
        <v>72</v>
      </c>
      <c r="C283" s="57">
        <v>1108</v>
      </c>
      <c r="D283" s="61">
        <v>4456.800258517661</v>
      </c>
      <c r="E283" s="62">
        <v>0</v>
      </c>
      <c r="F283" s="60">
        <v>650680</v>
      </c>
      <c r="G283" s="60" t="s">
        <v>279</v>
      </c>
      <c r="H283" s="60">
        <v>2016</v>
      </c>
      <c r="I283" s="62"/>
      <c r="J283" s="60"/>
      <c r="K283" s="60"/>
      <c r="L283" s="61"/>
      <c r="M283" s="61">
        <v>4456.800258517661</v>
      </c>
      <c r="N283" s="61"/>
      <c r="O283" s="60" t="s">
        <v>250</v>
      </c>
      <c r="P283" s="60">
        <v>504003</v>
      </c>
    </row>
    <row r="284" spans="1:16" hidden="1" x14ac:dyDescent="0.25">
      <c r="A284" s="60" t="s">
        <v>73</v>
      </c>
      <c r="B284" s="60" t="s">
        <v>72</v>
      </c>
      <c r="C284" s="57">
        <v>1108</v>
      </c>
      <c r="D284" s="61">
        <v>4828.1998021597819</v>
      </c>
      <c r="E284" s="62">
        <v>0</v>
      </c>
      <c r="F284" s="60">
        <v>650680</v>
      </c>
      <c r="G284" s="60" t="s">
        <v>279</v>
      </c>
      <c r="H284" s="60">
        <v>2015</v>
      </c>
      <c r="I284" s="62"/>
      <c r="J284" s="60"/>
      <c r="K284" s="60"/>
      <c r="L284" s="61"/>
      <c r="M284" s="61">
        <v>4828.1998021597819</v>
      </c>
      <c r="N284" s="61"/>
      <c r="O284" s="60" t="s">
        <v>250</v>
      </c>
      <c r="P284" s="60">
        <v>504003</v>
      </c>
    </row>
    <row r="285" spans="1:16" hidden="1" x14ac:dyDescent="0.25">
      <c r="A285" s="60" t="s">
        <v>73</v>
      </c>
      <c r="B285" s="60" t="s">
        <v>72</v>
      </c>
      <c r="C285" s="57">
        <v>1108</v>
      </c>
      <c r="D285" s="61">
        <v>8913.5998247161533</v>
      </c>
      <c r="E285" s="62">
        <v>0</v>
      </c>
      <c r="F285" s="60">
        <v>650680</v>
      </c>
      <c r="G285" s="60" t="s">
        <v>279</v>
      </c>
      <c r="H285" s="60">
        <v>2016</v>
      </c>
      <c r="I285" s="62"/>
      <c r="J285" s="60"/>
      <c r="K285" s="60"/>
      <c r="L285" s="61"/>
      <c r="M285" s="61">
        <v>8913.5998247161533</v>
      </c>
      <c r="N285" s="61"/>
      <c r="O285" s="60" t="s">
        <v>250</v>
      </c>
      <c r="P285" s="60">
        <v>504003</v>
      </c>
    </row>
    <row r="286" spans="1:16" hidden="1" x14ac:dyDescent="0.25">
      <c r="A286" s="60" t="s">
        <v>73</v>
      </c>
      <c r="B286" s="60" t="s">
        <v>72</v>
      </c>
      <c r="C286" s="57">
        <v>1200</v>
      </c>
      <c r="D286" s="61">
        <v>214.79973472971909</v>
      </c>
      <c r="E286" s="62">
        <v>0</v>
      </c>
      <c r="F286" s="60">
        <v>626036</v>
      </c>
      <c r="G286" s="60" t="s">
        <v>255</v>
      </c>
      <c r="H286" s="60">
        <v>2016</v>
      </c>
      <c r="I286" s="62">
        <v>0</v>
      </c>
      <c r="J286" s="60"/>
      <c r="K286" s="60"/>
      <c r="L286" s="61"/>
      <c r="M286" s="61">
        <v>214.79973472971909</v>
      </c>
      <c r="N286" s="61"/>
      <c r="O286" s="60" t="s">
        <v>250</v>
      </c>
      <c r="P286" s="60">
        <v>504019</v>
      </c>
    </row>
    <row r="287" spans="1:16" hidden="1" x14ac:dyDescent="0.25">
      <c r="A287" s="60" t="s">
        <v>73</v>
      </c>
      <c r="B287" s="60" t="s">
        <v>72</v>
      </c>
      <c r="C287" s="57">
        <v>1200</v>
      </c>
      <c r="D287" s="61">
        <v>214.79976513930544</v>
      </c>
      <c r="E287" s="62">
        <v>0</v>
      </c>
      <c r="F287" s="60">
        <v>626036</v>
      </c>
      <c r="G287" s="60" t="s">
        <v>255</v>
      </c>
      <c r="H287" s="60">
        <v>2016</v>
      </c>
      <c r="I287" s="62">
        <v>0</v>
      </c>
      <c r="J287" s="60"/>
      <c r="K287" s="60"/>
      <c r="L287" s="61"/>
      <c r="M287" s="61">
        <v>214.79976513930544</v>
      </c>
      <c r="N287" s="61"/>
      <c r="O287" s="60" t="s">
        <v>250</v>
      </c>
      <c r="P287" s="60">
        <v>504019</v>
      </c>
    </row>
    <row r="288" spans="1:16" hidden="1" x14ac:dyDescent="0.25">
      <c r="A288" s="60" t="s">
        <v>73</v>
      </c>
      <c r="B288" s="60" t="s">
        <v>72</v>
      </c>
      <c r="C288" s="57">
        <v>1200</v>
      </c>
      <c r="D288" s="61">
        <v>214.79997725843884</v>
      </c>
      <c r="E288" s="62">
        <v>0</v>
      </c>
      <c r="F288" s="60">
        <v>626036</v>
      </c>
      <c r="G288" s="60" t="s">
        <v>255</v>
      </c>
      <c r="H288" s="60">
        <v>2016</v>
      </c>
      <c r="I288" s="62">
        <v>0</v>
      </c>
      <c r="J288" s="60"/>
      <c r="K288" s="60"/>
      <c r="L288" s="61"/>
      <c r="M288" s="61">
        <v>214.79997725843884</v>
      </c>
      <c r="N288" s="61"/>
      <c r="O288" s="60" t="s">
        <v>250</v>
      </c>
      <c r="P288" s="60">
        <v>504019</v>
      </c>
    </row>
    <row r="289" spans="1:16" hidden="1" x14ac:dyDescent="0.25">
      <c r="A289" s="60" t="s">
        <v>73</v>
      </c>
      <c r="B289" s="60" t="s">
        <v>72</v>
      </c>
      <c r="C289" s="57">
        <v>1200</v>
      </c>
      <c r="D289" s="61">
        <v>214.80018062957566</v>
      </c>
      <c r="E289" s="62">
        <v>0</v>
      </c>
      <c r="F289" s="60">
        <v>626036</v>
      </c>
      <c r="G289" s="60" t="s">
        <v>255</v>
      </c>
      <c r="H289" s="60">
        <v>2016</v>
      </c>
      <c r="I289" s="62">
        <v>0</v>
      </c>
      <c r="J289" s="60"/>
      <c r="K289" s="60"/>
      <c r="L289" s="61"/>
      <c r="M289" s="61">
        <v>214.80018062957566</v>
      </c>
      <c r="N289" s="61"/>
      <c r="O289" s="60" t="s">
        <v>250</v>
      </c>
      <c r="P289" s="60">
        <v>504019</v>
      </c>
    </row>
    <row r="290" spans="1:16" hidden="1" x14ac:dyDescent="0.25">
      <c r="A290" s="60" t="s">
        <v>73</v>
      </c>
      <c r="B290" s="60" t="s">
        <v>72</v>
      </c>
      <c r="C290" s="57">
        <v>1200</v>
      </c>
      <c r="D290" s="61">
        <v>214.80028817678129</v>
      </c>
      <c r="E290" s="62">
        <v>0</v>
      </c>
      <c r="F290" s="60">
        <v>626036</v>
      </c>
      <c r="G290" s="60" t="s">
        <v>255</v>
      </c>
      <c r="H290" s="60">
        <v>2016</v>
      </c>
      <c r="I290" s="62">
        <v>0</v>
      </c>
      <c r="J290" s="60"/>
      <c r="K290" s="60"/>
      <c r="L290" s="61"/>
      <c r="M290" s="61">
        <v>214.80028817678129</v>
      </c>
      <c r="N290" s="61"/>
      <c r="O290" s="60" t="s">
        <v>250</v>
      </c>
      <c r="P290" s="60">
        <v>504019</v>
      </c>
    </row>
    <row r="291" spans="1:16" hidden="1" x14ac:dyDescent="0.25">
      <c r="A291" s="60" t="s">
        <v>73</v>
      </c>
      <c r="B291" s="60" t="s">
        <v>72</v>
      </c>
      <c r="C291" s="57">
        <v>1200</v>
      </c>
      <c r="D291" s="61">
        <v>214.80118746647929</v>
      </c>
      <c r="E291" s="62">
        <v>0</v>
      </c>
      <c r="F291" s="60">
        <v>626036</v>
      </c>
      <c r="G291" s="60" t="s">
        <v>255</v>
      </c>
      <c r="H291" s="60">
        <v>2017</v>
      </c>
      <c r="I291" s="62">
        <v>0</v>
      </c>
      <c r="J291" s="60"/>
      <c r="K291" s="60"/>
      <c r="L291" s="61"/>
      <c r="M291" s="61">
        <v>214.80118746647929</v>
      </c>
      <c r="N291" s="61"/>
      <c r="O291" s="60" t="s">
        <v>250</v>
      </c>
      <c r="P291" s="60">
        <v>504019</v>
      </c>
    </row>
    <row r="292" spans="1:16" hidden="1" x14ac:dyDescent="0.25">
      <c r="A292" s="60" t="s">
        <v>73</v>
      </c>
      <c r="B292" s="60" t="s">
        <v>72</v>
      </c>
      <c r="C292" s="57">
        <v>1200</v>
      </c>
      <c r="D292" s="61">
        <v>214.80197343453511</v>
      </c>
      <c r="E292" s="62">
        <v>0</v>
      </c>
      <c r="F292" s="60">
        <v>626036</v>
      </c>
      <c r="G292" s="60" t="s">
        <v>255</v>
      </c>
      <c r="H292" s="60">
        <v>2016</v>
      </c>
      <c r="I292" s="62">
        <v>0</v>
      </c>
      <c r="J292" s="60"/>
      <c r="K292" s="60"/>
      <c r="L292" s="61"/>
      <c r="M292" s="61">
        <v>214.80197343453511</v>
      </c>
      <c r="N292" s="61"/>
      <c r="O292" s="60" t="s">
        <v>250</v>
      </c>
      <c r="P292" s="60">
        <v>504019</v>
      </c>
    </row>
    <row r="293" spans="1:16" hidden="1" x14ac:dyDescent="0.25">
      <c r="A293" s="60" t="s">
        <v>73</v>
      </c>
      <c r="B293" s="60" t="s">
        <v>72</v>
      </c>
      <c r="C293" s="57">
        <v>1200</v>
      </c>
      <c r="D293" s="61">
        <v>680.8998386040322</v>
      </c>
      <c r="E293" s="62">
        <v>0</v>
      </c>
      <c r="F293" s="60">
        <v>626069</v>
      </c>
      <c r="G293" s="60" t="s">
        <v>281</v>
      </c>
      <c r="H293" s="60">
        <v>2015</v>
      </c>
      <c r="I293" s="62"/>
      <c r="J293" s="60"/>
      <c r="K293" s="60"/>
      <c r="L293" s="61"/>
      <c r="M293" s="61">
        <v>680.8998386040322</v>
      </c>
      <c r="N293" s="61"/>
      <c r="O293" s="60" t="s">
        <v>250</v>
      </c>
      <c r="P293" s="60">
        <v>504003</v>
      </c>
    </row>
    <row r="294" spans="1:16" hidden="1" x14ac:dyDescent="0.25">
      <c r="A294" s="60" t="s">
        <v>73</v>
      </c>
      <c r="B294" s="60" t="s">
        <v>72</v>
      </c>
      <c r="C294" s="57">
        <v>1200</v>
      </c>
      <c r="D294" s="61">
        <v>742.13967490469759</v>
      </c>
      <c r="E294" s="62">
        <v>0</v>
      </c>
      <c r="F294" s="60">
        <v>626069</v>
      </c>
      <c r="G294" s="60" t="s">
        <v>281</v>
      </c>
      <c r="H294" s="60">
        <v>2017</v>
      </c>
      <c r="I294" s="62"/>
      <c r="J294" s="60"/>
      <c r="K294" s="60"/>
      <c r="L294" s="61"/>
      <c r="M294" s="61">
        <v>742.13967490469759</v>
      </c>
      <c r="N294" s="61"/>
      <c r="O294" s="60" t="s">
        <v>250</v>
      </c>
      <c r="P294" s="60">
        <v>504003</v>
      </c>
    </row>
    <row r="295" spans="1:16" hidden="1" x14ac:dyDescent="0.25">
      <c r="A295" s="60" t="s">
        <v>73</v>
      </c>
      <c r="B295" s="60" t="s">
        <v>72</v>
      </c>
      <c r="C295" s="57">
        <v>1200</v>
      </c>
      <c r="D295" s="61">
        <v>742.13999016377954</v>
      </c>
      <c r="E295" s="62">
        <v>0</v>
      </c>
      <c r="F295" s="60">
        <v>626069</v>
      </c>
      <c r="G295" s="60" t="s">
        <v>281</v>
      </c>
      <c r="H295" s="60">
        <v>2017</v>
      </c>
      <c r="I295" s="62"/>
      <c r="J295" s="60"/>
      <c r="K295" s="60"/>
      <c r="L295" s="61"/>
      <c r="M295" s="61">
        <v>742.13999016377954</v>
      </c>
      <c r="N295" s="61"/>
      <c r="O295" s="60" t="s">
        <v>250</v>
      </c>
      <c r="P295" s="60">
        <v>504003</v>
      </c>
    </row>
    <row r="296" spans="1:16" hidden="1" x14ac:dyDescent="0.25">
      <c r="A296" s="60" t="s">
        <v>73</v>
      </c>
      <c r="B296" s="60" t="s">
        <v>72</v>
      </c>
      <c r="C296" s="57">
        <v>1200</v>
      </c>
      <c r="D296" s="61">
        <v>742.14017035461143</v>
      </c>
      <c r="E296" s="62">
        <v>0</v>
      </c>
      <c r="F296" s="60">
        <v>626069</v>
      </c>
      <c r="G296" s="60" t="s">
        <v>281</v>
      </c>
      <c r="H296" s="60">
        <v>2017</v>
      </c>
      <c r="I296" s="62"/>
      <c r="J296" s="60"/>
      <c r="K296" s="60"/>
      <c r="L296" s="61"/>
      <c r="M296" s="61">
        <v>742.14017035461143</v>
      </c>
      <c r="N296" s="61"/>
      <c r="O296" s="60" t="s">
        <v>250</v>
      </c>
      <c r="P296" s="60">
        <v>504003</v>
      </c>
    </row>
    <row r="297" spans="1:16" hidden="1" x14ac:dyDescent="0.25">
      <c r="A297" s="60" t="s">
        <v>73</v>
      </c>
      <c r="B297" s="60" t="s">
        <v>72</v>
      </c>
      <c r="C297" s="57">
        <v>1200</v>
      </c>
      <c r="D297" s="61">
        <v>742.14020645055962</v>
      </c>
      <c r="E297" s="62">
        <v>0</v>
      </c>
      <c r="F297" s="60">
        <v>626069</v>
      </c>
      <c r="G297" s="60" t="s">
        <v>281</v>
      </c>
      <c r="H297" s="60">
        <v>2017</v>
      </c>
      <c r="I297" s="62"/>
      <c r="J297" s="60"/>
      <c r="K297" s="60"/>
      <c r="L297" s="61"/>
      <c r="M297" s="61">
        <v>742.14020645055962</v>
      </c>
      <c r="N297" s="61"/>
      <c r="O297" s="60" t="s">
        <v>250</v>
      </c>
      <c r="P297" s="60">
        <v>504003</v>
      </c>
    </row>
    <row r="298" spans="1:16" hidden="1" x14ac:dyDescent="0.25">
      <c r="A298" s="60" t="s">
        <v>73</v>
      </c>
      <c r="B298" s="60" t="s">
        <v>72</v>
      </c>
      <c r="C298" s="57">
        <v>1200</v>
      </c>
      <c r="D298" s="61">
        <v>742.14026375084461</v>
      </c>
      <c r="E298" s="62">
        <v>0</v>
      </c>
      <c r="F298" s="60">
        <v>626069</v>
      </c>
      <c r="G298" s="60" t="s">
        <v>281</v>
      </c>
      <c r="H298" s="60">
        <v>2017</v>
      </c>
      <c r="I298" s="62"/>
      <c r="J298" s="60"/>
      <c r="K298" s="60"/>
      <c r="L298" s="61"/>
      <c r="M298" s="61">
        <v>742.14026375084461</v>
      </c>
      <c r="N298" s="61"/>
      <c r="O298" s="60" t="s">
        <v>250</v>
      </c>
      <c r="P298" s="60">
        <v>504003</v>
      </c>
    </row>
    <row r="299" spans="1:16" hidden="1" x14ac:dyDescent="0.25">
      <c r="A299" s="60" t="s">
        <v>73</v>
      </c>
      <c r="B299" s="60" t="s">
        <v>72</v>
      </c>
      <c r="C299" s="57">
        <v>1200</v>
      </c>
      <c r="D299" s="61">
        <v>889.19862980814821</v>
      </c>
      <c r="E299" s="62">
        <v>0</v>
      </c>
      <c r="F299" s="60">
        <v>626069</v>
      </c>
      <c r="G299" s="60" t="s">
        <v>281</v>
      </c>
      <c r="H299" s="60">
        <v>2018</v>
      </c>
      <c r="I299" s="62"/>
      <c r="J299" s="60"/>
      <c r="K299" s="60"/>
      <c r="L299" s="61"/>
      <c r="M299" s="61">
        <v>889.19862980814821</v>
      </c>
      <c r="N299" s="61"/>
      <c r="O299" s="60" t="s">
        <v>250</v>
      </c>
      <c r="P299" s="60">
        <v>504003</v>
      </c>
    </row>
    <row r="300" spans="1:16" hidden="1" x14ac:dyDescent="0.25">
      <c r="A300" s="60" t="s">
        <v>73</v>
      </c>
      <c r="B300" s="60" t="s">
        <v>72</v>
      </c>
      <c r="C300" s="57">
        <v>1200</v>
      </c>
      <c r="D300" s="61">
        <v>947.33957194431923</v>
      </c>
      <c r="E300" s="62">
        <v>0</v>
      </c>
      <c r="F300" s="60">
        <v>626069</v>
      </c>
      <c r="G300" s="60" t="s">
        <v>281</v>
      </c>
      <c r="H300" s="60">
        <v>2017</v>
      </c>
      <c r="I300" s="62"/>
      <c r="J300" s="60"/>
      <c r="K300" s="60"/>
      <c r="L300" s="61"/>
      <c r="M300" s="61">
        <v>947.33957194431923</v>
      </c>
      <c r="N300" s="61"/>
      <c r="O300" s="60" t="s">
        <v>250</v>
      </c>
      <c r="P300" s="60">
        <v>504003</v>
      </c>
    </row>
    <row r="301" spans="1:16" hidden="1" x14ac:dyDescent="0.25">
      <c r="A301" s="60" t="s">
        <v>73</v>
      </c>
      <c r="B301" s="60" t="s">
        <v>72</v>
      </c>
      <c r="C301" s="57">
        <v>1200</v>
      </c>
      <c r="D301" s="61">
        <v>947.33995075113751</v>
      </c>
      <c r="E301" s="62">
        <v>0</v>
      </c>
      <c r="F301" s="60">
        <v>626069</v>
      </c>
      <c r="G301" s="60" t="s">
        <v>281</v>
      </c>
      <c r="H301" s="60">
        <v>2017</v>
      </c>
      <c r="I301" s="62"/>
      <c r="J301" s="60"/>
      <c r="K301" s="60"/>
      <c r="L301" s="61"/>
      <c r="M301" s="61">
        <v>947.33995075113751</v>
      </c>
      <c r="N301" s="61"/>
      <c r="O301" s="60" t="s">
        <v>250</v>
      </c>
      <c r="P301" s="60">
        <v>504003</v>
      </c>
    </row>
    <row r="302" spans="1:16" hidden="1" x14ac:dyDescent="0.25">
      <c r="A302" s="60" t="s">
        <v>73</v>
      </c>
      <c r="B302" s="60" t="s">
        <v>72</v>
      </c>
      <c r="C302" s="57">
        <v>1200</v>
      </c>
      <c r="D302" s="61">
        <v>947.33998449115188</v>
      </c>
      <c r="E302" s="62">
        <v>0</v>
      </c>
      <c r="F302" s="60">
        <v>626069</v>
      </c>
      <c r="G302" s="60" t="s">
        <v>281</v>
      </c>
      <c r="H302" s="60">
        <v>2017</v>
      </c>
      <c r="I302" s="62"/>
      <c r="J302" s="60"/>
      <c r="K302" s="60"/>
      <c r="L302" s="61"/>
      <c r="M302" s="61">
        <v>947.33998449115188</v>
      </c>
      <c r="N302" s="61"/>
      <c r="O302" s="60" t="s">
        <v>250</v>
      </c>
      <c r="P302" s="60">
        <v>504003</v>
      </c>
    </row>
    <row r="303" spans="1:16" hidden="1" x14ac:dyDescent="0.25">
      <c r="A303" s="60" t="s">
        <v>73</v>
      </c>
      <c r="B303" s="60" t="s">
        <v>72</v>
      </c>
      <c r="C303" s="57">
        <v>1200</v>
      </c>
      <c r="D303" s="61">
        <v>947.34008848134283</v>
      </c>
      <c r="E303" s="62">
        <v>0</v>
      </c>
      <c r="F303" s="60">
        <v>626069</v>
      </c>
      <c r="G303" s="60" t="s">
        <v>281</v>
      </c>
      <c r="H303" s="60">
        <v>2017</v>
      </c>
      <c r="I303" s="62"/>
      <c r="J303" s="60"/>
      <c r="K303" s="60"/>
      <c r="L303" s="61"/>
      <c r="M303" s="61">
        <v>947.34008848134283</v>
      </c>
      <c r="N303" s="61"/>
      <c r="O303" s="60" t="s">
        <v>250</v>
      </c>
      <c r="P303" s="60">
        <v>504003</v>
      </c>
    </row>
    <row r="304" spans="1:16" hidden="1" x14ac:dyDescent="0.25">
      <c r="A304" s="60" t="s">
        <v>73</v>
      </c>
      <c r="B304" s="60" t="s">
        <v>72</v>
      </c>
      <c r="C304" s="57">
        <v>1200</v>
      </c>
      <c r="D304" s="61">
        <v>947.34014207615417</v>
      </c>
      <c r="E304" s="62">
        <v>0</v>
      </c>
      <c r="F304" s="60">
        <v>626069</v>
      </c>
      <c r="G304" s="60" t="s">
        <v>281</v>
      </c>
      <c r="H304" s="60">
        <v>2017</v>
      </c>
      <c r="I304" s="62"/>
      <c r="J304" s="60"/>
      <c r="K304" s="60"/>
      <c r="L304" s="61"/>
      <c r="M304" s="61">
        <v>947.34014207615417</v>
      </c>
      <c r="N304" s="61"/>
      <c r="O304" s="60" t="s">
        <v>250</v>
      </c>
      <c r="P304" s="60">
        <v>504003</v>
      </c>
    </row>
    <row r="305" spans="1:16" hidden="1" x14ac:dyDescent="0.25">
      <c r="A305" s="60" t="s">
        <v>73</v>
      </c>
      <c r="B305" s="60" t="s">
        <v>72</v>
      </c>
      <c r="C305" s="57">
        <v>1200</v>
      </c>
      <c r="D305" s="61">
        <v>947.34039205776264</v>
      </c>
      <c r="E305" s="62">
        <v>0</v>
      </c>
      <c r="F305" s="60">
        <v>626069</v>
      </c>
      <c r="G305" s="60" t="s">
        <v>281</v>
      </c>
      <c r="H305" s="60">
        <v>2017</v>
      </c>
      <c r="I305" s="62"/>
      <c r="J305" s="60"/>
      <c r="K305" s="60"/>
      <c r="L305" s="61"/>
      <c r="M305" s="61">
        <v>947.34039205776264</v>
      </c>
      <c r="N305" s="61"/>
      <c r="O305" s="60" t="s">
        <v>250</v>
      </c>
      <c r="P305" s="60">
        <v>504003</v>
      </c>
    </row>
    <row r="306" spans="1:16" hidden="1" x14ac:dyDescent="0.25">
      <c r="A306" s="60" t="s">
        <v>73</v>
      </c>
      <c r="B306" s="60" t="s">
        <v>72</v>
      </c>
      <c r="C306" s="57">
        <v>1200</v>
      </c>
      <c r="D306" s="61">
        <v>1108.0097557913962</v>
      </c>
      <c r="E306" s="62">
        <v>0</v>
      </c>
      <c r="F306" s="60">
        <v>626069</v>
      </c>
      <c r="G306" s="60" t="s">
        <v>281</v>
      </c>
      <c r="H306" s="60">
        <v>2016</v>
      </c>
      <c r="I306" s="62"/>
      <c r="J306" s="60"/>
      <c r="K306" s="60"/>
      <c r="L306" s="61"/>
      <c r="M306" s="61">
        <v>1108.0097557913962</v>
      </c>
      <c r="N306" s="61"/>
      <c r="O306" s="60" t="s">
        <v>250</v>
      </c>
      <c r="P306" s="60">
        <v>504003</v>
      </c>
    </row>
    <row r="307" spans="1:16" hidden="1" x14ac:dyDescent="0.25">
      <c r="A307" s="60" t="s">
        <v>73</v>
      </c>
      <c r="B307" s="60" t="s">
        <v>72</v>
      </c>
      <c r="C307" s="57">
        <v>1200</v>
      </c>
      <c r="D307" s="61">
        <v>1108.0098824051477</v>
      </c>
      <c r="E307" s="62">
        <v>0</v>
      </c>
      <c r="F307" s="60">
        <v>626069</v>
      </c>
      <c r="G307" s="60" t="s">
        <v>281</v>
      </c>
      <c r="H307" s="60">
        <v>2016</v>
      </c>
      <c r="I307" s="62"/>
      <c r="J307" s="60"/>
      <c r="K307" s="60"/>
      <c r="L307" s="61"/>
      <c r="M307" s="61">
        <v>1108.0098824051477</v>
      </c>
      <c r="N307" s="61"/>
      <c r="O307" s="60" t="s">
        <v>250</v>
      </c>
      <c r="P307" s="60">
        <v>504003</v>
      </c>
    </row>
    <row r="308" spans="1:16" hidden="1" x14ac:dyDescent="0.25">
      <c r="A308" s="60" t="s">
        <v>73</v>
      </c>
      <c r="B308" s="60" t="s">
        <v>72</v>
      </c>
      <c r="C308" s="57">
        <v>1200</v>
      </c>
      <c r="D308" s="61">
        <v>1108.0099075819164</v>
      </c>
      <c r="E308" s="62">
        <v>0</v>
      </c>
      <c r="F308" s="60">
        <v>626069</v>
      </c>
      <c r="G308" s="60" t="s">
        <v>281</v>
      </c>
      <c r="H308" s="60">
        <v>2016</v>
      </c>
      <c r="I308" s="62"/>
      <c r="J308" s="60"/>
      <c r="K308" s="60"/>
      <c r="L308" s="61"/>
      <c r="M308" s="61">
        <v>1108.0099075819164</v>
      </c>
      <c r="N308" s="61"/>
      <c r="O308" s="60" t="s">
        <v>250</v>
      </c>
      <c r="P308" s="60">
        <v>504003</v>
      </c>
    </row>
    <row r="309" spans="1:16" hidden="1" x14ac:dyDescent="0.25">
      <c r="A309" s="60" t="s">
        <v>73</v>
      </c>
      <c r="B309" s="60" t="s">
        <v>72</v>
      </c>
      <c r="C309" s="57">
        <v>1200</v>
      </c>
      <c r="D309" s="61">
        <v>1108.0099954984439</v>
      </c>
      <c r="E309" s="62">
        <v>0</v>
      </c>
      <c r="F309" s="60">
        <v>626069</v>
      </c>
      <c r="G309" s="60" t="s">
        <v>281</v>
      </c>
      <c r="H309" s="60">
        <v>2016</v>
      </c>
      <c r="I309" s="62"/>
      <c r="J309" s="60"/>
      <c r="K309" s="60"/>
      <c r="L309" s="61"/>
      <c r="M309" s="61">
        <v>1108.0099954984439</v>
      </c>
      <c r="N309" s="61"/>
      <c r="O309" s="60" t="s">
        <v>250</v>
      </c>
      <c r="P309" s="60">
        <v>504003</v>
      </c>
    </row>
    <row r="310" spans="1:16" hidden="1" x14ac:dyDescent="0.25">
      <c r="A310" s="60" t="s">
        <v>73</v>
      </c>
      <c r="B310" s="60" t="s">
        <v>72</v>
      </c>
      <c r="C310" s="57">
        <v>1200</v>
      </c>
      <c r="D310" s="61">
        <v>1108.0100113735571</v>
      </c>
      <c r="E310" s="62">
        <v>0</v>
      </c>
      <c r="F310" s="60">
        <v>626069</v>
      </c>
      <c r="G310" s="60" t="s">
        <v>281</v>
      </c>
      <c r="H310" s="60">
        <v>2016</v>
      </c>
      <c r="I310" s="62"/>
      <c r="J310" s="60"/>
      <c r="K310" s="60"/>
      <c r="L310" s="61"/>
      <c r="M310" s="61">
        <v>1108.0100113735571</v>
      </c>
      <c r="N310" s="61"/>
      <c r="O310" s="60" t="s">
        <v>250</v>
      </c>
      <c r="P310" s="60">
        <v>504003</v>
      </c>
    </row>
    <row r="311" spans="1:16" hidden="1" x14ac:dyDescent="0.25">
      <c r="A311" s="60" t="s">
        <v>73</v>
      </c>
      <c r="B311" s="60" t="s">
        <v>72</v>
      </c>
      <c r="C311" s="57">
        <v>1200</v>
      </c>
      <c r="D311" s="61">
        <v>1108.0100157583011</v>
      </c>
      <c r="E311" s="62">
        <v>0</v>
      </c>
      <c r="F311" s="60">
        <v>626069</v>
      </c>
      <c r="G311" s="60" t="s">
        <v>281</v>
      </c>
      <c r="H311" s="60">
        <v>2016</v>
      </c>
      <c r="I311" s="62"/>
      <c r="J311" s="60"/>
      <c r="K311" s="60"/>
      <c r="L311" s="61"/>
      <c r="M311" s="61">
        <v>1108.0100157583011</v>
      </c>
      <c r="N311" s="61"/>
      <c r="O311" s="60" t="s">
        <v>250</v>
      </c>
      <c r="P311" s="60">
        <v>504003</v>
      </c>
    </row>
    <row r="312" spans="1:16" hidden="1" x14ac:dyDescent="0.25">
      <c r="A312" s="60" t="s">
        <v>73</v>
      </c>
      <c r="B312" s="60" t="s">
        <v>72</v>
      </c>
      <c r="C312" s="57">
        <v>1200</v>
      </c>
      <c r="D312" s="61">
        <v>1108.010058051573</v>
      </c>
      <c r="E312" s="62">
        <v>0</v>
      </c>
      <c r="F312" s="60">
        <v>626069</v>
      </c>
      <c r="G312" s="60" t="s">
        <v>281</v>
      </c>
      <c r="H312" s="60">
        <v>2016</v>
      </c>
      <c r="I312" s="62"/>
      <c r="J312" s="60"/>
      <c r="K312" s="60"/>
      <c r="L312" s="61"/>
      <c r="M312" s="61">
        <v>1108.010058051573</v>
      </c>
      <c r="N312" s="61"/>
      <c r="O312" s="60" t="s">
        <v>250</v>
      </c>
      <c r="P312" s="60">
        <v>504003</v>
      </c>
    </row>
    <row r="313" spans="1:16" hidden="1" x14ac:dyDescent="0.25">
      <c r="A313" s="60" t="s">
        <v>73</v>
      </c>
      <c r="B313" s="60" t="s">
        <v>72</v>
      </c>
      <c r="C313" s="57">
        <v>1200</v>
      </c>
      <c r="D313" s="61">
        <v>1108.0100699408711</v>
      </c>
      <c r="E313" s="62">
        <v>0</v>
      </c>
      <c r="F313" s="60">
        <v>626069</v>
      </c>
      <c r="G313" s="60" t="s">
        <v>281</v>
      </c>
      <c r="H313" s="60">
        <v>2017</v>
      </c>
      <c r="I313" s="62"/>
      <c r="J313" s="60"/>
      <c r="K313" s="60"/>
      <c r="L313" s="61"/>
      <c r="M313" s="61">
        <v>1108.0100699408711</v>
      </c>
      <c r="N313" s="61"/>
      <c r="O313" s="60" t="s">
        <v>250</v>
      </c>
      <c r="P313" s="60">
        <v>504003</v>
      </c>
    </row>
    <row r="314" spans="1:16" hidden="1" x14ac:dyDescent="0.25">
      <c r="A314" s="60" t="s">
        <v>73</v>
      </c>
      <c r="B314" s="60" t="s">
        <v>72</v>
      </c>
      <c r="C314" s="57">
        <v>1200</v>
      </c>
      <c r="D314" s="61">
        <v>1108.0100973409703</v>
      </c>
      <c r="E314" s="62">
        <v>0</v>
      </c>
      <c r="F314" s="60">
        <v>626069</v>
      </c>
      <c r="G314" s="60" t="s">
        <v>281</v>
      </c>
      <c r="H314" s="60">
        <v>2016</v>
      </c>
      <c r="I314" s="62"/>
      <c r="J314" s="60"/>
      <c r="K314" s="60"/>
      <c r="L314" s="61"/>
      <c r="M314" s="61">
        <v>1108.0100973409703</v>
      </c>
      <c r="N314" s="61"/>
      <c r="O314" s="60" t="s">
        <v>250</v>
      </c>
      <c r="P314" s="60">
        <v>504003</v>
      </c>
    </row>
    <row r="315" spans="1:16" hidden="1" x14ac:dyDescent="0.25">
      <c r="A315" s="60" t="s">
        <v>73</v>
      </c>
      <c r="B315" s="60" t="s">
        <v>72</v>
      </c>
      <c r="C315" s="57">
        <v>1200</v>
      </c>
      <c r="D315" s="61">
        <v>1108.0101826528294</v>
      </c>
      <c r="E315" s="62">
        <v>0</v>
      </c>
      <c r="F315" s="60">
        <v>626069</v>
      </c>
      <c r="G315" s="60" t="s">
        <v>281</v>
      </c>
      <c r="H315" s="60">
        <v>2016</v>
      </c>
      <c r="I315" s="62"/>
      <c r="J315" s="60"/>
      <c r="K315" s="60"/>
      <c r="L315" s="61"/>
      <c r="M315" s="61">
        <v>1108.0101826528294</v>
      </c>
      <c r="N315" s="61"/>
      <c r="O315" s="60" t="s">
        <v>250</v>
      </c>
      <c r="P315" s="60">
        <v>504003</v>
      </c>
    </row>
    <row r="316" spans="1:16" hidden="1" x14ac:dyDescent="0.25">
      <c r="A316" s="60" t="s">
        <v>73</v>
      </c>
      <c r="B316" s="60" t="s">
        <v>72</v>
      </c>
      <c r="C316" s="57">
        <v>1200</v>
      </c>
      <c r="D316" s="61">
        <v>1108.0102751518912</v>
      </c>
      <c r="E316" s="62">
        <v>0</v>
      </c>
      <c r="F316" s="60">
        <v>626069</v>
      </c>
      <c r="G316" s="60" t="s">
        <v>281</v>
      </c>
      <c r="H316" s="60">
        <v>2016</v>
      </c>
      <c r="I316" s="62"/>
      <c r="J316" s="60"/>
      <c r="K316" s="60"/>
      <c r="L316" s="61"/>
      <c r="M316" s="61">
        <v>1108.0102751518912</v>
      </c>
      <c r="N316" s="61"/>
      <c r="O316" s="60" t="s">
        <v>250</v>
      </c>
      <c r="P316" s="60">
        <v>504003</v>
      </c>
    </row>
    <row r="317" spans="1:16" hidden="1" x14ac:dyDescent="0.25">
      <c r="A317" s="60" t="s">
        <v>73</v>
      </c>
      <c r="B317" s="60" t="s">
        <v>72</v>
      </c>
      <c r="C317" s="57">
        <v>1200</v>
      </c>
      <c r="D317" s="61">
        <v>1162.7990748711482</v>
      </c>
      <c r="E317" s="62">
        <v>0</v>
      </c>
      <c r="F317" s="60">
        <v>626069</v>
      </c>
      <c r="G317" s="60" t="s">
        <v>281</v>
      </c>
      <c r="H317" s="60">
        <v>2018</v>
      </c>
      <c r="I317" s="62"/>
      <c r="J317" s="60"/>
      <c r="K317" s="60"/>
      <c r="L317" s="61"/>
      <c r="M317" s="61">
        <v>1162.7990748711482</v>
      </c>
      <c r="N317" s="61"/>
      <c r="O317" s="60" t="s">
        <v>250</v>
      </c>
      <c r="P317" s="60">
        <v>504003</v>
      </c>
    </row>
    <row r="318" spans="1:16" hidden="1" x14ac:dyDescent="0.25">
      <c r="A318" s="60" t="s">
        <v>73</v>
      </c>
      <c r="B318" s="60" t="s">
        <v>72</v>
      </c>
      <c r="C318" s="57">
        <v>1200</v>
      </c>
      <c r="D318" s="61">
        <v>1162.7994107607208</v>
      </c>
      <c r="E318" s="62">
        <v>0</v>
      </c>
      <c r="F318" s="60">
        <v>626069</v>
      </c>
      <c r="G318" s="60" t="s">
        <v>281</v>
      </c>
      <c r="H318" s="60">
        <v>2018</v>
      </c>
      <c r="I318" s="62"/>
      <c r="J318" s="60"/>
      <c r="K318" s="60"/>
      <c r="L318" s="61"/>
      <c r="M318" s="61">
        <v>1162.7994107607208</v>
      </c>
      <c r="N318" s="61"/>
      <c r="O318" s="60" t="s">
        <v>250</v>
      </c>
      <c r="P318" s="60">
        <v>504003</v>
      </c>
    </row>
    <row r="319" spans="1:16" hidden="1" x14ac:dyDescent="0.25">
      <c r="A319" s="60" t="s">
        <v>73</v>
      </c>
      <c r="B319" s="60" t="s">
        <v>72</v>
      </c>
      <c r="C319" s="57">
        <v>1200</v>
      </c>
      <c r="D319" s="61">
        <v>1162.7996211429324</v>
      </c>
      <c r="E319" s="62">
        <v>0</v>
      </c>
      <c r="F319" s="60">
        <v>626069</v>
      </c>
      <c r="G319" s="60" t="s">
        <v>281</v>
      </c>
      <c r="H319" s="60">
        <v>2018</v>
      </c>
      <c r="I319" s="62"/>
      <c r="J319" s="60"/>
      <c r="K319" s="60"/>
      <c r="L319" s="61"/>
      <c r="M319" s="61">
        <v>1162.7996211429324</v>
      </c>
      <c r="N319" s="61"/>
      <c r="O319" s="60" t="s">
        <v>250</v>
      </c>
      <c r="P319" s="60">
        <v>504003</v>
      </c>
    </row>
    <row r="320" spans="1:16" hidden="1" x14ac:dyDescent="0.25">
      <c r="A320" s="60" t="s">
        <v>73</v>
      </c>
      <c r="B320" s="60" t="s">
        <v>72</v>
      </c>
      <c r="C320" s="57">
        <v>1200</v>
      </c>
      <c r="D320" s="61">
        <v>1162.7996213270178</v>
      </c>
      <c r="E320" s="62">
        <v>0</v>
      </c>
      <c r="F320" s="60">
        <v>626069</v>
      </c>
      <c r="G320" s="60" t="s">
        <v>281</v>
      </c>
      <c r="H320" s="60">
        <v>2018</v>
      </c>
      <c r="I320" s="62"/>
      <c r="J320" s="60"/>
      <c r="K320" s="60"/>
      <c r="L320" s="61"/>
      <c r="M320" s="61">
        <v>1162.7996213270178</v>
      </c>
      <c r="N320" s="61"/>
      <c r="O320" s="60" t="s">
        <v>250</v>
      </c>
      <c r="P320" s="60">
        <v>504003</v>
      </c>
    </row>
    <row r="321" spans="1:16" hidden="1" x14ac:dyDescent="0.25">
      <c r="A321" s="60" t="s">
        <v>73</v>
      </c>
      <c r="B321" s="60" t="s">
        <v>72</v>
      </c>
      <c r="C321" s="57">
        <v>1200</v>
      </c>
      <c r="D321" s="61">
        <v>1162.7997216369372</v>
      </c>
      <c r="E321" s="62">
        <v>0</v>
      </c>
      <c r="F321" s="60">
        <v>626069</v>
      </c>
      <c r="G321" s="60" t="s">
        <v>281</v>
      </c>
      <c r="H321" s="60">
        <v>2019</v>
      </c>
      <c r="I321" s="62"/>
      <c r="J321" s="60"/>
      <c r="K321" s="60">
        <v>872008</v>
      </c>
      <c r="L321" s="61"/>
      <c r="M321" s="61">
        <v>1162.7997216369372</v>
      </c>
      <c r="N321" s="61"/>
      <c r="O321" s="60" t="s">
        <v>250</v>
      </c>
      <c r="P321" s="60">
        <v>504003</v>
      </c>
    </row>
    <row r="322" spans="1:16" hidden="1" x14ac:dyDescent="0.25">
      <c r="A322" s="60" t="s">
        <v>73</v>
      </c>
      <c r="B322" s="60" t="s">
        <v>72</v>
      </c>
      <c r="C322" s="57">
        <v>1200</v>
      </c>
      <c r="D322" s="61">
        <v>1162.7999051847157</v>
      </c>
      <c r="E322" s="62">
        <v>0</v>
      </c>
      <c r="F322" s="60">
        <v>626069</v>
      </c>
      <c r="G322" s="60" t="s">
        <v>281</v>
      </c>
      <c r="H322" s="60">
        <v>2019</v>
      </c>
      <c r="I322" s="62"/>
      <c r="J322" s="60"/>
      <c r="K322" s="60">
        <v>872008</v>
      </c>
      <c r="L322" s="61"/>
      <c r="M322" s="61">
        <v>1162.7999051847157</v>
      </c>
      <c r="N322" s="61"/>
      <c r="O322" s="60" t="s">
        <v>250</v>
      </c>
      <c r="P322" s="60">
        <v>504003</v>
      </c>
    </row>
    <row r="323" spans="1:16" hidden="1" x14ac:dyDescent="0.25">
      <c r="A323" s="60" t="s">
        <v>73</v>
      </c>
      <c r="B323" s="60" t="s">
        <v>72</v>
      </c>
      <c r="C323" s="57">
        <v>1200</v>
      </c>
      <c r="D323" s="61">
        <v>1162.7999619655498</v>
      </c>
      <c r="E323" s="62">
        <v>0</v>
      </c>
      <c r="F323" s="60">
        <v>626069</v>
      </c>
      <c r="G323" s="60" t="s">
        <v>281</v>
      </c>
      <c r="H323" s="60">
        <v>2018</v>
      </c>
      <c r="I323" s="62"/>
      <c r="J323" s="60"/>
      <c r="K323" s="60"/>
      <c r="L323" s="61"/>
      <c r="M323" s="61">
        <v>1162.7999619655498</v>
      </c>
      <c r="N323" s="61"/>
      <c r="O323" s="60" t="s">
        <v>250</v>
      </c>
      <c r="P323" s="60">
        <v>504003</v>
      </c>
    </row>
    <row r="324" spans="1:16" hidden="1" x14ac:dyDescent="0.25">
      <c r="A324" s="60" t="s">
        <v>73</v>
      </c>
      <c r="B324" s="60" t="s">
        <v>72</v>
      </c>
      <c r="C324" s="57">
        <v>1200</v>
      </c>
      <c r="D324" s="61">
        <v>1162.8000011046447</v>
      </c>
      <c r="E324" s="62">
        <v>0</v>
      </c>
      <c r="F324" s="60">
        <v>626069</v>
      </c>
      <c r="G324" s="60" t="s">
        <v>281</v>
      </c>
      <c r="H324" s="60">
        <v>2018</v>
      </c>
      <c r="I324" s="62"/>
      <c r="J324" s="60"/>
      <c r="K324" s="60"/>
      <c r="L324" s="61"/>
      <c r="M324" s="61">
        <v>1162.8000011046447</v>
      </c>
      <c r="N324" s="61"/>
      <c r="O324" s="60" t="s">
        <v>250</v>
      </c>
      <c r="P324" s="60">
        <v>504003</v>
      </c>
    </row>
    <row r="325" spans="1:16" hidden="1" x14ac:dyDescent="0.25">
      <c r="A325" s="60" t="s">
        <v>73</v>
      </c>
      <c r="B325" s="60" t="s">
        <v>72</v>
      </c>
      <c r="C325" s="57">
        <v>1200</v>
      </c>
      <c r="D325" s="61">
        <v>1162.8000888601368</v>
      </c>
      <c r="E325" s="62">
        <v>0</v>
      </c>
      <c r="F325" s="60">
        <v>626069</v>
      </c>
      <c r="G325" s="60" t="s">
        <v>281</v>
      </c>
      <c r="H325" s="60">
        <v>2018</v>
      </c>
      <c r="I325" s="62"/>
      <c r="J325" s="60"/>
      <c r="K325" s="60"/>
      <c r="L325" s="61"/>
      <c r="M325" s="61">
        <v>1162.8000888601368</v>
      </c>
      <c r="N325" s="61"/>
      <c r="O325" s="60" t="s">
        <v>250</v>
      </c>
      <c r="P325" s="60">
        <v>504003</v>
      </c>
    </row>
    <row r="326" spans="1:16" hidden="1" x14ac:dyDescent="0.25">
      <c r="A326" s="60" t="s">
        <v>73</v>
      </c>
      <c r="B326" s="60" t="s">
        <v>72</v>
      </c>
      <c r="C326" s="57">
        <v>1200</v>
      </c>
      <c r="D326" s="61">
        <v>1162.8001402402056</v>
      </c>
      <c r="E326" s="62">
        <v>0</v>
      </c>
      <c r="F326" s="60">
        <v>626069</v>
      </c>
      <c r="G326" s="60" t="s">
        <v>281</v>
      </c>
      <c r="H326" s="60">
        <v>2018</v>
      </c>
      <c r="I326" s="62"/>
      <c r="J326" s="60"/>
      <c r="K326" s="60"/>
      <c r="L326" s="61"/>
      <c r="M326" s="61">
        <v>1162.8001402402056</v>
      </c>
      <c r="N326" s="61"/>
      <c r="O326" s="60" t="s">
        <v>250</v>
      </c>
      <c r="P326" s="60">
        <v>504003</v>
      </c>
    </row>
    <row r="327" spans="1:16" hidden="1" x14ac:dyDescent="0.25">
      <c r="A327" s="60" t="s">
        <v>73</v>
      </c>
      <c r="B327" s="60" t="s">
        <v>72</v>
      </c>
      <c r="C327" s="57">
        <v>1200</v>
      </c>
      <c r="D327" s="61">
        <v>1162.8002371899963</v>
      </c>
      <c r="E327" s="62">
        <v>0</v>
      </c>
      <c r="F327" s="60">
        <v>626069</v>
      </c>
      <c r="G327" s="60" t="s">
        <v>281</v>
      </c>
      <c r="H327" s="60">
        <v>2019</v>
      </c>
      <c r="I327" s="62"/>
      <c r="J327" s="60"/>
      <c r="K327" s="60">
        <v>872008</v>
      </c>
      <c r="L327" s="61"/>
      <c r="M327" s="61">
        <v>1162.8002371899963</v>
      </c>
      <c r="N327" s="61"/>
      <c r="O327" s="60" t="s">
        <v>250</v>
      </c>
      <c r="P327" s="60">
        <v>504003</v>
      </c>
    </row>
    <row r="328" spans="1:16" hidden="1" x14ac:dyDescent="0.25">
      <c r="A328" s="60" t="s">
        <v>73</v>
      </c>
      <c r="B328" s="60" t="s">
        <v>72</v>
      </c>
      <c r="C328" s="57">
        <v>1200</v>
      </c>
      <c r="D328" s="61">
        <v>1162.8003383363778</v>
      </c>
      <c r="E328" s="62">
        <v>0</v>
      </c>
      <c r="F328" s="60">
        <v>626069</v>
      </c>
      <c r="G328" s="60" t="s">
        <v>281</v>
      </c>
      <c r="H328" s="60">
        <v>2018</v>
      </c>
      <c r="I328" s="62"/>
      <c r="J328" s="60"/>
      <c r="K328" s="60"/>
      <c r="L328" s="61"/>
      <c r="M328" s="61">
        <v>1162.8003383363778</v>
      </c>
      <c r="N328" s="61"/>
      <c r="O328" s="60" t="s">
        <v>250</v>
      </c>
      <c r="P328" s="60">
        <v>504003</v>
      </c>
    </row>
    <row r="329" spans="1:16" hidden="1" x14ac:dyDescent="0.25">
      <c r="A329" s="60" t="s">
        <v>73</v>
      </c>
      <c r="B329" s="60" t="s">
        <v>72</v>
      </c>
      <c r="C329" s="57">
        <v>1200</v>
      </c>
      <c r="D329" s="61">
        <v>1162.8003967427137</v>
      </c>
      <c r="E329" s="62">
        <v>0</v>
      </c>
      <c r="F329" s="60">
        <v>626069</v>
      </c>
      <c r="G329" s="60" t="s">
        <v>281</v>
      </c>
      <c r="H329" s="60">
        <v>2018</v>
      </c>
      <c r="I329" s="62"/>
      <c r="J329" s="60"/>
      <c r="K329" s="60"/>
      <c r="L329" s="61"/>
      <c r="M329" s="61">
        <v>1162.8003967427137</v>
      </c>
      <c r="N329" s="61"/>
      <c r="O329" s="60" t="s">
        <v>250</v>
      </c>
      <c r="P329" s="60">
        <v>504003</v>
      </c>
    </row>
    <row r="330" spans="1:16" hidden="1" x14ac:dyDescent="0.25">
      <c r="A330" s="60" t="s">
        <v>73</v>
      </c>
      <c r="B330" s="60" t="s">
        <v>72</v>
      </c>
      <c r="C330" s="57">
        <v>1200</v>
      </c>
      <c r="D330" s="61">
        <v>1162.8004346472017</v>
      </c>
      <c r="E330" s="62">
        <v>0</v>
      </c>
      <c r="F330" s="60">
        <v>626069</v>
      </c>
      <c r="G330" s="60" t="s">
        <v>281</v>
      </c>
      <c r="H330" s="60">
        <v>2019</v>
      </c>
      <c r="I330" s="62"/>
      <c r="J330" s="60"/>
      <c r="K330" s="60">
        <v>872008</v>
      </c>
      <c r="L330" s="61"/>
      <c r="M330" s="61">
        <v>1162.8004346472017</v>
      </c>
      <c r="N330" s="61"/>
      <c r="O330" s="60" t="s">
        <v>250</v>
      </c>
      <c r="P330" s="60">
        <v>504003</v>
      </c>
    </row>
    <row r="331" spans="1:16" hidden="1" x14ac:dyDescent="0.25">
      <c r="A331" s="60" t="s">
        <v>73</v>
      </c>
      <c r="B331" s="60" t="s">
        <v>72</v>
      </c>
      <c r="C331" s="57">
        <v>1200</v>
      </c>
      <c r="D331" s="61">
        <v>1162.8004494845477</v>
      </c>
      <c r="E331" s="62">
        <v>0</v>
      </c>
      <c r="F331" s="60">
        <v>626069</v>
      </c>
      <c r="G331" s="60" t="s">
        <v>281</v>
      </c>
      <c r="H331" s="60">
        <v>2018</v>
      </c>
      <c r="I331" s="62"/>
      <c r="J331" s="60"/>
      <c r="K331" s="60"/>
      <c r="L331" s="61"/>
      <c r="M331" s="61">
        <v>1162.8004494845477</v>
      </c>
      <c r="N331" s="61"/>
      <c r="O331" s="60" t="s">
        <v>250</v>
      </c>
      <c r="P331" s="60">
        <v>504003</v>
      </c>
    </row>
    <row r="332" spans="1:16" hidden="1" x14ac:dyDescent="0.25">
      <c r="A332" s="60" t="s">
        <v>73</v>
      </c>
      <c r="B332" s="60" t="s">
        <v>72</v>
      </c>
      <c r="C332" s="57">
        <v>1200</v>
      </c>
      <c r="D332" s="61">
        <v>1162.8008471747592</v>
      </c>
      <c r="E332" s="62">
        <v>0</v>
      </c>
      <c r="F332" s="60">
        <v>626069</v>
      </c>
      <c r="G332" s="60" t="s">
        <v>281</v>
      </c>
      <c r="H332" s="60">
        <v>2019</v>
      </c>
      <c r="I332" s="62"/>
      <c r="J332" s="60"/>
      <c r="K332" s="60">
        <v>872008</v>
      </c>
      <c r="L332" s="61"/>
      <c r="M332" s="61">
        <v>1162.8008471747592</v>
      </c>
      <c r="N332" s="61"/>
      <c r="O332" s="60" t="s">
        <v>250</v>
      </c>
      <c r="P332" s="60">
        <v>504003</v>
      </c>
    </row>
    <row r="333" spans="1:16" hidden="1" x14ac:dyDescent="0.25">
      <c r="A333" s="60" t="s">
        <v>73</v>
      </c>
      <c r="B333" s="60" t="s">
        <v>72</v>
      </c>
      <c r="C333" s="57">
        <v>1200</v>
      </c>
      <c r="D333" s="61">
        <v>1162.80317453817</v>
      </c>
      <c r="E333" s="62">
        <v>0</v>
      </c>
      <c r="F333" s="60">
        <v>626069</v>
      </c>
      <c r="G333" s="60" t="s">
        <v>281</v>
      </c>
      <c r="H333" s="60">
        <v>2019</v>
      </c>
      <c r="I333" s="62"/>
      <c r="J333" s="60"/>
      <c r="K333" s="60">
        <v>872008</v>
      </c>
      <c r="L333" s="61"/>
      <c r="M333" s="61">
        <v>1162.80317453817</v>
      </c>
      <c r="N333" s="61"/>
      <c r="O333" s="60" t="s">
        <v>250</v>
      </c>
      <c r="P333" s="60">
        <v>504003</v>
      </c>
    </row>
    <row r="334" spans="1:16" hidden="1" x14ac:dyDescent="0.25">
      <c r="A334" s="60" t="s">
        <v>73</v>
      </c>
      <c r="B334" s="60" t="s">
        <v>72</v>
      </c>
      <c r="C334" s="57">
        <v>1200</v>
      </c>
      <c r="D334" s="61">
        <v>2216.0202463199294</v>
      </c>
      <c r="E334" s="62">
        <v>0</v>
      </c>
      <c r="F334" s="60">
        <v>626069</v>
      </c>
      <c r="G334" s="60" t="s">
        <v>281</v>
      </c>
      <c r="H334" s="60">
        <v>2016</v>
      </c>
      <c r="I334" s="62"/>
      <c r="J334" s="60"/>
      <c r="K334" s="60"/>
      <c r="L334" s="61"/>
      <c r="M334" s="61">
        <v>2216.0202463199294</v>
      </c>
      <c r="N334" s="61"/>
      <c r="O334" s="60" t="s">
        <v>250</v>
      </c>
      <c r="P334" s="60">
        <v>504003</v>
      </c>
    </row>
    <row r="335" spans="1:16" hidden="1" x14ac:dyDescent="0.25">
      <c r="A335" s="60" t="s">
        <v>73</v>
      </c>
      <c r="B335" s="60" t="s">
        <v>72</v>
      </c>
      <c r="C335" s="57">
        <v>1300</v>
      </c>
      <c r="D335" s="61">
        <v>459.59856402507944</v>
      </c>
      <c r="E335" s="62">
        <v>0</v>
      </c>
      <c r="F335" s="60">
        <v>300135</v>
      </c>
      <c r="G335" s="60" t="s">
        <v>282</v>
      </c>
      <c r="H335" s="60">
        <v>2016</v>
      </c>
      <c r="I335" s="62">
        <v>0.92</v>
      </c>
      <c r="J335" s="60" t="s">
        <v>268</v>
      </c>
      <c r="K335" s="60">
        <v>872008</v>
      </c>
      <c r="L335" s="61">
        <v>422.83067890307308</v>
      </c>
      <c r="M335" s="61">
        <v>36.767885122006362</v>
      </c>
      <c r="N335" s="61"/>
      <c r="O335" s="60" t="s">
        <v>283</v>
      </c>
      <c r="P335" s="60">
        <v>504019</v>
      </c>
    </row>
    <row r="336" spans="1:16" hidden="1" x14ac:dyDescent="0.25">
      <c r="A336" s="60" t="s">
        <v>73</v>
      </c>
      <c r="B336" s="60" t="s">
        <v>72</v>
      </c>
      <c r="C336" s="57">
        <v>1300</v>
      </c>
      <c r="D336" s="61">
        <v>459.5996098600819</v>
      </c>
      <c r="E336" s="62">
        <v>0</v>
      </c>
      <c r="F336" s="60">
        <v>300135</v>
      </c>
      <c r="G336" s="60" t="s">
        <v>282</v>
      </c>
      <c r="H336" s="60">
        <v>2016</v>
      </c>
      <c r="I336" s="62">
        <v>0.92</v>
      </c>
      <c r="J336" s="60" t="s">
        <v>268</v>
      </c>
      <c r="K336" s="60">
        <v>872008</v>
      </c>
      <c r="L336" s="61">
        <v>422.83164107127539</v>
      </c>
      <c r="M336" s="61">
        <v>36.767968788806513</v>
      </c>
      <c r="N336" s="61"/>
      <c r="O336" s="60" t="s">
        <v>283</v>
      </c>
      <c r="P336" s="60">
        <v>504019</v>
      </c>
    </row>
    <row r="337" spans="1:16" hidden="1" x14ac:dyDescent="0.25">
      <c r="A337" s="60" t="s">
        <v>73</v>
      </c>
      <c r="B337" s="60" t="s">
        <v>72</v>
      </c>
      <c r="C337" s="57">
        <v>1300</v>
      </c>
      <c r="D337" s="61">
        <v>459.59986029777156</v>
      </c>
      <c r="E337" s="62">
        <v>0</v>
      </c>
      <c r="F337" s="60">
        <v>300135</v>
      </c>
      <c r="G337" s="60" t="s">
        <v>282</v>
      </c>
      <c r="H337" s="60">
        <v>2016</v>
      </c>
      <c r="I337" s="62">
        <v>0.92</v>
      </c>
      <c r="J337" s="60" t="s">
        <v>268</v>
      </c>
      <c r="K337" s="60">
        <v>872008</v>
      </c>
      <c r="L337" s="61">
        <v>422.83187147394983</v>
      </c>
      <c r="M337" s="61">
        <v>36.767988823821725</v>
      </c>
      <c r="N337" s="61"/>
      <c r="O337" s="60" t="s">
        <v>283</v>
      </c>
      <c r="P337" s="60">
        <v>504019</v>
      </c>
    </row>
    <row r="338" spans="1:16" hidden="1" x14ac:dyDescent="0.25">
      <c r="A338" s="60" t="s">
        <v>73</v>
      </c>
      <c r="B338" s="60" t="s">
        <v>72</v>
      </c>
      <c r="C338" s="57">
        <v>1300</v>
      </c>
      <c r="D338" s="61">
        <v>459.60002867414215</v>
      </c>
      <c r="E338" s="62">
        <v>0</v>
      </c>
      <c r="F338" s="60">
        <v>300135</v>
      </c>
      <c r="G338" s="60" t="s">
        <v>282</v>
      </c>
      <c r="H338" s="60">
        <v>2016</v>
      </c>
      <c r="I338" s="62">
        <v>0.92</v>
      </c>
      <c r="J338" s="60" t="s">
        <v>268</v>
      </c>
      <c r="K338" s="60">
        <v>872008</v>
      </c>
      <c r="L338" s="61">
        <v>422.83202638021078</v>
      </c>
      <c r="M338" s="61">
        <v>36.768002293931374</v>
      </c>
      <c r="N338" s="61"/>
      <c r="O338" s="60" t="s">
        <v>283</v>
      </c>
      <c r="P338" s="60">
        <v>504019</v>
      </c>
    </row>
    <row r="339" spans="1:16" hidden="1" x14ac:dyDescent="0.25">
      <c r="A339" s="60" t="s">
        <v>73</v>
      </c>
      <c r="B339" s="60" t="s">
        <v>72</v>
      </c>
      <c r="C339" s="57">
        <v>1300</v>
      </c>
      <c r="D339" s="61">
        <v>459.60015180265651</v>
      </c>
      <c r="E339" s="62">
        <v>0</v>
      </c>
      <c r="F339" s="60">
        <v>300135</v>
      </c>
      <c r="G339" s="60" t="s">
        <v>282</v>
      </c>
      <c r="H339" s="60">
        <v>2016</v>
      </c>
      <c r="I339" s="62">
        <v>0.92</v>
      </c>
      <c r="J339" s="60" t="s">
        <v>268</v>
      </c>
      <c r="K339" s="60">
        <v>872008</v>
      </c>
      <c r="L339" s="61">
        <v>422.83213965844402</v>
      </c>
      <c r="M339" s="61">
        <v>36.768012144212491</v>
      </c>
      <c r="N339" s="61"/>
      <c r="O339" s="60" t="s">
        <v>283</v>
      </c>
      <c r="P339" s="60">
        <v>504019</v>
      </c>
    </row>
    <row r="340" spans="1:16" hidden="1" x14ac:dyDescent="0.25">
      <c r="A340" s="60" t="s">
        <v>73</v>
      </c>
      <c r="B340" s="60" t="s">
        <v>72</v>
      </c>
      <c r="C340" s="57">
        <v>1300</v>
      </c>
      <c r="D340" s="61">
        <v>459.60016372515395</v>
      </c>
      <c r="E340" s="62">
        <v>0</v>
      </c>
      <c r="F340" s="60">
        <v>300135</v>
      </c>
      <c r="G340" s="60" t="s">
        <v>282</v>
      </c>
      <c r="H340" s="60">
        <v>2016</v>
      </c>
      <c r="I340" s="62">
        <v>0.92</v>
      </c>
      <c r="J340" s="60" t="s">
        <v>268</v>
      </c>
      <c r="K340" s="60">
        <v>872008</v>
      </c>
      <c r="L340" s="61">
        <v>422.83215062714163</v>
      </c>
      <c r="M340" s="61">
        <v>36.768013098012318</v>
      </c>
      <c r="N340" s="61"/>
      <c r="O340" s="60" t="s">
        <v>283</v>
      </c>
      <c r="P340" s="60">
        <v>504019</v>
      </c>
    </row>
    <row r="341" spans="1:16" hidden="1" x14ac:dyDescent="0.25">
      <c r="A341" s="60" t="s">
        <v>73</v>
      </c>
      <c r="B341" s="60" t="s">
        <v>72</v>
      </c>
      <c r="C341" s="57">
        <v>1300</v>
      </c>
      <c r="D341" s="61">
        <v>590.39945068094949</v>
      </c>
      <c r="E341" s="62">
        <v>0</v>
      </c>
      <c r="F341" s="60">
        <v>300135</v>
      </c>
      <c r="G341" s="60" t="s">
        <v>282</v>
      </c>
      <c r="H341" s="60">
        <v>2017</v>
      </c>
      <c r="I341" s="62">
        <v>0.92</v>
      </c>
      <c r="J341" s="60" t="s">
        <v>268</v>
      </c>
      <c r="K341" s="60">
        <v>872008</v>
      </c>
      <c r="L341" s="61">
        <v>543.16749462647351</v>
      </c>
      <c r="M341" s="61">
        <v>47.231956054475972</v>
      </c>
      <c r="N341" s="61"/>
      <c r="O341" s="60" t="s">
        <v>283</v>
      </c>
      <c r="P341" s="60">
        <v>504019</v>
      </c>
    </row>
    <row r="342" spans="1:16" hidden="1" x14ac:dyDescent="0.25">
      <c r="A342" s="60" t="s">
        <v>73</v>
      </c>
      <c r="B342" s="60" t="s">
        <v>72</v>
      </c>
      <c r="C342" s="57">
        <v>1300</v>
      </c>
      <c r="D342" s="61">
        <v>1683.6797631867462</v>
      </c>
      <c r="E342" s="62">
        <v>0</v>
      </c>
      <c r="F342" s="60">
        <v>300257</v>
      </c>
      <c r="G342" s="60" t="s">
        <v>284</v>
      </c>
      <c r="H342" s="60">
        <v>2015</v>
      </c>
      <c r="I342" s="62">
        <v>0</v>
      </c>
      <c r="J342" s="60" t="s">
        <v>268</v>
      </c>
      <c r="K342" s="60">
        <v>870905</v>
      </c>
      <c r="L342" s="61"/>
      <c r="M342" s="61">
        <v>1683.6797631867462</v>
      </c>
      <c r="N342" s="61"/>
      <c r="O342" s="60">
        <v>9210</v>
      </c>
      <c r="P342" s="60">
        <v>504003</v>
      </c>
    </row>
    <row r="343" spans="1:16" hidden="1" x14ac:dyDescent="0.25">
      <c r="A343" s="60" t="s">
        <v>73</v>
      </c>
      <c r="B343" s="60" t="s">
        <v>72</v>
      </c>
      <c r="C343" s="57">
        <v>1300</v>
      </c>
      <c r="D343" s="61">
        <v>2156.9798140178782</v>
      </c>
      <c r="E343" s="62">
        <v>0</v>
      </c>
      <c r="F343" s="60">
        <v>300257</v>
      </c>
      <c r="G343" s="60" t="s">
        <v>284</v>
      </c>
      <c r="H343" s="60">
        <v>2017</v>
      </c>
      <c r="I343" s="62">
        <v>0</v>
      </c>
      <c r="J343" s="60" t="s">
        <v>268</v>
      </c>
      <c r="K343" s="60">
        <v>872008</v>
      </c>
      <c r="L343" s="61"/>
      <c r="M343" s="61">
        <v>2156.9798140178782</v>
      </c>
      <c r="N343" s="61"/>
      <c r="O343" s="60">
        <v>9230</v>
      </c>
      <c r="P343" s="60">
        <v>504003</v>
      </c>
    </row>
    <row r="344" spans="1:16" hidden="1" x14ac:dyDescent="0.25">
      <c r="A344" s="60" t="s">
        <v>73</v>
      </c>
      <c r="B344" s="60" t="s">
        <v>72</v>
      </c>
      <c r="C344" s="57">
        <v>1300</v>
      </c>
      <c r="D344" s="61">
        <v>2156.9799688308235</v>
      </c>
      <c r="E344" s="62">
        <v>0</v>
      </c>
      <c r="F344" s="60">
        <v>300257</v>
      </c>
      <c r="G344" s="60" t="s">
        <v>284</v>
      </c>
      <c r="H344" s="60">
        <v>2017</v>
      </c>
      <c r="I344" s="62">
        <v>0</v>
      </c>
      <c r="J344" s="60" t="s">
        <v>268</v>
      </c>
      <c r="K344" s="60">
        <v>872008</v>
      </c>
      <c r="L344" s="61"/>
      <c r="M344" s="61">
        <v>2156.9799688308235</v>
      </c>
      <c r="N344" s="61"/>
      <c r="O344" s="60">
        <v>9230</v>
      </c>
      <c r="P344" s="60">
        <v>504003</v>
      </c>
    </row>
    <row r="345" spans="1:16" hidden="1" x14ac:dyDescent="0.25">
      <c r="A345" s="60" t="s">
        <v>73</v>
      </c>
      <c r="B345" s="60" t="s">
        <v>72</v>
      </c>
      <c r="C345" s="57">
        <v>1300</v>
      </c>
      <c r="D345" s="61">
        <v>2156.9800208028923</v>
      </c>
      <c r="E345" s="62">
        <v>0</v>
      </c>
      <c r="F345" s="60">
        <v>300257</v>
      </c>
      <c r="G345" s="60" t="s">
        <v>284</v>
      </c>
      <c r="H345" s="60">
        <v>2017</v>
      </c>
      <c r="I345" s="62">
        <v>0</v>
      </c>
      <c r="J345" s="60" t="s">
        <v>268</v>
      </c>
      <c r="K345" s="60">
        <v>872008</v>
      </c>
      <c r="L345" s="61"/>
      <c r="M345" s="61">
        <v>2156.9800208028923</v>
      </c>
      <c r="N345" s="61"/>
      <c r="O345" s="60">
        <v>9230</v>
      </c>
      <c r="P345" s="60">
        <v>504003</v>
      </c>
    </row>
    <row r="346" spans="1:16" hidden="1" x14ac:dyDescent="0.25">
      <c r="A346" s="60" t="s">
        <v>73</v>
      </c>
      <c r="B346" s="60" t="s">
        <v>72</v>
      </c>
      <c r="C346" s="57">
        <v>1300</v>
      </c>
      <c r="D346" s="61">
        <v>2156.9800696177472</v>
      </c>
      <c r="E346" s="62">
        <v>0</v>
      </c>
      <c r="F346" s="60">
        <v>300257</v>
      </c>
      <c r="G346" s="60" t="s">
        <v>284</v>
      </c>
      <c r="H346" s="60">
        <v>2017</v>
      </c>
      <c r="I346" s="62">
        <v>0</v>
      </c>
      <c r="J346" s="60" t="s">
        <v>268</v>
      </c>
      <c r="K346" s="60">
        <v>872008</v>
      </c>
      <c r="L346" s="61"/>
      <c r="M346" s="61">
        <v>2156.9800696177472</v>
      </c>
      <c r="N346" s="61"/>
      <c r="O346" s="60">
        <v>9230</v>
      </c>
      <c r="P346" s="60">
        <v>504003</v>
      </c>
    </row>
    <row r="347" spans="1:16" hidden="1" x14ac:dyDescent="0.25">
      <c r="A347" s="60" t="s">
        <v>73</v>
      </c>
      <c r="B347" s="60" t="s">
        <v>72</v>
      </c>
      <c r="C347" s="57">
        <v>1300</v>
      </c>
      <c r="D347" s="61">
        <v>2156.9801293095061</v>
      </c>
      <c r="E347" s="62">
        <v>0</v>
      </c>
      <c r="F347" s="60">
        <v>300257</v>
      </c>
      <c r="G347" s="60" t="s">
        <v>284</v>
      </c>
      <c r="H347" s="60">
        <v>2017</v>
      </c>
      <c r="I347" s="62">
        <v>0</v>
      </c>
      <c r="J347" s="60" t="s">
        <v>268</v>
      </c>
      <c r="K347" s="60">
        <v>872008</v>
      </c>
      <c r="L347" s="61"/>
      <c r="M347" s="61">
        <v>2156.9801293095061</v>
      </c>
      <c r="N347" s="61"/>
      <c r="O347" s="60">
        <v>9230</v>
      </c>
      <c r="P347" s="60">
        <v>504003</v>
      </c>
    </row>
    <row r="348" spans="1:16" hidden="1" x14ac:dyDescent="0.25">
      <c r="A348" s="60" t="s">
        <v>73</v>
      </c>
      <c r="B348" s="60" t="s">
        <v>72</v>
      </c>
      <c r="C348" s="57">
        <v>1300</v>
      </c>
      <c r="D348" s="61">
        <v>2370.7698935341923</v>
      </c>
      <c r="E348" s="62">
        <v>0</v>
      </c>
      <c r="F348" s="60">
        <v>300257</v>
      </c>
      <c r="G348" s="60" t="s">
        <v>284</v>
      </c>
      <c r="H348" s="60">
        <v>2016</v>
      </c>
      <c r="I348" s="62">
        <v>0</v>
      </c>
      <c r="J348" s="60" t="s">
        <v>268</v>
      </c>
      <c r="K348" s="60">
        <v>872008</v>
      </c>
      <c r="L348" s="61"/>
      <c r="M348" s="61">
        <v>2370.7698935341923</v>
      </c>
      <c r="N348" s="61"/>
      <c r="O348" s="60">
        <v>9230</v>
      </c>
      <c r="P348" s="60">
        <v>504003</v>
      </c>
    </row>
    <row r="349" spans="1:16" hidden="1" x14ac:dyDescent="0.25">
      <c r="A349" s="60" t="s">
        <v>73</v>
      </c>
      <c r="B349" s="60" t="s">
        <v>72</v>
      </c>
      <c r="C349" s="57">
        <v>1300</v>
      </c>
      <c r="D349" s="61">
        <v>2370.7699652633482</v>
      </c>
      <c r="E349" s="62">
        <v>0</v>
      </c>
      <c r="F349" s="60">
        <v>300257</v>
      </c>
      <c r="G349" s="60" t="s">
        <v>284</v>
      </c>
      <c r="H349" s="60">
        <v>2016</v>
      </c>
      <c r="I349" s="62">
        <v>0</v>
      </c>
      <c r="J349" s="60" t="s">
        <v>268</v>
      </c>
      <c r="K349" s="60">
        <v>872008</v>
      </c>
      <c r="L349" s="61"/>
      <c r="M349" s="61">
        <v>2370.7699652633482</v>
      </c>
      <c r="N349" s="61"/>
      <c r="O349" s="60">
        <v>9230</v>
      </c>
      <c r="P349" s="60">
        <v>504003</v>
      </c>
    </row>
    <row r="350" spans="1:16" hidden="1" x14ac:dyDescent="0.25">
      <c r="A350" s="60" t="s">
        <v>73</v>
      </c>
      <c r="B350" s="60" t="s">
        <v>72</v>
      </c>
      <c r="C350" s="57">
        <v>1300</v>
      </c>
      <c r="D350" s="61">
        <v>2370.7700001691755</v>
      </c>
      <c r="E350" s="62">
        <v>0</v>
      </c>
      <c r="F350" s="60">
        <v>300257</v>
      </c>
      <c r="G350" s="60" t="s">
        <v>284</v>
      </c>
      <c r="H350" s="60">
        <v>2016</v>
      </c>
      <c r="I350" s="62">
        <v>0</v>
      </c>
      <c r="J350" s="60" t="s">
        <v>268</v>
      </c>
      <c r="K350" s="60">
        <v>872008</v>
      </c>
      <c r="L350" s="61"/>
      <c r="M350" s="61">
        <v>2370.7700001691755</v>
      </c>
      <c r="N350" s="61"/>
      <c r="O350" s="60">
        <v>9230</v>
      </c>
      <c r="P350" s="60">
        <v>504003</v>
      </c>
    </row>
    <row r="351" spans="1:16" hidden="1" x14ac:dyDescent="0.25">
      <c r="A351" s="60" t="s">
        <v>73</v>
      </c>
      <c r="B351" s="60" t="s">
        <v>72</v>
      </c>
      <c r="C351" s="57">
        <v>1300</v>
      </c>
      <c r="D351" s="61">
        <v>2370.7701153061716</v>
      </c>
      <c r="E351" s="62">
        <v>0</v>
      </c>
      <c r="F351" s="60">
        <v>300257</v>
      </c>
      <c r="G351" s="60" t="s">
        <v>284</v>
      </c>
      <c r="H351" s="60">
        <v>2016</v>
      </c>
      <c r="I351" s="62">
        <v>0</v>
      </c>
      <c r="J351" s="60" t="s">
        <v>268</v>
      </c>
      <c r="K351" s="60">
        <v>872008</v>
      </c>
      <c r="L351" s="61"/>
      <c r="M351" s="61">
        <v>2370.7701153061716</v>
      </c>
      <c r="N351" s="61"/>
      <c r="O351" s="60">
        <v>9230</v>
      </c>
      <c r="P351" s="60">
        <v>504003</v>
      </c>
    </row>
    <row r="352" spans="1:16" hidden="1" x14ac:dyDescent="0.25">
      <c r="A352" s="60" t="s">
        <v>73</v>
      </c>
      <c r="B352" s="60" t="s">
        <v>72</v>
      </c>
      <c r="C352" s="57">
        <v>1300</v>
      </c>
      <c r="D352" s="61">
        <v>2370.7701416845748</v>
      </c>
      <c r="E352" s="62">
        <v>0</v>
      </c>
      <c r="F352" s="60">
        <v>300257</v>
      </c>
      <c r="G352" s="60" t="s">
        <v>284</v>
      </c>
      <c r="H352" s="60">
        <v>2016</v>
      </c>
      <c r="I352" s="62">
        <v>0</v>
      </c>
      <c r="J352" s="60" t="s">
        <v>268</v>
      </c>
      <c r="K352" s="60">
        <v>872008</v>
      </c>
      <c r="L352" s="61"/>
      <c r="M352" s="61">
        <v>2370.7701416845748</v>
      </c>
      <c r="N352" s="61"/>
      <c r="O352" s="60">
        <v>9230</v>
      </c>
      <c r="P352" s="60">
        <v>504003</v>
      </c>
    </row>
    <row r="353" spans="1:16" hidden="1" x14ac:dyDescent="0.25">
      <c r="A353" s="60" t="s">
        <v>73</v>
      </c>
      <c r="B353" s="60" t="s">
        <v>72</v>
      </c>
      <c r="C353" s="57">
        <v>1300</v>
      </c>
      <c r="D353" s="61">
        <v>2370.7701453434661</v>
      </c>
      <c r="E353" s="62">
        <v>0</v>
      </c>
      <c r="F353" s="60">
        <v>300257</v>
      </c>
      <c r="G353" s="60" t="s">
        <v>284</v>
      </c>
      <c r="H353" s="60">
        <v>2016</v>
      </c>
      <c r="I353" s="62">
        <v>0</v>
      </c>
      <c r="J353" s="60" t="s">
        <v>268</v>
      </c>
      <c r="K353" s="60">
        <v>872008</v>
      </c>
      <c r="L353" s="61"/>
      <c r="M353" s="61">
        <v>2370.7701453434661</v>
      </c>
      <c r="N353" s="61"/>
      <c r="O353" s="60">
        <v>9230</v>
      </c>
      <c r="P353" s="60">
        <v>504003</v>
      </c>
    </row>
    <row r="354" spans="1:16" hidden="1" x14ac:dyDescent="0.25">
      <c r="A354" s="60" t="s">
        <v>73</v>
      </c>
      <c r="B354" s="60" t="s">
        <v>72</v>
      </c>
      <c r="C354" s="57">
        <v>1300</v>
      </c>
      <c r="D354" s="61">
        <v>2370.7701685006809</v>
      </c>
      <c r="E354" s="62">
        <v>0</v>
      </c>
      <c r="F354" s="60">
        <v>300257</v>
      </c>
      <c r="G354" s="60" t="s">
        <v>284</v>
      </c>
      <c r="H354" s="60">
        <v>2016</v>
      </c>
      <c r="I354" s="62">
        <v>0</v>
      </c>
      <c r="J354" s="60" t="s">
        <v>268</v>
      </c>
      <c r="K354" s="60">
        <v>872008</v>
      </c>
      <c r="L354" s="61"/>
      <c r="M354" s="61">
        <v>2370.7701685006809</v>
      </c>
      <c r="N354" s="61"/>
      <c r="O354" s="60">
        <v>9230</v>
      </c>
      <c r="P354" s="60">
        <v>504003</v>
      </c>
    </row>
    <row r="355" spans="1:16" hidden="1" x14ac:dyDescent="0.25">
      <c r="A355" s="60" t="s">
        <v>73</v>
      </c>
      <c r="B355" s="60" t="s">
        <v>72</v>
      </c>
      <c r="C355" s="57">
        <v>1300</v>
      </c>
      <c r="D355" s="61">
        <v>2370.7701935305527</v>
      </c>
      <c r="E355" s="62">
        <v>0</v>
      </c>
      <c r="F355" s="60">
        <v>300257</v>
      </c>
      <c r="G355" s="60" t="s">
        <v>284</v>
      </c>
      <c r="H355" s="60">
        <v>2016</v>
      </c>
      <c r="I355" s="62">
        <v>0</v>
      </c>
      <c r="J355" s="60" t="s">
        <v>268</v>
      </c>
      <c r="K355" s="60">
        <v>872008</v>
      </c>
      <c r="L355" s="61"/>
      <c r="M355" s="61">
        <v>2370.7701935305527</v>
      </c>
      <c r="N355" s="61"/>
      <c r="O355" s="60">
        <v>9230</v>
      </c>
      <c r="P355" s="60">
        <v>504003</v>
      </c>
    </row>
    <row r="356" spans="1:16" hidden="1" x14ac:dyDescent="0.25">
      <c r="A356" s="60" t="s">
        <v>73</v>
      </c>
      <c r="B356" s="60" t="s">
        <v>72</v>
      </c>
      <c r="C356" s="57">
        <v>1300</v>
      </c>
      <c r="D356" s="61">
        <v>2370.7702272801102</v>
      </c>
      <c r="E356" s="62">
        <v>0</v>
      </c>
      <c r="F356" s="60">
        <v>300257</v>
      </c>
      <c r="G356" s="60" t="s">
        <v>284</v>
      </c>
      <c r="H356" s="60">
        <v>2016</v>
      </c>
      <c r="I356" s="62">
        <v>0</v>
      </c>
      <c r="J356" s="60" t="s">
        <v>268</v>
      </c>
      <c r="K356" s="60">
        <v>872008</v>
      </c>
      <c r="L356" s="61"/>
      <c r="M356" s="61">
        <v>2370.7702272801102</v>
      </c>
      <c r="N356" s="61"/>
      <c r="O356" s="60">
        <v>9230</v>
      </c>
      <c r="P356" s="60">
        <v>504003</v>
      </c>
    </row>
    <row r="357" spans="1:16" hidden="1" x14ac:dyDescent="0.25">
      <c r="A357" s="60" t="s">
        <v>73</v>
      </c>
      <c r="B357" s="60" t="s">
        <v>72</v>
      </c>
      <c r="C357" s="57">
        <v>1300</v>
      </c>
      <c r="D357" s="61">
        <v>2370.7702342902758</v>
      </c>
      <c r="E357" s="62">
        <v>0</v>
      </c>
      <c r="F357" s="60">
        <v>300257</v>
      </c>
      <c r="G357" s="60" t="s">
        <v>284</v>
      </c>
      <c r="H357" s="60">
        <v>2016</v>
      </c>
      <c r="I357" s="62">
        <v>0</v>
      </c>
      <c r="J357" s="60" t="s">
        <v>268</v>
      </c>
      <c r="K357" s="60">
        <v>872008</v>
      </c>
      <c r="L357" s="61"/>
      <c r="M357" s="61">
        <v>2370.7702342902758</v>
      </c>
      <c r="N357" s="61"/>
      <c r="O357" s="60">
        <v>9230</v>
      </c>
      <c r="P357" s="60">
        <v>504003</v>
      </c>
    </row>
    <row r="358" spans="1:16" hidden="1" x14ac:dyDescent="0.25">
      <c r="A358" s="60" t="s">
        <v>73</v>
      </c>
      <c r="B358" s="60" t="s">
        <v>72</v>
      </c>
      <c r="C358" s="57">
        <v>1300</v>
      </c>
      <c r="D358" s="61">
        <v>2753.3798212529014</v>
      </c>
      <c r="E358" s="62">
        <v>0</v>
      </c>
      <c r="F358" s="60">
        <v>300257</v>
      </c>
      <c r="G358" s="60" t="s">
        <v>284</v>
      </c>
      <c r="H358" s="60">
        <v>2017</v>
      </c>
      <c r="I358" s="62">
        <v>0</v>
      </c>
      <c r="J358" s="60" t="s">
        <v>268</v>
      </c>
      <c r="K358" s="60">
        <v>872008</v>
      </c>
      <c r="L358" s="61"/>
      <c r="M358" s="61">
        <v>2753.3798212529014</v>
      </c>
      <c r="N358" s="61"/>
      <c r="O358" s="60">
        <v>9230</v>
      </c>
      <c r="P358" s="60">
        <v>504003</v>
      </c>
    </row>
    <row r="359" spans="1:16" hidden="1" x14ac:dyDescent="0.25">
      <c r="A359" s="60" t="s">
        <v>73</v>
      </c>
      <c r="B359" s="60" t="s">
        <v>72</v>
      </c>
      <c r="C359" s="57">
        <v>1300</v>
      </c>
      <c r="D359" s="61">
        <v>2753.379927825586</v>
      </c>
      <c r="E359" s="62">
        <v>0</v>
      </c>
      <c r="F359" s="60">
        <v>300257</v>
      </c>
      <c r="G359" s="60" t="s">
        <v>284</v>
      </c>
      <c r="H359" s="60">
        <v>2017</v>
      </c>
      <c r="I359" s="62">
        <v>0</v>
      </c>
      <c r="J359" s="60" t="s">
        <v>268</v>
      </c>
      <c r="K359" s="60">
        <v>872008</v>
      </c>
      <c r="L359" s="61"/>
      <c r="M359" s="61">
        <v>2753.379927825586</v>
      </c>
      <c r="N359" s="61"/>
      <c r="O359" s="60">
        <v>9230</v>
      </c>
      <c r="P359" s="60">
        <v>504003</v>
      </c>
    </row>
    <row r="360" spans="1:16" hidden="1" x14ac:dyDescent="0.25">
      <c r="A360" s="60" t="s">
        <v>73</v>
      </c>
      <c r="B360" s="60" t="s">
        <v>72</v>
      </c>
      <c r="C360" s="57">
        <v>1300</v>
      </c>
      <c r="D360" s="61">
        <v>2753.3800164495287</v>
      </c>
      <c r="E360" s="62">
        <v>0</v>
      </c>
      <c r="F360" s="60">
        <v>300257</v>
      </c>
      <c r="G360" s="60" t="s">
        <v>284</v>
      </c>
      <c r="H360" s="60">
        <v>2017</v>
      </c>
      <c r="I360" s="62">
        <v>0</v>
      </c>
      <c r="J360" s="60" t="s">
        <v>268</v>
      </c>
      <c r="K360" s="60">
        <v>872008</v>
      </c>
      <c r="L360" s="61"/>
      <c r="M360" s="61">
        <v>2753.3800164495287</v>
      </c>
      <c r="N360" s="61"/>
      <c r="O360" s="60">
        <v>9230</v>
      </c>
      <c r="P360" s="60">
        <v>504003</v>
      </c>
    </row>
    <row r="361" spans="1:16" hidden="1" x14ac:dyDescent="0.25">
      <c r="A361" s="60" t="s">
        <v>73</v>
      </c>
      <c r="B361" s="60" t="s">
        <v>72</v>
      </c>
      <c r="C361" s="57">
        <v>1300</v>
      </c>
      <c r="D361" s="61">
        <v>2753.3800977852757</v>
      </c>
      <c r="E361" s="62">
        <v>0</v>
      </c>
      <c r="F361" s="60">
        <v>300257</v>
      </c>
      <c r="G361" s="60" t="s">
        <v>284</v>
      </c>
      <c r="H361" s="60">
        <v>2017</v>
      </c>
      <c r="I361" s="62">
        <v>0</v>
      </c>
      <c r="J361" s="60" t="s">
        <v>268</v>
      </c>
      <c r="K361" s="60">
        <v>872008</v>
      </c>
      <c r="L361" s="61"/>
      <c r="M361" s="61">
        <v>2753.3800977852757</v>
      </c>
      <c r="N361" s="61"/>
      <c r="O361" s="60">
        <v>9230</v>
      </c>
      <c r="P361" s="60">
        <v>504003</v>
      </c>
    </row>
    <row r="362" spans="1:16" hidden="1" x14ac:dyDescent="0.25">
      <c r="A362" s="60" t="s">
        <v>73</v>
      </c>
      <c r="B362" s="60" t="s">
        <v>72</v>
      </c>
      <c r="C362" s="57">
        <v>1300</v>
      </c>
      <c r="D362" s="61">
        <v>2753.3802556700703</v>
      </c>
      <c r="E362" s="62">
        <v>0</v>
      </c>
      <c r="F362" s="60">
        <v>300257</v>
      </c>
      <c r="G362" s="60" t="s">
        <v>284</v>
      </c>
      <c r="H362" s="60">
        <v>2017</v>
      </c>
      <c r="I362" s="62">
        <v>0</v>
      </c>
      <c r="J362" s="60" t="s">
        <v>268</v>
      </c>
      <c r="K362" s="60">
        <v>872008</v>
      </c>
      <c r="L362" s="61"/>
      <c r="M362" s="61">
        <v>2753.3802556700703</v>
      </c>
      <c r="N362" s="61"/>
      <c r="O362" s="60">
        <v>9230</v>
      </c>
      <c r="P362" s="60">
        <v>504003</v>
      </c>
    </row>
    <row r="363" spans="1:16" hidden="1" x14ac:dyDescent="0.25">
      <c r="A363" s="60" t="s">
        <v>73</v>
      </c>
      <c r="B363" s="60" t="s">
        <v>72</v>
      </c>
      <c r="C363" s="57">
        <v>1300</v>
      </c>
      <c r="D363" s="61">
        <v>2753.3804909275809</v>
      </c>
      <c r="E363" s="62">
        <v>0</v>
      </c>
      <c r="F363" s="60">
        <v>300257</v>
      </c>
      <c r="G363" s="60" t="s">
        <v>284</v>
      </c>
      <c r="H363" s="60">
        <v>2017</v>
      </c>
      <c r="I363" s="62">
        <v>0</v>
      </c>
      <c r="J363" s="60" t="s">
        <v>268</v>
      </c>
      <c r="K363" s="60">
        <v>872008</v>
      </c>
      <c r="L363" s="61"/>
      <c r="M363" s="61">
        <v>2753.3804909275809</v>
      </c>
      <c r="N363" s="61"/>
      <c r="O363" s="60">
        <v>9230</v>
      </c>
      <c r="P363" s="60">
        <v>504003</v>
      </c>
    </row>
    <row r="364" spans="1:16" hidden="1" x14ac:dyDescent="0.25">
      <c r="A364" s="60" t="s">
        <v>73</v>
      </c>
      <c r="B364" s="60" t="s">
        <v>72</v>
      </c>
      <c r="C364" s="57">
        <v>1300</v>
      </c>
      <c r="D364" s="61">
        <v>3045.48016568517</v>
      </c>
      <c r="E364" s="62">
        <v>0</v>
      </c>
      <c r="F364" s="60">
        <v>300257</v>
      </c>
      <c r="G364" s="60" t="s">
        <v>284</v>
      </c>
      <c r="H364" s="60">
        <v>2017</v>
      </c>
      <c r="I364" s="62">
        <v>0</v>
      </c>
      <c r="J364" s="60" t="s">
        <v>268</v>
      </c>
      <c r="K364" s="60">
        <v>872008</v>
      </c>
      <c r="L364" s="61"/>
      <c r="M364" s="61">
        <v>3045.48016568517</v>
      </c>
      <c r="N364" s="61"/>
      <c r="O364" s="60">
        <v>9230</v>
      </c>
      <c r="P364" s="60">
        <v>504003</v>
      </c>
    </row>
    <row r="365" spans="1:16" hidden="1" x14ac:dyDescent="0.25">
      <c r="A365" s="60" t="s">
        <v>73</v>
      </c>
      <c r="B365" s="60" t="s">
        <v>72</v>
      </c>
      <c r="C365" s="57">
        <v>1300</v>
      </c>
      <c r="D365" s="61">
        <v>3468.3997271228081</v>
      </c>
      <c r="E365" s="62">
        <v>0</v>
      </c>
      <c r="F365" s="60">
        <v>300257</v>
      </c>
      <c r="G365" s="60" t="s">
        <v>284</v>
      </c>
      <c r="H365" s="60">
        <v>2018</v>
      </c>
      <c r="I365" s="62">
        <v>0</v>
      </c>
      <c r="J365" s="60" t="s">
        <v>268</v>
      </c>
      <c r="K365" s="60">
        <v>872008</v>
      </c>
      <c r="L365" s="61"/>
      <c r="M365" s="61">
        <v>3468.3997271228081</v>
      </c>
      <c r="N365" s="61"/>
      <c r="O365" s="60">
        <v>9230</v>
      </c>
      <c r="P365" s="60">
        <v>504003</v>
      </c>
    </row>
    <row r="366" spans="1:16" hidden="1" x14ac:dyDescent="0.25">
      <c r="A366" s="60" t="s">
        <v>73</v>
      </c>
      <c r="B366" s="60" t="s">
        <v>72</v>
      </c>
      <c r="C366" s="57">
        <v>1300</v>
      </c>
      <c r="D366" s="61">
        <v>4535.598987885478</v>
      </c>
      <c r="E366" s="62">
        <v>0</v>
      </c>
      <c r="F366" s="60">
        <v>300257</v>
      </c>
      <c r="G366" s="60" t="s">
        <v>284</v>
      </c>
      <c r="H366" s="60">
        <v>2018</v>
      </c>
      <c r="I366" s="62">
        <v>0</v>
      </c>
      <c r="J366" s="60" t="s">
        <v>268</v>
      </c>
      <c r="K366" s="60">
        <v>872008</v>
      </c>
      <c r="L366" s="61"/>
      <c r="M366" s="61">
        <v>4535.598987885478</v>
      </c>
      <c r="N366" s="61"/>
      <c r="O366" s="60">
        <v>9230</v>
      </c>
      <c r="P366" s="60">
        <v>504003</v>
      </c>
    </row>
    <row r="367" spans="1:16" hidden="1" x14ac:dyDescent="0.25">
      <c r="A367" s="60" t="s">
        <v>73</v>
      </c>
      <c r="B367" s="60" t="s">
        <v>72</v>
      </c>
      <c r="C367" s="57">
        <v>1300</v>
      </c>
      <c r="D367" s="61">
        <v>4535.5994067103038</v>
      </c>
      <c r="E367" s="62">
        <v>0</v>
      </c>
      <c r="F367" s="60">
        <v>300257</v>
      </c>
      <c r="G367" s="60" t="s">
        <v>284</v>
      </c>
      <c r="H367" s="60">
        <v>2018</v>
      </c>
      <c r="I367" s="62">
        <v>0</v>
      </c>
      <c r="J367" s="60" t="s">
        <v>268</v>
      </c>
      <c r="K367" s="60">
        <v>872008</v>
      </c>
      <c r="L367" s="61"/>
      <c r="M367" s="61">
        <v>4535.5994067103038</v>
      </c>
      <c r="N367" s="61"/>
      <c r="O367" s="60">
        <v>9230</v>
      </c>
      <c r="P367" s="60">
        <v>504003</v>
      </c>
    </row>
    <row r="368" spans="1:16" hidden="1" x14ac:dyDescent="0.25">
      <c r="A368" s="60" t="s">
        <v>73</v>
      </c>
      <c r="B368" s="60" t="s">
        <v>72</v>
      </c>
      <c r="C368" s="57">
        <v>1300</v>
      </c>
      <c r="D368" s="61">
        <v>4535.5995873712736</v>
      </c>
      <c r="E368" s="62">
        <v>0</v>
      </c>
      <c r="F368" s="60">
        <v>300257</v>
      </c>
      <c r="G368" s="60" t="s">
        <v>284</v>
      </c>
      <c r="H368" s="60">
        <v>2018</v>
      </c>
      <c r="I368" s="62">
        <v>0</v>
      </c>
      <c r="J368" s="60" t="s">
        <v>268</v>
      </c>
      <c r="K368" s="60">
        <v>872008</v>
      </c>
      <c r="L368" s="61"/>
      <c r="M368" s="61">
        <v>4535.5995873712736</v>
      </c>
      <c r="N368" s="61"/>
      <c r="O368" s="60">
        <v>9230</v>
      </c>
      <c r="P368" s="60">
        <v>504003</v>
      </c>
    </row>
    <row r="369" spans="1:16" hidden="1" x14ac:dyDescent="0.25">
      <c r="A369" s="60" t="s">
        <v>73</v>
      </c>
      <c r="B369" s="60" t="s">
        <v>72</v>
      </c>
      <c r="C369" s="57">
        <v>1300</v>
      </c>
      <c r="D369" s="61">
        <v>4535.5997143387476</v>
      </c>
      <c r="E369" s="62">
        <v>0</v>
      </c>
      <c r="F369" s="60">
        <v>300257</v>
      </c>
      <c r="G369" s="60" t="s">
        <v>284</v>
      </c>
      <c r="H369" s="60">
        <v>2018</v>
      </c>
      <c r="I369" s="62">
        <v>0</v>
      </c>
      <c r="J369" s="60" t="s">
        <v>268</v>
      </c>
      <c r="K369" s="60">
        <v>872008</v>
      </c>
      <c r="L369" s="61"/>
      <c r="M369" s="61">
        <v>4535.5997143387476</v>
      </c>
      <c r="N369" s="61"/>
      <c r="O369" s="60">
        <v>9230</v>
      </c>
      <c r="P369" s="60">
        <v>504003</v>
      </c>
    </row>
    <row r="370" spans="1:16" hidden="1" x14ac:dyDescent="0.25">
      <c r="A370" s="60" t="s">
        <v>73</v>
      </c>
      <c r="B370" s="60" t="s">
        <v>72</v>
      </c>
      <c r="C370" s="57">
        <v>1300</v>
      </c>
      <c r="D370" s="61">
        <v>4535.5999009501766</v>
      </c>
      <c r="E370" s="62">
        <v>0</v>
      </c>
      <c r="F370" s="60">
        <v>300257</v>
      </c>
      <c r="G370" s="60" t="s">
        <v>284</v>
      </c>
      <c r="H370" s="60">
        <v>2018</v>
      </c>
      <c r="I370" s="62">
        <v>0</v>
      </c>
      <c r="J370" s="60" t="s">
        <v>268</v>
      </c>
      <c r="K370" s="60">
        <v>872008</v>
      </c>
      <c r="L370" s="61"/>
      <c r="M370" s="61">
        <v>4535.5999009501766</v>
      </c>
      <c r="N370" s="61"/>
      <c r="O370" s="60">
        <v>9230</v>
      </c>
      <c r="P370" s="60">
        <v>504003</v>
      </c>
    </row>
    <row r="371" spans="1:16" hidden="1" x14ac:dyDescent="0.25">
      <c r="A371" s="60" t="s">
        <v>73</v>
      </c>
      <c r="B371" s="60" t="s">
        <v>72</v>
      </c>
      <c r="C371" s="57">
        <v>1300</v>
      </c>
      <c r="D371" s="61">
        <v>4535.599994204038</v>
      </c>
      <c r="E371" s="62">
        <v>0</v>
      </c>
      <c r="F371" s="60">
        <v>300265</v>
      </c>
      <c r="G371" s="60" t="s">
        <v>285</v>
      </c>
      <c r="H371" s="60">
        <v>2018</v>
      </c>
      <c r="I371" s="62">
        <v>0</v>
      </c>
      <c r="J371" s="60">
        <v>4265</v>
      </c>
      <c r="K371" s="60">
        <v>872008</v>
      </c>
      <c r="L371" s="61"/>
      <c r="M371" s="61">
        <v>4535.599994204038</v>
      </c>
      <c r="N371" s="61"/>
      <c r="O371" s="60">
        <v>4265</v>
      </c>
      <c r="P371" s="60">
        <v>504003</v>
      </c>
    </row>
    <row r="372" spans="1:16" hidden="1" x14ac:dyDescent="0.25">
      <c r="A372" s="60" t="s">
        <v>73</v>
      </c>
      <c r="B372" s="60" t="s">
        <v>72</v>
      </c>
      <c r="C372" s="57">
        <v>1300</v>
      </c>
      <c r="D372" s="61">
        <v>4535.6000385552124</v>
      </c>
      <c r="E372" s="62">
        <v>0</v>
      </c>
      <c r="F372" s="60">
        <v>300257</v>
      </c>
      <c r="G372" s="60" t="s">
        <v>284</v>
      </c>
      <c r="H372" s="60">
        <v>2018</v>
      </c>
      <c r="I372" s="62">
        <v>0</v>
      </c>
      <c r="J372" s="60" t="s">
        <v>268</v>
      </c>
      <c r="K372" s="60">
        <v>872008</v>
      </c>
      <c r="L372" s="61"/>
      <c r="M372" s="61">
        <v>4535.6000385552124</v>
      </c>
      <c r="N372" s="61"/>
      <c r="O372" s="60">
        <v>9230</v>
      </c>
      <c r="P372" s="60">
        <v>504003</v>
      </c>
    </row>
    <row r="373" spans="1:16" hidden="1" x14ac:dyDescent="0.25">
      <c r="A373" s="60" t="s">
        <v>73</v>
      </c>
      <c r="B373" s="60" t="s">
        <v>72</v>
      </c>
      <c r="C373" s="57">
        <v>1300</v>
      </c>
      <c r="D373" s="61">
        <v>4535.6000545361912</v>
      </c>
      <c r="E373" s="62">
        <v>0</v>
      </c>
      <c r="F373" s="60">
        <v>300257</v>
      </c>
      <c r="G373" s="60" t="s">
        <v>284</v>
      </c>
      <c r="H373" s="60">
        <v>2018</v>
      </c>
      <c r="I373" s="62">
        <v>0</v>
      </c>
      <c r="J373" s="60" t="s">
        <v>268</v>
      </c>
      <c r="K373" s="60">
        <v>872008</v>
      </c>
      <c r="L373" s="61"/>
      <c r="M373" s="61">
        <v>4535.6000545361912</v>
      </c>
      <c r="N373" s="61"/>
      <c r="O373" s="60">
        <v>9230</v>
      </c>
      <c r="P373" s="60">
        <v>504003</v>
      </c>
    </row>
    <row r="374" spans="1:16" hidden="1" x14ac:dyDescent="0.25">
      <c r="A374" s="60" t="s">
        <v>73</v>
      </c>
      <c r="B374" s="60" t="s">
        <v>72</v>
      </c>
      <c r="C374" s="57">
        <v>1300</v>
      </c>
      <c r="D374" s="61">
        <v>4535.6000815262041</v>
      </c>
      <c r="E374" s="62">
        <v>0</v>
      </c>
      <c r="F374" s="60">
        <v>300257</v>
      </c>
      <c r="G374" s="60" t="s">
        <v>284</v>
      </c>
      <c r="H374" s="60">
        <v>2018</v>
      </c>
      <c r="I374" s="62">
        <v>0</v>
      </c>
      <c r="J374" s="60" t="s">
        <v>268</v>
      </c>
      <c r="K374" s="60">
        <v>872008</v>
      </c>
      <c r="L374" s="61"/>
      <c r="M374" s="61">
        <v>4535.6000815262041</v>
      </c>
      <c r="N374" s="61"/>
      <c r="O374" s="60">
        <v>9230</v>
      </c>
      <c r="P374" s="60">
        <v>504003</v>
      </c>
    </row>
    <row r="375" spans="1:16" hidden="1" x14ac:dyDescent="0.25">
      <c r="A375" s="60" t="s">
        <v>73</v>
      </c>
      <c r="B375" s="60" t="s">
        <v>72</v>
      </c>
      <c r="C375" s="57">
        <v>1300</v>
      </c>
      <c r="D375" s="61">
        <v>4535.6002841060636</v>
      </c>
      <c r="E375" s="62">
        <v>0</v>
      </c>
      <c r="F375" s="60">
        <v>300257</v>
      </c>
      <c r="G375" s="60" t="s">
        <v>284</v>
      </c>
      <c r="H375" s="60">
        <v>2018</v>
      </c>
      <c r="I375" s="62">
        <v>0</v>
      </c>
      <c r="J375" s="60" t="s">
        <v>268</v>
      </c>
      <c r="K375" s="60">
        <v>872008</v>
      </c>
      <c r="L375" s="61"/>
      <c r="M375" s="61">
        <v>4535.6002841060636</v>
      </c>
      <c r="N375" s="61"/>
      <c r="O375" s="60">
        <v>9230</v>
      </c>
      <c r="P375" s="60">
        <v>504003</v>
      </c>
    </row>
    <row r="376" spans="1:16" hidden="1" x14ac:dyDescent="0.25">
      <c r="A376" s="60" t="s">
        <v>73</v>
      </c>
      <c r="B376" s="60" t="s">
        <v>72</v>
      </c>
      <c r="C376" s="57">
        <v>1300</v>
      </c>
      <c r="D376" s="61">
        <v>4535.60114490251</v>
      </c>
      <c r="E376" s="62">
        <v>0</v>
      </c>
      <c r="F376" s="60">
        <v>300257</v>
      </c>
      <c r="G376" s="60" t="s">
        <v>284</v>
      </c>
      <c r="H376" s="60">
        <v>2018</v>
      </c>
      <c r="I376" s="62">
        <v>0</v>
      </c>
      <c r="J376" s="60" t="s">
        <v>268</v>
      </c>
      <c r="K376" s="60">
        <v>872008</v>
      </c>
      <c r="L376" s="61"/>
      <c r="M376" s="61">
        <v>4535.60114490251</v>
      </c>
      <c r="N376" s="61"/>
      <c r="O376" s="60">
        <v>9230</v>
      </c>
      <c r="P376" s="60">
        <v>504003</v>
      </c>
    </row>
    <row r="377" spans="1:16" hidden="1" x14ac:dyDescent="0.25">
      <c r="A377" s="60" t="s">
        <v>73</v>
      </c>
      <c r="B377" s="60" t="s">
        <v>72</v>
      </c>
      <c r="C377" s="57">
        <v>1300</v>
      </c>
      <c r="D377" s="61">
        <v>4741.5398699209354</v>
      </c>
      <c r="E377" s="62">
        <v>0</v>
      </c>
      <c r="F377" s="60">
        <v>300257</v>
      </c>
      <c r="G377" s="60" t="s">
        <v>284</v>
      </c>
      <c r="H377" s="60">
        <v>2016</v>
      </c>
      <c r="I377" s="62">
        <v>0</v>
      </c>
      <c r="J377" s="60" t="s">
        <v>268</v>
      </c>
      <c r="K377" s="60">
        <v>872008</v>
      </c>
      <c r="L377" s="61"/>
      <c r="M377" s="61">
        <v>4741.5398699209354</v>
      </c>
      <c r="N377" s="61"/>
      <c r="O377" s="60">
        <v>9230</v>
      </c>
      <c r="P377" s="60">
        <v>504003</v>
      </c>
    </row>
    <row r="378" spans="1:16" hidden="1" x14ac:dyDescent="0.25">
      <c r="A378" s="60" t="s">
        <v>73</v>
      </c>
      <c r="B378" s="60" t="s">
        <v>72</v>
      </c>
      <c r="C378" s="57">
        <v>1300</v>
      </c>
      <c r="D378" s="61">
        <v>4848.3994765240186</v>
      </c>
      <c r="E378" s="62">
        <v>0</v>
      </c>
      <c r="F378" s="60">
        <v>300265</v>
      </c>
      <c r="G378" s="60" t="s">
        <v>285</v>
      </c>
      <c r="H378" s="60">
        <v>2019</v>
      </c>
      <c r="I378" s="62">
        <v>0</v>
      </c>
      <c r="J378" s="60">
        <v>4265</v>
      </c>
      <c r="K378" s="60">
        <v>872008</v>
      </c>
      <c r="L378" s="61"/>
      <c r="M378" s="61">
        <v>4848.3994765240186</v>
      </c>
      <c r="N378" s="61"/>
      <c r="O378" s="60">
        <v>4265</v>
      </c>
      <c r="P378" s="60">
        <v>504003</v>
      </c>
    </row>
    <row r="379" spans="1:16" hidden="1" x14ac:dyDescent="0.25">
      <c r="A379" s="60" t="s">
        <v>73</v>
      </c>
      <c r="B379" s="60" t="s">
        <v>72</v>
      </c>
      <c r="C379" s="57">
        <v>1300</v>
      </c>
      <c r="D379" s="61">
        <v>4848.3998419806385</v>
      </c>
      <c r="E379" s="62">
        <v>0</v>
      </c>
      <c r="F379" s="60">
        <v>300265</v>
      </c>
      <c r="G379" s="60" t="s">
        <v>285</v>
      </c>
      <c r="H379" s="60">
        <v>2019</v>
      </c>
      <c r="I379" s="62">
        <v>0</v>
      </c>
      <c r="J379" s="60">
        <v>4265</v>
      </c>
      <c r="K379" s="60">
        <v>872008</v>
      </c>
      <c r="L379" s="61"/>
      <c r="M379" s="61">
        <v>4848.3998419806385</v>
      </c>
      <c r="N379" s="61"/>
      <c r="O379" s="60">
        <v>4265</v>
      </c>
      <c r="P379" s="60">
        <v>504003</v>
      </c>
    </row>
    <row r="380" spans="1:16" hidden="1" x14ac:dyDescent="0.25">
      <c r="A380" s="60" t="s">
        <v>73</v>
      </c>
      <c r="B380" s="60" t="s">
        <v>72</v>
      </c>
      <c r="C380" s="57">
        <v>1300</v>
      </c>
      <c r="D380" s="61">
        <v>4848.399939280991</v>
      </c>
      <c r="E380" s="62">
        <v>0</v>
      </c>
      <c r="F380" s="60">
        <v>300265</v>
      </c>
      <c r="G380" s="60" t="s">
        <v>285</v>
      </c>
      <c r="H380" s="60">
        <v>2019</v>
      </c>
      <c r="I380" s="62">
        <v>0</v>
      </c>
      <c r="J380" s="60">
        <v>4265</v>
      </c>
      <c r="K380" s="60">
        <v>872008</v>
      </c>
      <c r="L380" s="61"/>
      <c r="M380" s="61">
        <v>4848.399939280991</v>
      </c>
      <c r="N380" s="61"/>
      <c r="O380" s="60">
        <v>4265</v>
      </c>
      <c r="P380" s="60">
        <v>504003</v>
      </c>
    </row>
    <row r="381" spans="1:16" hidden="1" x14ac:dyDescent="0.25">
      <c r="A381" s="60" t="s">
        <v>73</v>
      </c>
      <c r="B381" s="60" t="s">
        <v>72</v>
      </c>
      <c r="C381" s="57">
        <v>1300</v>
      </c>
      <c r="D381" s="61">
        <v>4848.4002014839762</v>
      </c>
      <c r="E381" s="62">
        <v>0</v>
      </c>
      <c r="F381" s="60">
        <v>300265</v>
      </c>
      <c r="G381" s="60" t="s">
        <v>285</v>
      </c>
      <c r="H381" s="60">
        <v>2019</v>
      </c>
      <c r="I381" s="62">
        <v>0</v>
      </c>
      <c r="J381" s="60">
        <v>4265</v>
      </c>
      <c r="K381" s="60">
        <v>872008</v>
      </c>
      <c r="L381" s="61"/>
      <c r="M381" s="61">
        <v>4848.4002014839762</v>
      </c>
      <c r="N381" s="61"/>
      <c r="O381" s="60">
        <v>4265</v>
      </c>
      <c r="P381" s="60">
        <v>504003</v>
      </c>
    </row>
    <row r="382" spans="1:16" hidden="1" x14ac:dyDescent="0.25">
      <c r="A382" s="60" t="s">
        <v>73</v>
      </c>
      <c r="B382" s="60" t="s">
        <v>72</v>
      </c>
      <c r="C382" s="57">
        <v>1300</v>
      </c>
      <c r="D382" s="61">
        <v>4848.4006972555817</v>
      </c>
      <c r="E382" s="62">
        <v>0</v>
      </c>
      <c r="F382" s="60">
        <v>300265</v>
      </c>
      <c r="G382" s="60" t="s">
        <v>285</v>
      </c>
      <c r="H382" s="60">
        <v>2019</v>
      </c>
      <c r="I382" s="62">
        <v>0</v>
      </c>
      <c r="J382" s="60">
        <v>4265</v>
      </c>
      <c r="K382" s="60">
        <v>872008</v>
      </c>
      <c r="L382" s="61"/>
      <c r="M382" s="61">
        <v>4848.4006972555817</v>
      </c>
      <c r="N382" s="61"/>
      <c r="O382" s="60">
        <v>4265</v>
      </c>
      <c r="P382" s="60">
        <v>504003</v>
      </c>
    </row>
    <row r="383" spans="1:16" hidden="1" x14ac:dyDescent="0.25">
      <c r="A383" s="60" t="s">
        <v>73</v>
      </c>
      <c r="B383" s="60" t="s">
        <v>72</v>
      </c>
      <c r="C383" s="57">
        <v>1300</v>
      </c>
      <c r="D383" s="61">
        <v>4848.4021067962167</v>
      </c>
      <c r="E383" s="62">
        <v>0</v>
      </c>
      <c r="F383" s="60">
        <v>300265</v>
      </c>
      <c r="G383" s="60" t="s">
        <v>285</v>
      </c>
      <c r="H383" s="60">
        <v>2019</v>
      </c>
      <c r="I383" s="62">
        <v>0</v>
      </c>
      <c r="J383" s="60">
        <v>4265</v>
      </c>
      <c r="K383" s="60">
        <v>872008</v>
      </c>
      <c r="L383" s="61"/>
      <c r="M383" s="61">
        <v>4848.4021067962167</v>
      </c>
      <c r="N383" s="61"/>
      <c r="O383" s="60">
        <v>4265</v>
      </c>
      <c r="P383" s="60">
        <v>504003</v>
      </c>
    </row>
    <row r="384" spans="1:16" hidden="1" x14ac:dyDescent="0.25">
      <c r="A384" s="60" t="s">
        <v>73</v>
      </c>
      <c r="B384" s="60" t="s">
        <v>72</v>
      </c>
      <c r="C384" s="57">
        <v>1300</v>
      </c>
      <c r="D384" s="61">
        <v>7221.5983769571703</v>
      </c>
      <c r="E384" s="62">
        <v>0</v>
      </c>
      <c r="F384" s="60">
        <v>300265</v>
      </c>
      <c r="G384" s="60" t="s">
        <v>285</v>
      </c>
      <c r="H384" s="60">
        <v>2020</v>
      </c>
      <c r="I384" s="62">
        <v>0</v>
      </c>
      <c r="J384" s="60">
        <v>4265</v>
      </c>
      <c r="K384" s="60">
        <v>872008</v>
      </c>
      <c r="L384" s="61"/>
      <c r="M384" s="61">
        <v>7221.5983769571703</v>
      </c>
      <c r="N384" s="61"/>
      <c r="O384" s="60">
        <v>4265</v>
      </c>
      <c r="P384" s="60">
        <v>504003</v>
      </c>
    </row>
    <row r="385" spans="1:16" hidden="1" x14ac:dyDescent="0.25">
      <c r="A385" s="60" t="s">
        <v>73</v>
      </c>
      <c r="B385" s="60" t="s">
        <v>72</v>
      </c>
      <c r="C385" s="57">
        <v>1300</v>
      </c>
      <c r="D385" s="61">
        <v>7221.5988749553944</v>
      </c>
      <c r="E385" s="62">
        <v>0</v>
      </c>
      <c r="F385" s="60">
        <v>300265</v>
      </c>
      <c r="G385" s="60" t="s">
        <v>285</v>
      </c>
      <c r="H385" s="60">
        <v>2020</v>
      </c>
      <c r="I385" s="62">
        <v>0</v>
      </c>
      <c r="J385" s="60">
        <v>4265</v>
      </c>
      <c r="K385" s="60">
        <v>872008</v>
      </c>
      <c r="L385" s="61"/>
      <c r="M385" s="61">
        <v>7221.5988749553944</v>
      </c>
      <c r="N385" s="61"/>
      <c r="O385" s="60">
        <v>4265</v>
      </c>
      <c r="P385" s="60">
        <v>504003</v>
      </c>
    </row>
    <row r="386" spans="1:16" hidden="1" x14ac:dyDescent="0.25">
      <c r="A386" s="60" t="s">
        <v>73</v>
      </c>
      <c r="B386" s="60" t="s">
        <v>72</v>
      </c>
      <c r="C386" s="57">
        <v>1300</v>
      </c>
      <c r="D386" s="61">
        <v>7221.5998496085267</v>
      </c>
      <c r="E386" s="62">
        <v>0</v>
      </c>
      <c r="F386" s="60">
        <v>300265</v>
      </c>
      <c r="G386" s="60" t="s">
        <v>285</v>
      </c>
      <c r="H386" s="60">
        <v>2020</v>
      </c>
      <c r="I386" s="62">
        <v>0</v>
      </c>
      <c r="J386" s="60">
        <v>4265</v>
      </c>
      <c r="K386" s="60">
        <v>872008</v>
      </c>
      <c r="L386" s="61"/>
      <c r="M386" s="61">
        <v>7221.5998496085267</v>
      </c>
      <c r="N386" s="61"/>
      <c r="O386" s="60">
        <v>4265</v>
      </c>
      <c r="P386" s="60">
        <v>504003</v>
      </c>
    </row>
    <row r="387" spans="1:16" hidden="1" x14ac:dyDescent="0.25">
      <c r="A387" s="60" t="s">
        <v>73</v>
      </c>
      <c r="B387" s="60" t="s">
        <v>72</v>
      </c>
      <c r="C387" s="57">
        <v>1300</v>
      </c>
      <c r="D387" s="61">
        <v>7221.5998742640486</v>
      </c>
      <c r="E387" s="62">
        <v>0</v>
      </c>
      <c r="F387" s="60">
        <v>300265</v>
      </c>
      <c r="G387" s="60" t="s">
        <v>285</v>
      </c>
      <c r="H387" s="60">
        <v>2020</v>
      </c>
      <c r="I387" s="62">
        <v>0</v>
      </c>
      <c r="J387" s="60">
        <v>4265</v>
      </c>
      <c r="K387" s="60">
        <v>872008</v>
      </c>
      <c r="L387" s="61"/>
      <c r="M387" s="61">
        <v>7221.5998742640486</v>
      </c>
      <c r="N387" s="61"/>
      <c r="O387" s="60">
        <v>4265</v>
      </c>
      <c r="P387" s="60">
        <v>504003</v>
      </c>
    </row>
    <row r="388" spans="1:16" hidden="1" x14ac:dyDescent="0.25">
      <c r="A388" s="60" t="s">
        <v>73</v>
      </c>
      <c r="B388" s="60" t="s">
        <v>72</v>
      </c>
      <c r="C388" s="57">
        <v>1300</v>
      </c>
      <c r="D388" s="61">
        <v>7221.6001359030897</v>
      </c>
      <c r="E388" s="62">
        <v>0</v>
      </c>
      <c r="F388" s="60">
        <v>300265</v>
      </c>
      <c r="G388" s="60" t="s">
        <v>285</v>
      </c>
      <c r="H388" s="60">
        <v>2020</v>
      </c>
      <c r="I388" s="62">
        <v>0</v>
      </c>
      <c r="J388" s="60">
        <v>4265</v>
      </c>
      <c r="K388" s="60">
        <v>872008</v>
      </c>
      <c r="L388" s="61"/>
      <c r="M388" s="61">
        <v>7221.6001359030897</v>
      </c>
      <c r="N388" s="61"/>
      <c r="O388" s="60">
        <v>4265</v>
      </c>
      <c r="P388" s="60">
        <v>504003</v>
      </c>
    </row>
    <row r="389" spans="1:16" hidden="1" x14ac:dyDescent="0.25">
      <c r="A389" s="60" t="s">
        <v>73</v>
      </c>
      <c r="B389" s="60" t="s">
        <v>72</v>
      </c>
      <c r="C389" s="57">
        <v>1300</v>
      </c>
      <c r="D389" s="61">
        <v>7221.6002795681998</v>
      </c>
      <c r="E389" s="62">
        <v>0</v>
      </c>
      <c r="F389" s="60">
        <v>300265</v>
      </c>
      <c r="G389" s="60" t="s">
        <v>285</v>
      </c>
      <c r="H389" s="60">
        <v>2020</v>
      </c>
      <c r="I389" s="62">
        <v>0</v>
      </c>
      <c r="J389" s="60">
        <v>4265</v>
      </c>
      <c r="K389" s="60">
        <v>872008</v>
      </c>
      <c r="L389" s="61"/>
      <c r="M389" s="61">
        <v>7221.6002795681998</v>
      </c>
      <c r="N389" s="61"/>
      <c r="O389" s="60">
        <v>4265</v>
      </c>
      <c r="P389" s="60">
        <v>504003</v>
      </c>
    </row>
    <row r="390" spans="1:16" hidden="1" x14ac:dyDescent="0.25">
      <c r="A390" s="60" t="s">
        <v>73</v>
      </c>
      <c r="B390" s="60" t="s">
        <v>72</v>
      </c>
      <c r="C390" s="57">
        <v>1300</v>
      </c>
      <c r="D390" s="61">
        <v>7221.6003612343011</v>
      </c>
      <c r="E390" s="62">
        <v>0</v>
      </c>
      <c r="F390" s="60">
        <v>300265</v>
      </c>
      <c r="G390" s="60" t="s">
        <v>285</v>
      </c>
      <c r="H390" s="60">
        <v>2020</v>
      </c>
      <c r="I390" s="62">
        <v>0</v>
      </c>
      <c r="J390" s="60">
        <v>4265</v>
      </c>
      <c r="K390" s="60">
        <v>872008</v>
      </c>
      <c r="L390" s="61"/>
      <c r="M390" s="61">
        <v>7221.6003612343011</v>
      </c>
      <c r="N390" s="61"/>
      <c r="O390" s="60">
        <v>4265</v>
      </c>
      <c r="P390" s="60">
        <v>504003</v>
      </c>
    </row>
    <row r="391" spans="1:16" hidden="1" x14ac:dyDescent="0.25">
      <c r="A391" s="60" t="s">
        <v>73</v>
      </c>
      <c r="B391" s="60" t="s">
        <v>72</v>
      </c>
      <c r="C391" s="57">
        <v>1300</v>
      </c>
      <c r="D391" s="61">
        <v>7221.6003812333356</v>
      </c>
      <c r="E391" s="62">
        <v>0</v>
      </c>
      <c r="F391" s="60">
        <v>300265</v>
      </c>
      <c r="G391" s="60" t="s">
        <v>285</v>
      </c>
      <c r="H391" s="60">
        <v>2020</v>
      </c>
      <c r="I391" s="62">
        <v>0</v>
      </c>
      <c r="J391" s="60">
        <v>4265</v>
      </c>
      <c r="K391" s="60">
        <v>872008</v>
      </c>
      <c r="L391" s="61"/>
      <c r="M391" s="61">
        <v>7221.6003812333356</v>
      </c>
      <c r="N391" s="61"/>
      <c r="O391" s="60">
        <v>4265</v>
      </c>
      <c r="P391" s="60">
        <v>504003</v>
      </c>
    </row>
    <row r="392" spans="1:16" hidden="1" x14ac:dyDescent="0.25">
      <c r="A392" s="60" t="s">
        <v>73</v>
      </c>
      <c r="B392" s="60" t="s">
        <v>72</v>
      </c>
      <c r="C392" s="57">
        <v>1300</v>
      </c>
      <c r="D392" s="61">
        <v>7221.6005715769497</v>
      </c>
      <c r="E392" s="62">
        <v>0</v>
      </c>
      <c r="F392" s="60">
        <v>300265</v>
      </c>
      <c r="G392" s="60" t="s">
        <v>285</v>
      </c>
      <c r="H392" s="60">
        <v>2020</v>
      </c>
      <c r="I392" s="62">
        <v>0</v>
      </c>
      <c r="J392" s="60">
        <v>4265</v>
      </c>
      <c r="K392" s="60">
        <v>872008</v>
      </c>
      <c r="L392" s="61"/>
      <c r="M392" s="61">
        <v>7221.6005715769497</v>
      </c>
      <c r="N392" s="61"/>
      <c r="O392" s="60">
        <v>4265</v>
      </c>
      <c r="P392" s="60">
        <v>504003</v>
      </c>
    </row>
    <row r="393" spans="1:16" hidden="1" x14ac:dyDescent="0.25">
      <c r="A393" s="60" t="s">
        <v>73</v>
      </c>
      <c r="B393" s="60" t="s">
        <v>72</v>
      </c>
      <c r="C393" s="57">
        <v>1300</v>
      </c>
      <c r="D393" s="61">
        <v>7337.1998194864</v>
      </c>
      <c r="E393" s="62">
        <v>0</v>
      </c>
      <c r="F393" s="60">
        <v>300265</v>
      </c>
      <c r="G393" s="60" t="s">
        <v>285</v>
      </c>
      <c r="H393" s="60">
        <v>2019</v>
      </c>
      <c r="I393" s="62">
        <v>0</v>
      </c>
      <c r="J393" s="60">
        <v>4265</v>
      </c>
      <c r="K393" s="60">
        <v>872008</v>
      </c>
      <c r="L393" s="61"/>
      <c r="M393" s="61">
        <v>7337.1998194864</v>
      </c>
      <c r="N393" s="61"/>
      <c r="O393" s="60">
        <v>4265</v>
      </c>
      <c r="P393" s="60">
        <v>504003</v>
      </c>
    </row>
    <row r="394" spans="1:16" hidden="1" x14ac:dyDescent="0.25">
      <c r="A394" s="60" t="s">
        <v>73</v>
      </c>
      <c r="B394" s="60" t="s">
        <v>72</v>
      </c>
      <c r="C394" s="57">
        <v>1300</v>
      </c>
      <c r="D394" s="61">
        <v>7337.1999643341123</v>
      </c>
      <c r="E394" s="62">
        <v>0</v>
      </c>
      <c r="F394" s="60">
        <v>300265</v>
      </c>
      <c r="G394" s="60" t="s">
        <v>285</v>
      </c>
      <c r="H394" s="60">
        <v>2019</v>
      </c>
      <c r="I394" s="62">
        <v>0</v>
      </c>
      <c r="J394" s="60">
        <v>4265</v>
      </c>
      <c r="K394" s="60">
        <v>872008</v>
      </c>
      <c r="L394" s="61"/>
      <c r="M394" s="61">
        <v>7337.1999643341123</v>
      </c>
      <c r="N394" s="61"/>
      <c r="O394" s="60">
        <v>4265</v>
      </c>
      <c r="P394" s="60">
        <v>504003</v>
      </c>
    </row>
    <row r="395" spans="1:16" hidden="1" x14ac:dyDescent="0.25">
      <c r="A395" s="60" t="s">
        <v>73</v>
      </c>
      <c r="B395" s="60" t="s">
        <v>72</v>
      </c>
      <c r="C395" s="57">
        <v>1300</v>
      </c>
      <c r="D395" s="61">
        <v>7337.2000475883715</v>
      </c>
      <c r="E395" s="62">
        <v>0</v>
      </c>
      <c r="F395" s="60">
        <v>300265</v>
      </c>
      <c r="G395" s="60" t="s">
        <v>285</v>
      </c>
      <c r="H395" s="60">
        <v>2019</v>
      </c>
      <c r="I395" s="62">
        <v>0</v>
      </c>
      <c r="J395" s="60">
        <v>4265</v>
      </c>
      <c r="K395" s="60">
        <v>872008</v>
      </c>
      <c r="L395" s="61"/>
      <c r="M395" s="61">
        <v>7337.2000475883715</v>
      </c>
      <c r="N395" s="61"/>
      <c r="O395" s="60">
        <v>4265</v>
      </c>
      <c r="P395" s="60">
        <v>504003</v>
      </c>
    </row>
    <row r="396" spans="1:16" hidden="1" x14ac:dyDescent="0.25">
      <c r="A396" s="60" t="s">
        <v>73</v>
      </c>
      <c r="B396" s="60" t="s">
        <v>72</v>
      </c>
      <c r="C396" s="57">
        <v>1300</v>
      </c>
      <c r="D396" s="61">
        <v>14674.400116237957</v>
      </c>
      <c r="E396" s="62">
        <v>0</v>
      </c>
      <c r="F396" s="60">
        <v>300265</v>
      </c>
      <c r="G396" s="60" t="s">
        <v>285</v>
      </c>
      <c r="H396" s="60">
        <v>2019</v>
      </c>
      <c r="I396" s="62">
        <v>0</v>
      </c>
      <c r="J396" s="60">
        <v>4265</v>
      </c>
      <c r="K396" s="60">
        <v>872008</v>
      </c>
      <c r="L396" s="61"/>
      <c r="M396" s="61">
        <v>14674.400116237957</v>
      </c>
      <c r="N396" s="61"/>
      <c r="O396" s="60">
        <v>4265</v>
      </c>
      <c r="P396" s="60">
        <v>504003</v>
      </c>
    </row>
    <row r="397" spans="1:16" hidden="1" x14ac:dyDescent="0.25">
      <c r="A397" s="60" t="s">
        <v>73</v>
      </c>
      <c r="B397" s="60" t="s">
        <v>72</v>
      </c>
      <c r="C397" s="57">
        <v>1302</v>
      </c>
      <c r="D397" s="61">
        <v>250.79923217327558</v>
      </c>
      <c r="E397" s="62">
        <v>0</v>
      </c>
      <c r="F397" s="60">
        <v>710535</v>
      </c>
      <c r="G397" s="60" t="s">
        <v>286</v>
      </c>
      <c r="H397" s="60">
        <v>2016</v>
      </c>
      <c r="I397" s="62">
        <v>0.92</v>
      </c>
      <c r="J397" s="60" t="s">
        <v>268</v>
      </c>
      <c r="K397" s="60">
        <v>872008</v>
      </c>
      <c r="L397" s="61">
        <v>230.73529359941355</v>
      </c>
      <c r="M397" s="61">
        <v>20.063938573862032</v>
      </c>
      <c r="N397" s="61"/>
      <c r="O397" s="60" t="s">
        <v>283</v>
      </c>
      <c r="P397" s="60">
        <v>504019</v>
      </c>
    </row>
    <row r="398" spans="1:16" hidden="1" x14ac:dyDescent="0.25">
      <c r="A398" s="60" t="s">
        <v>73</v>
      </c>
      <c r="B398" s="60" t="s">
        <v>72</v>
      </c>
      <c r="C398" s="57">
        <v>1302</v>
      </c>
      <c r="D398" s="61">
        <v>250.79963281057695</v>
      </c>
      <c r="E398" s="62">
        <v>0</v>
      </c>
      <c r="F398" s="60">
        <v>710535</v>
      </c>
      <c r="G398" s="60" t="s">
        <v>286</v>
      </c>
      <c r="H398" s="60">
        <v>2016</v>
      </c>
      <c r="I398" s="62">
        <v>0.92</v>
      </c>
      <c r="J398" s="60" t="s">
        <v>268</v>
      </c>
      <c r="K398" s="60">
        <v>872008</v>
      </c>
      <c r="L398" s="61">
        <v>230.7356621857308</v>
      </c>
      <c r="M398" s="61">
        <v>20.063970624846149</v>
      </c>
      <c r="N398" s="61"/>
      <c r="O398" s="60" t="s">
        <v>283</v>
      </c>
      <c r="P398" s="60">
        <v>504019</v>
      </c>
    </row>
    <row r="399" spans="1:16" hidden="1" x14ac:dyDescent="0.25">
      <c r="A399" s="60" t="s">
        <v>73</v>
      </c>
      <c r="B399" s="60" t="s">
        <v>72</v>
      </c>
      <c r="C399" s="57">
        <v>1302</v>
      </c>
      <c r="D399" s="61">
        <v>250.79973760829529</v>
      </c>
      <c r="E399" s="62">
        <v>0</v>
      </c>
      <c r="F399" s="60">
        <v>710535</v>
      </c>
      <c r="G399" s="60" t="s">
        <v>286</v>
      </c>
      <c r="H399" s="60">
        <v>2016</v>
      </c>
      <c r="I399" s="62">
        <v>0.92</v>
      </c>
      <c r="J399" s="60" t="s">
        <v>268</v>
      </c>
      <c r="K399" s="60">
        <v>872008</v>
      </c>
      <c r="L399" s="61">
        <v>230.73575859963168</v>
      </c>
      <c r="M399" s="61">
        <v>20.063979008663608</v>
      </c>
      <c r="N399" s="61"/>
      <c r="O399" s="60" t="s">
        <v>283</v>
      </c>
      <c r="P399" s="60">
        <v>504019</v>
      </c>
    </row>
    <row r="400" spans="1:16" hidden="1" x14ac:dyDescent="0.25">
      <c r="A400" s="60" t="s">
        <v>73</v>
      </c>
      <c r="B400" s="60" t="s">
        <v>72</v>
      </c>
      <c r="C400" s="57">
        <v>1302</v>
      </c>
      <c r="D400" s="61">
        <v>250.79984819734349</v>
      </c>
      <c r="E400" s="62">
        <v>0</v>
      </c>
      <c r="F400" s="60">
        <v>710535</v>
      </c>
      <c r="G400" s="60" t="s">
        <v>286</v>
      </c>
      <c r="H400" s="60">
        <v>2016</v>
      </c>
      <c r="I400" s="62">
        <v>0.92</v>
      </c>
      <c r="J400" s="60" t="s">
        <v>268</v>
      </c>
      <c r="K400" s="60">
        <v>872008</v>
      </c>
      <c r="L400" s="61">
        <v>230.73586034155602</v>
      </c>
      <c r="M400" s="61">
        <v>20.063987855787474</v>
      </c>
      <c r="N400" s="61"/>
      <c r="O400" s="60" t="s">
        <v>283</v>
      </c>
      <c r="P400" s="60">
        <v>504019</v>
      </c>
    </row>
    <row r="401" spans="1:16" hidden="1" x14ac:dyDescent="0.25">
      <c r="A401" s="60" t="s">
        <v>73</v>
      </c>
      <c r="B401" s="60" t="s">
        <v>72</v>
      </c>
      <c r="C401" s="57">
        <v>1302</v>
      </c>
      <c r="D401" s="61">
        <v>250.79986849445095</v>
      </c>
      <c r="E401" s="62">
        <v>0</v>
      </c>
      <c r="F401" s="60">
        <v>710535</v>
      </c>
      <c r="G401" s="60" t="s">
        <v>286</v>
      </c>
      <c r="H401" s="60">
        <v>2016</v>
      </c>
      <c r="I401" s="62">
        <v>0.92</v>
      </c>
      <c r="J401" s="60" t="s">
        <v>268</v>
      </c>
      <c r="K401" s="60">
        <v>872008</v>
      </c>
      <c r="L401" s="61">
        <v>230.73587901489489</v>
      </c>
      <c r="M401" s="61">
        <v>20.063989479556056</v>
      </c>
      <c r="N401" s="61"/>
      <c r="O401" s="60" t="s">
        <v>283</v>
      </c>
      <c r="P401" s="60">
        <v>504019</v>
      </c>
    </row>
    <row r="402" spans="1:16" hidden="1" x14ac:dyDescent="0.25">
      <c r="A402" s="60" t="s">
        <v>73</v>
      </c>
      <c r="B402" s="60" t="s">
        <v>72</v>
      </c>
      <c r="C402" s="57">
        <v>1302</v>
      </c>
      <c r="D402" s="61">
        <v>250.80005252179714</v>
      </c>
      <c r="E402" s="62">
        <v>0</v>
      </c>
      <c r="F402" s="60">
        <v>710535</v>
      </c>
      <c r="G402" s="60" t="s">
        <v>286</v>
      </c>
      <c r="H402" s="60">
        <v>2016</v>
      </c>
      <c r="I402" s="62">
        <v>0.92</v>
      </c>
      <c r="J402" s="60" t="s">
        <v>268</v>
      </c>
      <c r="K402" s="60">
        <v>872008</v>
      </c>
      <c r="L402" s="61">
        <v>230.73604832005338</v>
      </c>
      <c r="M402" s="61">
        <v>20.064004201743757</v>
      </c>
      <c r="N402" s="61"/>
      <c r="O402" s="60" t="s">
        <v>283</v>
      </c>
      <c r="P402" s="60">
        <v>504019</v>
      </c>
    </row>
    <row r="403" spans="1:16" hidden="1" x14ac:dyDescent="0.25">
      <c r="A403" s="60" t="s">
        <v>73</v>
      </c>
      <c r="B403" s="60" t="s">
        <v>72</v>
      </c>
      <c r="C403" s="57">
        <v>1302</v>
      </c>
      <c r="D403" s="61">
        <v>277.2003983653035</v>
      </c>
      <c r="E403" s="62">
        <v>0</v>
      </c>
      <c r="F403" s="60">
        <v>710535</v>
      </c>
      <c r="G403" s="60" t="s">
        <v>286</v>
      </c>
      <c r="H403" s="60">
        <v>2017</v>
      </c>
      <c r="I403" s="62">
        <v>0.92</v>
      </c>
      <c r="J403" s="60" t="s">
        <v>268</v>
      </c>
      <c r="K403" s="60">
        <v>872008</v>
      </c>
      <c r="L403" s="61">
        <v>255.02436649607924</v>
      </c>
      <c r="M403" s="61">
        <v>22.176031869224261</v>
      </c>
      <c r="N403" s="61"/>
      <c r="O403" s="60" t="s">
        <v>283</v>
      </c>
      <c r="P403" s="60">
        <v>504019</v>
      </c>
    </row>
    <row r="404" spans="1:16" hidden="1" x14ac:dyDescent="0.25">
      <c r="A404" s="60" t="s">
        <v>73</v>
      </c>
      <c r="B404" s="60" t="s">
        <v>72</v>
      </c>
      <c r="C404" s="57">
        <v>1302</v>
      </c>
      <c r="D404" s="61">
        <v>1011.2197087347211</v>
      </c>
      <c r="E404" s="62">
        <v>0</v>
      </c>
      <c r="F404" s="60">
        <v>710481</v>
      </c>
      <c r="G404" s="60" t="s">
        <v>287</v>
      </c>
      <c r="H404" s="60">
        <v>2017</v>
      </c>
      <c r="I404" s="62">
        <v>0.92</v>
      </c>
      <c r="J404" s="60" t="s">
        <v>268</v>
      </c>
      <c r="K404" s="60">
        <v>872008</v>
      </c>
      <c r="L404" s="61">
        <v>930.32213203594335</v>
      </c>
      <c r="M404" s="61">
        <v>80.897576698777698</v>
      </c>
      <c r="N404" s="61"/>
      <c r="O404" s="60" t="s">
        <v>283</v>
      </c>
      <c r="P404" s="60">
        <v>504003</v>
      </c>
    </row>
    <row r="405" spans="1:16" hidden="1" x14ac:dyDescent="0.25">
      <c r="A405" s="60" t="s">
        <v>73</v>
      </c>
      <c r="B405" s="60" t="s">
        <v>72</v>
      </c>
      <c r="C405" s="57">
        <v>1302</v>
      </c>
      <c r="D405" s="61">
        <v>1011.2199777620596</v>
      </c>
      <c r="E405" s="62">
        <v>0</v>
      </c>
      <c r="F405" s="60">
        <v>710481</v>
      </c>
      <c r="G405" s="60" t="s">
        <v>287</v>
      </c>
      <c r="H405" s="60">
        <v>2017</v>
      </c>
      <c r="I405" s="62">
        <v>0.92</v>
      </c>
      <c r="J405" s="60" t="s">
        <v>268</v>
      </c>
      <c r="K405" s="60">
        <v>872008</v>
      </c>
      <c r="L405" s="61">
        <v>930.32237954109485</v>
      </c>
      <c r="M405" s="61">
        <v>80.89759822096471</v>
      </c>
      <c r="N405" s="61"/>
      <c r="O405" s="60" t="s">
        <v>283</v>
      </c>
      <c r="P405" s="60">
        <v>504003</v>
      </c>
    </row>
    <row r="406" spans="1:16" hidden="1" x14ac:dyDescent="0.25">
      <c r="A406" s="60" t="s">
        <v>73</v>
      </c>
      <c r="B406" s="60" t="s">
        <v>72</v>
      </c>
      <c r="C406" s="57">
        <v>1302</v>
      </c>
      <c r="D406" s="61">
        <v>1011.2200063539128</v>
      </c>
      <c r="E406" s="62">
        <v>0</v>
      </c>
      <c r="F406" s="60">
        <v>710481</v>
      </c>
      <c r="G406" s="60" t="s">
        <v>287</v>
      </c>
      <c r="H406" s="60">
        <v>2017</v>
      </c>
      <c r="I406" s="62">
        <v>0.92</v>
      </c>
      <c r="J406" s="60" t="s">
        <v>268</v>
      </c>
      <c r="K406" s="60">
        <v>872008</v>
      </c>
      <c r="L406" s="61">
        <v>930.32240584559986</v>
      </c>
      <c r="M406" s="61">
        <v>80.897600508312962</v>
      </c>
      <c r="N406" s="61"/>
      <c r="O406" s="60" t="s">
        <v>283</v>
      </c>
      <c r="P406" s="60">
        <v>504003</v>
      </c>
    </row>
    <row r="407" spans="1:16" hidden="1" x14ac:dyDescent="0.25">
      <c r="A407" s="60" t="s">
        <v>73</v>
      </c>
      <c r="B407" s="60" t="s">
        <v>72</v>
      </c>
      <c r="C407" s="57">
        <v>1302</v>
      </c>
      <c r="D407" s="61">
        <v>1011.2200811350315</v>
      </c>
      <c r="E407" s="62">
        <v>0</v>
      </c>
      <c r="F407" s="60">
        <v>710481</v>
      </c>
      <c r="G407" s="60" t="s">
        <v>287</v>
      </c>
      <c r="H407" s="60">
        <v>2017</v>
      </c>
      <c r="I407" s="62">
        <v>0.92</v>
      </c>
      <c r="J407" s="60" t="s">
        <v>268</v>
      </c>
      <c r="K407" s="60">
        <v>872008</v>
      </c>
      <c r="L407" s="61">
        <v>930.32247464422903</v>
      </c>
      <c r="M407" s="61">
        <v>80.897606490802445</v>
      </c>
      <c r="N407" s="61"/>
      <c r="O407" s="60" t="s">
        <v>283</v>
      </c>
      <c r="P407" s="60">
        <v>504003</v>
      </c>
    </row>
    <row r="408" spans="1:16" hidden="1" x14ac:dyDescent="0.25">
      <c r="A408" s="60" t="s">
        <v>73</v>
      </c>
      <c r="B408" s="60" t="s">
        <v>72</v>
      </c>
      <c r="C408" s="57">
        <v>1302</v>
      </c>
      <c r="D408" s="61">
        <v>1011.2201071074213</v>
      </c>
      <c r="E408" s="62">
        <v>0</v>
      </c>
      <c r="F408" s="60">
        <v>710481</v>
      </c>
      <c r="G408" s="60" t="s">
        <v>287</v>
      </c>
      <c r="H408" s="60">
        <v>2017</v>
      </c>
      <c r="I408" s="62">
        <v>0.92</v>
      </c>
      <c r="J408" s="60" t="s">
        <v>268</v>
      </c>
      <c r="K408" s="60">
        <v>872008</v>
      </c>
      <c r="L408" s="61">
        <v>930.32249853882763</v>
      </c>
      <c r="M408" s="61">
        <v>80.897608568593682</v>
      </c>
      <c r="N408" s="61"/>
      <c r="O408" s="60" t="s">
        <v>283</v>
      </c>
      <c r="P408" s="60">
        <v>504003</v>
      </c>
    </row>
    <row r="409" spans="1:16" hidden="1" x14ac:dyDescent="0.25">
      <c r="A409" s="60" t="s">
        <v>73</v>
      </c>
      <c r="B409" s="60" t="s">
        <v>72</v>
      </c>
      <c r="C409" s="57">
        <v>1302</v>
      </c>
      <c r="D409" s="61">
        <v>1219.4298394221687</v>
      </c>
      <c r="E409" s="62">
        <v>0</v>
      </c>
      <c r="F409" s="60">
        <v>710481</v>
      </c>
      <c r="G409" s="60" t="s">
        <v>287</v>
      </c>
      <c r="H409" s="60">
        <v>2015</v>
      </c>
      <c r="I409" s="62">
        <v>0.56699999999999995</v>
      </c>
      <c r="J409" s="60" t="s">
        <v>268</v>
      </c>
      <c r="K409" s="60">
        <v>870905</v>
      </c>
      <c r="L409" s="61">
        <v>691.41671895236959</v>
      </c>
      <c r="M409" s="61">
        <v>528.01312046979911</v>
      </c>
      <c r="N409" s="61"/>
      <c r="O409" s="60" t="s">
        <v>259</v>
      </c>
      <c r="P409" s="60">
        <v>504003</v>
      </c>
    </row>
    <row r="410" spans="1:16" hidden="1" x14ac:dyDescent="0.25">
      <c r="A410" s="60" t="s">
        <v>73</v>
      </c>
      <c r="B410" s="60" t="s">
        <v>72</v>
      </c>
      <c r="C410" s="57">
        <v>1302</v>
      </c>
      <c r="D410" s="61">
        <v>1290.8198028502793</v>
      </c>
      <c r="E410" s="62">
        <v>0</v>
      </c>
      <c r="F410" s="60">
        <v>710481</v>
      </c>
      <c r="G410" s="60" t="s">
        <v>287</v>
      </c>
      <c r="H410" s="60">
        <v>2017</v>
      </c>
      <c r="I410" s="62">
        <v>0.92</v>
      </c>
      <c r="J410" s="60" t="s">
        <v>268</v>
      </c>
      <c r="K410" s="60">
        <v>872008</v>
      </c>
      <c r="L410" s="61">
        <v>1187.5542186222569</v>
      </c>
      <c r="M410" s="61">
        <v>103.26558422802236</v>
      </c>
      <c r="N410" s="61"/>
      <c r="O410" s="60" t="s">
        <v>283</v>
      </c>
      <c r="P410" s="60">
        <v>504003</v>
      </c>
    </row>
    <row r="411" spans="1:16" hidden="1" x14ac:dyDescent="0.25">
      <c r="A411" s="60" t="s">
        <v>73</v>
      </c>
      <c r="B411" s="60" t="s">
        <v>72</v>
      </c>
      <c r="C411" s="57">
        <v>1302</v>
      </c>
      <c r="D411" s="61">
        <v>1290.8199612804619</v>
      </c>
      <c r="E411" s="62">
        <v>0</v>
      </c>
      <c r="F411" s="60">
        <v>710481</v>
      </c>
      <c r="G411" s="60" t="s">
        <v>287</v>
      </c>
      <c r="H411" s="60">
        <v>2017</v>
      </c>
      <c r="I411" s="62">
        <v>0.92</v>
      </c>
      <c r="J411" s="60" t="s">
        <v>268</v>
      </c>
      <c r="K411" s="60">
        <v>872008</v>
      </c>
      <c r="L411" s="61">
        <v>1187.554364378025</v>
      </c>
      <c r="M411" s="61">
        <v>103.26559690243698</v>
      </c>
      <c r="N411" s="61"/>
      <c r="O411" s="60" t="s">
        <v>283</v>
      </c>
      <c r="P411" s="60">
        <v>504003</v>
      </c>
    </row>
    <row r="412" spans="1:16" hidden="1" x14ac:dyDescent="0.25">
      <c r="A412" s="60" t="s">
        <v>73</v>
      </c>
      <c r="B412" s="60" t="s">
        <v>72</v>
      </c>
      <c r="C412" s="57">
        <v>1302</v>
      </c>
      <c r="D412" s="61">
        <v>1290.8200034780418</v>
      </c>
      <c r="E412" s="62">
        <v>0</v>
      </c>
      <c r="F412" s="60">
        <v>710481</v>
      </c>
      <c r="G412" s="60" t="s">
        <v>287</v>
      </c>
      <c r="H412" s="60">
        <v>2017</v>
      </c>
      <c r="I412" s="62">
        <v>0.92</v>
      </c>
      <c r="J412" s="60" t="s">
        <v>268</v>
      </c>
      <c r="K412" s="60">
        <v>872008</v>
      </c>
      <c r="L412" s="61">
        <v>1187.5544031997986</v>
      </c>
      <c r="M412" s="61">
        <v>103.26560027824326</v>
      </c>
      <c r="N412" s="61"/>
      <c r="O412" s="60" t="s">
        <v>283</v>
      </c>
      <c r="P412" s="60">
        <v>504003</v>
      </c>
    </row>
    <row r="413" spans="1:16" hidden="1" x14ac:dyDescent="0.25">
      <c r="A413" s="60" t="s">
        <v>73</v>
      </c>
      <c r="B413" s="60" t="s">
        <v>72</v>
      </c>
      <c r="C413" s="57">
        <v>1302</v>
      </c>
      <c r="D413" s="61">
        <v>1290.8200519188351</v>
      </c>
      <c r="E413" s="62">
        <v>0</v>
      </c>
      <c r="F413" s="60">
        <v>710481</v>
      </c>
      <c r="G413" s="60" t="s">
        <v>287</v>
      </c>
      <c r="H413" s="60">
        <v>2017</v>
      </c>
      <c r="I413" s="62">
        <v>0.92</v>
      </c>
      <c r="J413" s="60" t="s">
        <v>268</v>
      </c>
      <c r="K413" s="60">
        <v>872008</v>
      </c>
      <c r="L413" s="61">
        <v>1187.5544477653284</v>
      </c>
      <c r="M413" s="61">
        <v>103.26560415350673</v>
      </c>
      <c r="N413" s="61"/>
      <c r="O413" s="60" t="s">
        <v>283</v>
      </c>
      <c r="P413" s="60">
        <v>504003</v>
      </c>
    </row>
    <row r="414" spans="1:16" hidden="1" x14ac:dyDescent="0.25">
      <c r="A414" s="60" t="s">
        <v>73</v>
      </c>
      <c r="B414" s="60" t="s">
        <v>72</v>
      </c>
      <c r="C414" s="57">
        <v>1302</v>
      </c>
      <c r="D414" s="61">
        <v>1290.8201507895003</v>
      </c>
      <c r="E414" s="62">
        <v>0</v>
      </c>
      <c r="F414" s="60">
        <v>710481</v>
      </c>
      <c r="G414" s="60" t="s">
        <v>287</v>
      </c>
      <c r="H414" s="60">
        <v>2017</v>
      </c>
      <c r="I414" s="62">
        <v>0.92</v>
      </c>
      <c r="J414" s="60" t="s">
        <v>268</v>
      </c>
      <c r="K414" s="60">
        <v>872008</v>
      </c>
      <c r="L414" s="61">
        <v>1187.5545387263403</v>
      </c>
      <c r="M414" s="61">
        <v>103.26561206316001</v>
      </c>
      <c r="N414" s="61"/>
      <c r="O414" s="60" t="s">
        <v>283</v>
      </c>
      <c r="P414" s="60">
        <v>504003</v>
      </c>
    </row>
    <row r="415" spans="1:16" hidden="1" x14ac:dyDescent="0.25">
      <c r="A415" s="60" t="s">
        <v>73</v>
      </c>
      <c r="B415" s="60" t="s">
        <v>72</v>
      </c>
      <c r="C415" s="57">
        <v>1302</v>
      </c>
      <c r="D415" s="61">
        <v>1290.8205454471092</v>
      </c>
      <c r="E415" s="62">
        <v>0</v>
      </c>
      <c r="F415" s="60">
        <v>710481</v>
      </c>
      <c r="G415" s="60" t="s">
        <v>287</v>
      </c>
      <c r="H415" s="60">
        <v>2017</v>
      </c>
      <c r="I415" s="62">
        <v>0.92</v>
      </c>
      <c r="J415" s="60" t="s">
        <v>268</v>
      </c>
      <c r="K415" s="60">
        <v>872008</v>
      </c>
      <c r="L415" s="61">
        <v>1187.5549018113406</v>
      </c>
      <c r="M415" s="61">
        <v>103.26564363576858</v>
      </c>
      <c r="N415" s="61"/>
      <c r="O415" s="60" t="s">
        <v>283</v>
      </c>
      <c r="P415" s="60">
        <v>504003</v>
      </c>
    </row>
    <row r="416" spans="1:16" hidden="1" x14ac:dyDescent="0.25">
      <c r="A416" s="60" t="s">
        <v>73</v>
      </c>
      <c r="B416" s="60" t="s">
        <v>72</v>
      </c>
      <c r="C416" s="57">
        <v>1302</v>
      </c>
      <c r="D416" s="61">
        <v>1293.7096128211817</v>
      </c>
      <c r="E416" s="62">
        <v>0</v>
      </c>
      <c r="F416" s="60">
        <v>710481</v>
      </c>
      <c r="G416" s="60" t="s">
        <v>287</v>
      </c>
      <c r="H416" s="60">
        <v>2016</v>
      </c>
      <c r="I416" s="62">
        <v>0.92</v>
      </c>
      <c r="J416" s="60" t="s">
        <v>268</v>
      </c>
      <c r="K416" s="60">
        <v>872008</v>
      </c>
      <c r="L416" s="61">
        <v>1190.2128437954873</v>
      </c>
      <c r="M416" s="61">
        <v>103.49676902569445</v>
      </c>
      <c r="N416" s="61"/>
      <c r="O416" s="60" t="s">
        <v>283</v>
      </c>
      <c r="P416" s="60">
        <v>504003</v>
      </c>
    </row>
    <row r="417" spans="1:16" hidden="1" x14ac:dyDescent="0.25">
      <c r="A417" s="60" t="s">
        <v>73</v>
      </c>
      <c r="B417" s="60" t="s">
        <v>72</v>
      </c>
      <c r="C417" s="57">
        <v>1302</v>
      </c>
      <c r="D417" s="61">
        <v>1293.7098477256411</v>
      </c>
      <c r="E417" s="62">
        <v>0</v>
      </c>
      <c r="F417" s="60">
        <v>710481</v>
      </c>
      <c r="G417" s="60" t="s">
        <v>287</v>
      </c>
      <c r="H417" s="60">
        <v>2016</v>
      </c>
      <c r="I417" s="62">
        <v>0.92</v>
      </c>
      <c r="J417" s="60" t="s">
        <v>268</v>
      </c>
      <c r="K417" s="60">
        <v>872008</v>
      </c>
      <c r="L417" s="61">
        <v>1190.2130599075899</v>
      </c>
      <c r="M417" s="61">
        <v>103.49678781805119</v>
      </c>
      <c r="N417" s="61"/>
      <c r="O417" s="60" t="s">
        <v>283</v>
      </c>
      <c r="P417" s="60">
        <v>504003</v>
      </c>
    </row>
    <row r="418" spans="1:16" hidden="1" x14ac:dyDescent="0.25">
      <c r="A418" s="60" t="s">
        <v>73</v>
      </c>
      <c r="B418" s="60" t="s">
        <v>72</v>
      </c>
      <c r="C418" s="57">
        <v>1302</v>
      </c>
      <c r="D418" s="61">
        <v>1293.7098572725192</v>
      </c>
      <c r="E418" s="62">
        <v>0</v>
      </c>
      <c r="F418" s="60">
        <v>710481</v>
      </c>
      <c r="G418" s="60" t="s">
        <v>287</v>
      </c>
      <c r="H418" s="60">
        <v>2016</v>
      </c>
      <c r="I418" s="62">
        <v>0.92</v>
      </c>
      <c r="J418" s="60" t="s">
        <v>268</v>
      </c>
      <c r="K418" s="60">
        <v>872008</v>
      </c>
      <c r="L418" s="61">
        <v>1190.2130686907178</v>
      </c>
      <c r="M418" s="61">
        <v>103.49678858180141</v>
      </c>
      <c r="N418" s="61"/>
      <c r="O418" s="60" t="s">
        <v>283</v>
      </c>
      <c r="P418" s="60">
        <v>504003</v>
      </c>
    </row>
    <row r="419" spans="1:16" hidden="1" x14ac:dyDescent="0.25">
      <c r="A419" s="60" t="s">
        <v>73</v>
      </c>
      <c r="B419" s="60" t="s">
        <v>72</v>
      </c>
      <c r="C419" s="57">
        <v>1302</v>
      </c>
      <c r="D419" s="61">
        <v>1293.7098711334161</v>
      </c>
      <c r="E419" s="62">
        <v>0</v>
      </c>
      <c r="F419" s="60">
        <v>710481</v>
      </c>
      <c r="G419" s="60" t="s">
        <v>287</v>
      </c>
      <c r="H419" s="60">
        <v>2016</v>
      </c>
      <c r="I419" s="62">
        <v>0.92</v>
      </c>
      <c r="J419" s="60" t="s">
        <v>268</v>
      </c>
      <c r="K419" s="60">
        <v>872008</v>
      </c>
      <c r="L419" s="61">
        <v>1190.2130814427428</v>
      </c>
      <c r="M419" s="61">
        <v>103.49678969067327</v>
      </c>
      <c r="N419" s="61"/>
      <c r="O419" s="60" t="s">
        <v>283</v>
      </c>
      <c r="P419" s="60">
        <v>504003</v>
      </c>
    </row>
    <row r="420" spans="1:16" hidden="1" x14ac:dyDescent="0.25">
      <c r="A420" s="60" t="s">
        <v>73</v>
      </c>
      <c r="B420" s="60" t="s">
        <v>72</v>
      </c>
      <c r="C420" s="57">
        <v>1302</v>
      </c>
      <c r="D420" s="61">
        <v>1293.7098786006356</v>
      </c>
      <c r="E420" s="62">
        <v>0</v>
      </c>
      <c r="F420" s="60">
        <v>710481</v>
      </c>
      <c r="G420" s="60" t="s">
        <v>287</v>
      </c>
      <c r="H420" s="60">
        <v>2016</v>
      </c>
      <c r="I420" s="62">
        <v>0.92</v>
      </c>
      <c r="J420" s="60" t="s">
        <v>268</v>
      </c>
      <c r="K420" s="60">
        <v>872008</v>
      </c>
      <c r="L420" s="61">
        <v>1190.2130883125849</v>
      </c>
      <c r="M420" s="61">
        <v>103.49679028805076</v>
      </c>
      <c r="N420" s="61"/>
      <c r="O420" s="60" t="s">
        <v>283</v>
      </c>
      <c r="P420" s="60">
        <v>504003</v>
      </c>
    </row>
    <row r="421" spans="1:16" hidden="1" x14ac:dyDescent="0.25">
      <c r="A421" s="60" t="s">
        <v>73</v>
      </c>
      <c r="B421" s="60" t="s">
        <v>72</v>
      </c>
      <c r="C421" s="57">
        <v>1302</v>
      </c>
      <c r="D421" s="61">
        <v>1293.7098973090121</v>
      </c>
      <c r="E421" s="62">
        <v>0</v>
      </c>
      <c r="F421" s="60">
        <v>710481</v>
      </c>
      <c r="G421" s="60" t="s">
        <v>287</v>
      </c>
      <c r="H421" s="60">
        <v>2016</v>
      </c>
      <c r="I421" s="62">
        <v>0.92</v>
      </c>
      <c r="J421" s="60" t="s">
        <v>268</v>
      </c>
      <c r="K421" s="60">
        <v>872008</v>
      </c>
      <c r="L421" s="61">
        <v>1190.2131055242912</v>
      </c>
      <c r="M421" s="61">
        <v>103.49679178472093</v>
      </c>
      <c r="N421" s="61"/>
      <c r="O421" s="60" t="s">
        <v>283</v>
      </c>
      <c r="P421" s="60">
        <v>504003</v>
      </c>
    </row>
    <row r="422" spans="1:16" hidden="1" x14ac:dyDescent="0.25">
      <c r="A422" s="60" t="s">
        <v>73</v>
      </c>
      <c r="B422" s="60" t="s">
        <v>72</v>
      </c>
      <c r="C422" s="57">
        <v>1302</v>
      </c>
      <c r="D422" s="61">
        <v>1293.7100502384892</v>
      </c>
      <c r="E422" s="62">
        <v>0</v>
      </c>
      <c r="F422" s="60">
        <v>710481</v>
      </c>
      <c r="G422" s="60" t="s">
        <v>287</v>
      </c>
      <c r="H422" s="60">
        <v>2016</v>
      </c>
      <c r="I422" s="62">
        <v>0.92</v>
      </c>
      <c r="J422" s="60" t="s">
        <v>268</v>
      </c>
      <c r="K422" s="60">
        <v>872008</v>
      </c>
      <c r="L422" s="61">
        <v>1190.2132462194102</v>
      </c>
      <c r="M422" s="61">
        <v>103.49680401907904</v>
      </c>
      <c r="N422" s="61"/>
      <c r="O422" s="60" t="s">
        <v>283</v>
      </c>
      <c r="P422" s="60">
        <v>504003</v>
      </c>
    </row>
    <row r="423" spans="1:16" hidden="1" x14ac:dyDescent="0.25">
      <c r="A423" s="60" t="s">
        <v>73</v>
      </c>
      <c r="B423" s="60" t="s">
        <v>72</v>
      </c>
      <c r="C423" s="57">
        <v>1302</v>
      </c>
      <c r="D423" s="61">
        <v>1293.7100570952041</v>
      </c>
      <c r="E423" s="62">
        <v>0</v>
      </c>
      <c r="F423" s="60">
        <v>710481</v>
      </c>
      <c r="G423" s="60" t="s">
        <v>287</v>
      </c>
      <c r="H423" s="60">
        <v>2016</v>
      </c>
      <c r="I423" s="62">
        <v>0.92</v>
      </c>
      <c r="J423" s="60" t="s">
        <v>268</v>
      </c>
      <c r="K423" s="60">
        <v>872008</v>
      </c>
      <c r="L423" s="61">
        <v>1190.2132525275879</v>
      </c>
      <c r="M423" s="61">
        <v>103.49680456761621</v>
      </c>
      <c r="N423" s="61"/>
      <c r="O423" s="60" t="s">
        <v>283</v>
      </c>
      <c r="P423" s="60">
        <v>504003</v>
      </c>
    </row>
    <row r="424" spans="1:16" hidden="1" x14ac:dyDescent="0.25">
      <c r="A424" s="60" t="s">
        <v>73</v>
      </c>
      <c r="B424" s="60" t="s">
        <v>72</v>
      </c>
      <c r="C424" s="57">
        <v>1302</v>
      </c>
      <c r="D424" s="61">
        <v>1293.7100696409377</v>
      </c>
      <c r="E424" s="62">
        <v>0</v>
      </c>
      <c r="F424" s="60">
        <v>710481</v>
      </c>
      <c r="G424" s="60" t="s">
        <v>287</v>
      </c>
      <c r="H424" s="60">
        <v>2016</v>
      </c>
      <c r="I424" s="62">
        <v>0.92</v>
      </c>
      <c r="J424" s="60" t="s">
        <v>268</v>
      </c>
      <c r="K424" s="60">
        <v>872008</v>
      </c>
      <c r="L424" s="61">
        <v>1190.2132640696627</v>
      </c>
      <c r="M424" s="61">
        <v>103.49680557127499</v>
      </c>
      <c r="N424" s="61"/>
      <c r="O424" s="60" t="s">
        <v>283</v>
      </c>
      <c r="P424" s="60">
        <v>504003</v>
      </c>
    </row>
    <row r="425" spans="1:16" hidden="1" x14ac:dyDescent="0.25">
      <c r="A425" s="60" t="s">
        <v>73</v>
      </c>
      <c r="B425" s="60" t="s">
        <v>72</v>
      </c>
      <c r="C425" s="57">
        <v>1302</v>
      </c>
      <c r="D425" s="61">
        <v>1293.7102498437134</v>
      </c>
      <c r="E425" s="62">
        <v>0</v>
      </c>
      <c r="F425" s="60">
        <v>710481</v>
      </c>
      <c r="G425" s="60" t="s">
        <v>287</v>
      </c>
      <c r="H425" s="60">
        <v>2016</v>
      </c>
      <c r="I425" s="62">
        <v>0.92</v>
      </c>
      <c r="J425" s="60" t="s">
        <v>268</v>
      </c>
      <c r="K425" s="60">
        <v>872008</v>
      </c>
      <c r="L425" s="61">
        <v>1190.2134298562164</v>
      </c>
      <c r="M425" s="61">
        <v>103.49681998749702</v>
      </c>
      <c r="N425" s="61"/>
      <c r="O425" s="60" t="s">
        <v>283</v>
      </c>
      <c r="P425" s="60">
        <v>504003</v>
      </c>
    </row>
    <row r="426" spans="1:16" hidden="1" x14ac:dyDescent="0.25">
      <c r="A426" s="60" t="s">
        <v>73</v>
      </c>
      <c r="B426" s="60" t="s">
        <v>72</v>
      </c>
      <c r="C426" s="57">
        <v>1302</v>
      </c>
      <c r="D426" s="61">
        <v>1429.8901813030348</v>
      </c>
      <c r="E426" s="62">
        <v>0</v>
      </c>
      <c r="F426" s="60">
        <v>710481</v>
      </c>
      <c r="G426" s="60" t="s">
        <v>287</v>
      </c>
      <c r="H426" s="60">
        <v>2017</v>
      </c>
      <c r="I426" s="62">
        <v>0.92</v>
      </c>
      <c r="J426" s="60" t="s">
        <v>268</v>
      </c>
      <c r="K426" s="60">
        <v>872008</v>
      </c>
      <c r="L426" s="61">
        <v>1315.498966798792</v>
      </c>
      <c r="M426" s="61">
        <v>114.39121450424273</v>
      </c>
      <c r="N426" s="61"/>
      <c r="O426" s="60" t="s">
        <v>283</v>
      </c>
      <c r="P426" s="60">
        <v>504003</v>
      </c>
    </row>
    <row r="427" spans="1:16" hidden="1" x14ac:dyDescent="0.25">
      <c r="A427" s="60" t="s">
        <v>73</v>
      </c>
      <c r="B427" s="60" t="s">
        <v>72</v>
      </c>
      <c r="C427" s="57">
        <v>1302</v>
      </c>
      <c r="D427" s="61">
        <v>1544.401439862623</v>
      </c>
      <c r="E427" s="62">
        <v>0</v>
      </c>
      <c r="F427" s="60">
        <v>710481</v>
      </c>
      <c r="G427" s="60" t="s">
        <v>287</v>
      </c>
      <c r="H427" s="60">
        <v>2018</v>
      </c>
      <c r="I427" s="62">
        <v>0.92</v>
      </c>
      <c r="J427" s="60" t="s">
        <v>268</v>
      </c>
      <c r="K427" s="60">
        <v>872008</v>
      </c>
      <c r="L427" s="61">
        <v>1420.8493246736132</v>
      </c>
      <c r="M427" s="61">
        <v>123.55211518900978</v>
      </c>
      <c r="N427" s="61"/>
      <c r="O427" s="60" t="s">
        <v>283</v>
      </c>
      <c r="P427" s="60">
        <v>504003</v>
      </c>
    </row>
    <row r="428" spans="1:16" hidden="1" x14ac:dyDescent="0.25">
      <c r="A428" s="60" t="s">
        <v>73</v>
      </c>
      <c r="B428" s="60" t="s">
        <v>72</v>
      </c>
      <c r="C428" s="57">
        <v>1302</v>
      </c>
      <c r="D428" s="61">
        <v>1917.5973789244031</v>
      </c>
      <c r="E428" s="62">
        <v>0</v>
      </c>
      <c r="F428" s="60">
        <v>710482</v>
      </c>
      <c r="G428" s="60" t="s">
        <v>288</v>
      </c>
      <c r="H428" s="60">
        <v>2019</v>
      </c>
      <c r="I428" s="62">
        <v>0</v>
      </c>
      <c r="J428" s="60">
        <v>4265</v>
      </c>
      <c r="K428" s="60">
        <v>872008</v>
      </c>
      <c r="L428" s="61"/>
      <c r="M428" s="61">
        <v>1917.5973789244031</v>
      </c>
      <c r="N428" s="61"/>
      <c r="O428" s="60">
        <v>4265</v>
      </c>
      <c r="P428" s="60">
        <v>504003</v>
      </c>
    </row>
    <row r="429" spans="1:16" hidden="1" x14ac:dyDescent="0.25">
      <c r="A429" s="60" t="s">
        <v>73</v>
      </c>
      <c r="B429" s="60" t="s">
        <v>72</v>
      </c>
      <c r="C429" s="57">
        <v>1302</v>
      </c>
      <c r="D429" s="61">
        <v>1917.5992845031494</v>
      </c>
      <c r="E429" s="62">
        <v>0</v>
      </c>
      <c r="F429" s="60">
        <v>710482</v>
      </c>
      <c r="G429" s="60" t="s">
        <v>288</v>
      </c>
      <c r="H429" s="60">
        <v>2019</v>
      </c>
      <c r="I429" s="62">
        <v>0</v>
      </c>
      <c r="J429" s="60">
        <v>4265</v>
      </c>
      <c r="K429" s="60">
        <v>872008</v>
      </c>
      <c r="L429" s="61"/>
      <c r="M429" s="61">
        <v>1917.5992845031494</v>
      </c>
      <c r="N429" s="61"/>
      <c r="O429" s="60">
        <v>4265</v>
      </c>
      <c r="P429" s="60">
        <v>504003</v>
      </c>
    </row>
    <row r="430" spans="1:16" hidden="1" x14ac:dyDescent="0.25">
      <c r="A430" s="60" t="s">
        <v>73</v>
      </c>
      <c r="B430" s="60" t="s">
        <v>72</v>
      </c>
      <c r="C430" s="57">
        <v>1302</v>
      </c>
      <c r="D430" s="61">
        <v>1917.6000153025807</v>
      </c>
      <c r="E430" s="62">
        <v>0</v>
      </c>
      <c r="F430" s="60">
        <v>710482</v>
      </c>
      <c r="G430" s="60" t="s">
        <v>288</v>
      </c>
      <c r="H430" s="60">
        <v>2019</v>
      </c>
      <c r="I430" s="62">
        <v>0</v>
      </c>
      <c r="J430" s="60">
        <v>4265</v>
      </c>
      <c r="K430" s="60">
        <v>872008</v>
      </c>
      <c r="L430" s="61"/>
      <c r="M430" s="61">
        <v>1917.6000153025807</v>
      </c>
      <c r="N430" s="61"/>
      <c r="O430" s="60">
        <v>4265</v>
      </c>
      <c r="P430" s="60">
        <v>504003</v>
      </c>
    </row>
    <row r="431" spans="1:16" hidden="1" x14ac:dyDescent="0.25">
      <c r="A431" s="60" t="s">
        <v>73</v>
      </c>
      <c r="B431" s="60" t="s">
        <v>72</v>
      </c>
      <c r="C431" s="57">
        <v>1302</v>
      </c>
      <c r="D431" s="61">
        <v>1917.6001846058905</v>
      </c>
      <c r="E431" s="62">
        <v>0</v>
      </c>
      <c r="F431" s="60">
        <v>710482</v>
      </c>
      <c r="G431" s="60" t="s">
        <v>288</v>
      </c>
      <c r="H431" s="60">
        <v>2019</v>
      </c>
      <c r="I431" s="62">
        <v>0</v>
      </c>
      <c r="J431" s="60">
        <v>4265</v>
      </c>
      <c r="K431" s="60">
        <v>872008</v>
      </c>
      <c r="L431" s="61"/>
      <c r="M431" s="61">
        <v>1917.6001846058905</v>
      </c>
      <c r="N431" s="61"/>
      <c r="O431" s="60">
        <v>4265</v>
      </c>
      <c r="P431" s="60">
        <v>504003</v>
      </c>
    </row>
    <row r="432" spans="1:16" hidden="1" x14ac:dyDescent="0.25">
      <c r="A432" s="60" t="s">
        <v>73</v>
      </c>
      <c r="B432" s="60" t="s">
        <v>72</v>
      </c>
      <c r="C432" s="57">
        <v>1302</v>
      </c>
      <c r="D432" s="61">
        <v>1917.6003064864319</v>
      </c>
      <c r="E432" s="62">
        <v>0</v>
      </c>
      <c r="F432" s="60">
        <v>710482</v>
      </c>
      <c r="G432" s="60" t="s">
        <v>288</v>
      </c>
      <c r="H432" s="60">
        <v>2019</v>
      </c>
      <c r="I432" s="62">
        <v>0</v>
      </c>
      <c r="J432" s="60">
        <v>4265</v>
      </c>
      <c r="K432" s="60">
        <v>872008</v>
      </c>
      <c r="L432" s="61"/>
      <c r="M432" s="61">
        <v>1917.6003064864319</v>
      </c>
      <c r="N432" s="61"/>
      <c r="O432" s="60">
        <v>4265</v>
      </c>
      <c r="P432" s="60">
        <v>504003</v>
      </c>
    </row>
    <row r="433" spans="1:16" hidden="1" x14ac:dyDescent="0.25">
      <c r="A433" s="60" t="s">
        <v>73</v>
      </c>
      <c r="B433" s="60" t="s">
        <v>72</v>
      </c>
      <c r="C433" s="57">
        <v>1302</v>
      </c>
      <c r="D433" s="61">
        <v>1917.6004414058455</v>
      </c>
      <c r="E433" s="62">
        <v>0</v>
      </c>
      <c r="F433" s="60">
        <v>710482</v>
      </c>
      <c r="G433" s="60" t="s">
        <v>288</v>
      </c>
      <c r="H433" s="60">
        <v>2019</v>
      </c>
      <c r="I433" s="62">
        <v>0</v>
      </c>
      <c r="J433" s="60">
        <v>4265</v>
      </c>
      <c r="K433" s="60">
        <v>872008</v>
      </c>
      <c r="L433" s="61"/>
      <c r="M433" s="61">
        <v>1917.6004414058455</v>
      </c>
      <c r="N433" s="61"/>
      <c r="O433" s="60">
        <v>4265</v>
      </c>
      <c r="P433" s="60">
        <v>504003</v>
      </c>
    </row>
    <row r="434" spans="1:16" hidden="1" x14ac:dyDescent="0.25">
      <c r="A434" s="60" t="s">
        <v>73</v>
      </c>
      <c r="B434" s="60" t="s">
        <v>72</v>
      </c>
      <c r="C434" s="57">
        <v>1302</v>
      </c>
      <c r="D434" s="61">
        <v>2019.598870092382</v>
      </c>
      <c r="E434" s="62">
        <v>0</v>
      </c>
      <c r="F434" s="60">
        <v>710481</v>
      </c>
      <c r="G434" s="60" t="s">
        <v>287</v>
      </c>
      <c r="H434" s="60">
        <v>2018</v>
      </c>
      <c r="I434" s="62">
        <v>0.92</v>
      </c>
      <c r="J434" s="60" t="s">
        <v>268</v>
      </c>
      <c r="K434" s="60">
        <v>872008</v>
      </c>
      <c r="L434" s="61">
        <v>1858.0309604849915</v>
      </c>
      <c r="M434" s="61">
        <v>161.56790960739045</v>
      </c>
      <c r="N434" s="61"/>
      <c r="O434" s="60" t="s">
        <v>283</v>
      </c>
      <c r="P434" s="60">
        <v>504003</v>
      </c>
    </row>
    <row r="435" spans="1:16" hidden="1" x14ac:dyDescent="0.25">
      <c r="A435" s="60" t="s">
        <v>73</v>
      </c>
      <c r="B435" s="60" t="s">
        <v>72</v>
      </c>
      <c r="C435" s="57">
        <v>1302</v>
      </c>
      <c r="D435" s="61">
        <v>2019.5996329390284</v>
      </c>
      <c r="E435" s="62">
        <v>0</v>
      </c>
      <c r="F435" s="60">
        <v>710481</v>
      </c>
      <c r="G435" s="60" t="s">
        <v>287</v>
      </c>
      <c r="H435" s="60">
        <v>2018</v>
      </c>
      <c r="I435" s="62">
        <v>0.92</v>
      </c>
      <c r="J435" s="60" t="s">
        <v>268</v>
      </c>
      <c r="K435" s="60">
        <v>872008</v>
      </c>
      <c r="L435" s="61">
        <v>1858.0316623039062</v>
      </c>
      <c r="M435" s="61">
        <v>161.56797063512226</v>
      </c>
      <c r="N435" s="61"/>
      <c r="O435" s="60" t="s">
        <v>283</v>
      </c>
      <c r="P435" s="60">
        <v>504003</v>
      </c>
    </row>
    <row r="436" spans="1:16" hidden="1" x14ac:dyDescent="0.25">
      <c r="A436" s="60" t="s">
        <v>73</v>
      </c>
      <c r="B436" s="60" t="s">
        <v>72</v>
      </c>
      <c r="C436" s="57">
        <v>1302</v>
      </c>
      <c r="D436" s="61">
        <v>2019.5997345984106</v>
      </c>
      <c r="E436" s="62">
        <v>0</v>
      </c>
      <c r="F436" s="60">
        <v>710481</v>
      </c>
      <c r="G436" s="60" t="s">
        <v>287</v>
      </c>
      <c r="H436" s="60">
        <v>2018</v>
      </c>
      <c r="I436" s="62">
        <v>0.92</v>
      </c>
      <c r="J436" s="60" t="s">
        <v>268</v>
      </c>
      <c r="K436" s="60">
        <v>872008</v>
      </c>
      <c r="L436" s="61">
        <v>1858.0317558305378</v>
      </c>
      <c r="M436" s="61">
        <v>161.56797876787277</v>
      </c>
      <c r="N436" s="61"/>
      <c r="O436" s="60" t="s">
        <v>283</v>
      </c>
      <c r="P436" s="60">
        <v>504003</v>
      </c>
    </row>
    <row r="437" spans="1:16" hidden="1" x14ac:dyDescent="0.25">
      <c r="A437" s="60" t="s">
        <v>73</v>
      </c>
      <c r="B437" s="60" t="s">
        <v>72</v>
      </c>
      <c r="C437" s="57">
        <v>1302</v>
      </c>
      <c r="D437" s="61">
        <v>2019.5997458300687</v>
      </c>
      <c r="E437" s="62">
        <v>0</v>
      </c>
      <c r="F437" s="60">
        <v>710481</v>
      </c>
      <c r="G437" s="60" t="s">
        <v>287</v>
      </c>
      <c r="H437" s="60">
        <v>2018</v>
      </c>
      <c r="I437" s="62">
        <v>0.92</v>
      </c>
      <c r="J437" s="60" t="s">
        <v>268</v>
      </c>
      <c r="K437" s="60">
        <v>872008</v>
      </c>
      <c r="L437" s="61">
        <v>1858.0317661636634</v>
      </c>
      <c r="M437" s="61">
        <v>161.56797966640534</v>
      </c>
      <c r="N437" s="61"/>
      <c r="O437" s="60" t="s">
        <v>283</v>
      </c>
      <c r="P437" s="60">
        <v>504003</v>
      </c>
    </row>
    <row r="438" spans="1:16" hidden="1" x14ac:dyDescent="0.25">
      <c r="A438" s="60" t="s">
        <v>73</v>
      </c>
      <c r="B438" s="60" t="s">
        <v>72</v>
      </c>
      <c r="C438" s="57">
        <v>1302</v>
      </c>
      <c r="D438" s="61">
        <v>2019.5998544249053</v>
      </c>
      <c r="E438" s="62">
        <v>0</v>
      </c>
      <c r="F438" s="60">
        <v>710481</v>
      </c>
      <c r="G438" s="60" t="s">
        <v>287</v>
      </c>
      <c r="H438" s="60">
        <v>2018</v>
      </c>
      <c r="I438" s="62">
        <v>0.92</v>
      </c>
      <c r="J438" s="60" t="s">
        <v>268</v>
      </c>
      <c r="K438" s="60">
        <v>872008</v>
      </c>
      <c r="L438" s="61">
        <v>1858.0318660709129</v>
      </c>
      <c r="M438" s="61">
        <v>161.5679883539924</v>
      </c>
      <c r="N438" s="61"/>
      <c r="O438" s="60" t="s">
        <v>283</v>
      </c>
      <c r="P438" s="60">
        <v>504003</v>
      </c>
    </row>
    <row r="439" spans="1:16" hidden="1" x14ac:dyDescent="0.25">
      <c r="A439" s="60" t="s">
        <v>73</v>
      </c>
      <c r="B439" s="60" t="s">
        <v>72</v>
      </c>
      <c r="C439" s="57">
        <v>1302</v>
      </c>
      <c r="D439" s="61">
        <v>2019.5999557233374</v>
      </c>
      <c r="E439" s="62">
        <v>0</v>
      </c>
      <c r="F439" s="60">
        <v>710481</v>
      </c>
      <c r="G439" s="60" t="s">
        <v>287</v>
      </c>
      <c r="H439" s="60">
        <v>2018</v>
      </c>
      <c r="I439" s="62">
        <v>0.92</v>
      </c>
      <c r="J439" s="60" t="s">
        <v>268</v>
      </c>
      <c r="K439" s="60">
        <v>872008</v>
      </c>
      <c r="L439" s="61">
        <v>1858.0319592654705</v>
      </c>
      <c r="M439" s="61">
        <v>161.56799645786691</v>
      </c>
      <c r="N439" s="61"/>
      <c r="O439" s="60" t="s">
        <v>283</v>
      </c>
      <c r="P439" s="60">
        <v>504003</v>
      </c>
    </row>
    <row r="440" spans="1:16" hidden="1" x14ac:dyDescent="0.25">
      <c r="A440" s="60" t="s">
        <v>73</v>
      </c>
      <c r="B440" s="60" t="s">
        <v>72</v>
      </c>
      <c r="C440" s="57">
        <v>1302</v>
      </c>
      <c r="D440" s="61">
        <v>2019.599960124772</v>
      </c>
      <c r="E440" s="62">
        <v>0</v>
      </c>
      <c r="F440" s="60">
        <v>710482</v>
      </c>
      <c r="G440" s="60" t="s">
        <v>288</v>
      </c>
      <c r="H440" s="60">
        <v>2018</v>
      </c>
      <c r="I440" s="62">
        <v>0</v>
      </c>
      <c r="J440" s="60">
        <v>4265</v>
      </c>
      <c r="K440" s="60">
        <v>872008</v>
      </c>
      <c r="L440" s="61"/>
      <c r="M440" s="61">
        <v>2019.599960124772</v>
      </c>
      <c r="N440" s="61"/>
      <c r="O440" s="60">
        <v>4265</v>
      </c>
      <c r="P440" s="60">
        <v>504003</v>
      </c>
    </row>
    <row r="441" spans="1:16" hidden="1" x14ac:dyDescent="0.25">
      <c r="A441" s="60" t="s">
        <v>73</v>
      </c>
      <c r="B441" s="60" t="s">
        <v>72</v>
      </c>
      <c r="C441" s="57">
        <v>1302</v>
      </c>
      <c r="D441" s="61">
        <v>2019.5999936446597</v>
      </c>
      <c r="E441" s="62">
        <v>0</v>
      </c>
      <c r="F441" s="60">
        <v>710481</v>
      </c>
      <c r="G441" s="60" t="s">
        <v>287</v>
      </c>
      <c r="H441" s="60">
        <v>2018</v>
      </c>
      <c r="I441" s="62">
        <v>0.92</v>
      </c>
      <c r="J441" s="60" t="s">
        <v>268</v>
      </c>
      <c r="K441" s="60">
        <v>872008</v>
      </c>
      <c r="L441" s="61">
        <v>1858.031994153087</v>
      </c>
      <c r="M441" s="61">
        <v>161.56799949157266</v>
      </c>
      <c r="N441" s="61"/>
      <c r="O441" s="60" t="s">
        <v>283</v>
      </c>
      <c r="P441" s="60">
        <v>504003</v>
      </c>
    </row>
    <row r="442" spans="1:16" hidden="1" x14ac:dyDescent="0.25">
      <c r="A442" s="60" t="s">
        <v>73</v>
      </c>
      <c r="B442" s="60" t="s">
        <v>72</v>
      </c>
      <c r="C442" s="57">
        <v>1302</v>
      </c>
      <c r="D442" s="61">
        <v>2019.6001181970005</v>
      </c>
      <c r="E442" s="62">
        <v>0</v>
      </c>
      <c r="F442" s="60">
        <v>710480</v>
      </c>
      <c r="G442" s="60" t="s">
        <v>289</v>
      </c>
      <c r="H442" s="60">
        <v>2018</v>
      </c>
      <c r="I442" s="62">
        <v>0</v>
      </c>
      <c r="J442" s="60" t="s">
        <v>268</v>
      </c>
      <c r="K442" s="60">
        <v>872008</v>
      </c>
      <c r="L442" s="61"/>
      <c r="M442" s="61">
        <v>2019.6001181970005</v>
      </c>
      <c r="N442" s="61"/>
      <c r="O442" s="60">
        <v>9230</v>
      </c>
      <c r="P442" s="60">
        <v>504003</v>
      </c>
    </row>
    <row r="443" spans="1:16" hidden="1" x14ac:dyDescent="0.25">
      <c r="A443" s="60" t="s">
        <v>73</v>
      </c>
      <c r="B443" s="60" t="s">
        <v>72</v>
      </c>
      <c r="C443" s="57">
        <v>1302</v>
      </c>
      <c r="D443" s="61">
        <v>2019.6004369057516</v>
      </c>
      <c r="E443" s="62">
        <v>0</v>
      </c>
      <c r="F443" s="60">
        <v>710481</v>
      </c>
      <c r="G443" s="60" t="s">
        <v>287</v>
      </c>
      <c r="H443" s="60">
        <v>2018</v>
      </c>
      <c r="I443" s="62">
        <v>0.92</v>
      </c>
      <c r="J443" s="60" t="s">
        <v>268</v>
      </c>
      <c r="K443" s="60">
        <v>872008</v>
      </c>
      <c r="L443" s="61">
        <v>1858.0324019532916</v>
      </c>
      <c r="M443" s="61">
        <v>161.56803495246004</v>
      </c>
      <c r="N443" s="61"/>
      <c r="O443" s="60" t="s">
        <v>283</v>
      </c>
      <c r="P443" s="60">
        <v>504003</v>
      </c>
    </row>
    <row r="444" spans="1:16" hidden="1" x14ac:dyDescent="0.25">
      <c r="A444" s="60" t="s">
        <v>73</v>
      </c>
      <c r="B444" s="60" t="s">
        <v>72</v>
      </c>
      <c r="C444" s="57">
        <v>1302</v>
      </c>
      <c r="D444" s="61">
        <v>2019.6011420337989</v>
      </c>
      <c r="E444" s="62">
        <v>0</v>
      </c>
      <c r="F444" s="60">
        <v>710481</v>
      </c>
      <c r="G444" s="60" t="s">
        <v>287</v>
      </c>
      <c r="H444" s="60">
        <v>2018</v>
      </c>
      <c r="I444" s="62">
        <v>0.92</v>
      </c>
      <c r="J444" s="60" t="s">
        <v>268</v>
      </c>
      <c r="K444" s="60">
        <v>872008</v>
      </c>
      <c r="L444" s="61">
        <v>1858.033050671095</v>
      </c>
      <c r="M444" s="61">
        <v>161.56809136270385</v>
      </c>
      <c r="N444" s="61"/>
      <c r="O444" s="60" t="s">
        <v>283</v>
      </c>
      <c r="P444" s="60">
        <v>504003</v>
      </c>
    </row>
    <row r="445" spans="1:16" hidden="1" x14ac:dyDescent="0.25">
      <c r="A445" s="60" t="s">
        <v>73</v>
      </c>
      <c r="B445" s="60" t="s">
        <v>72</v>
      </c>
      <c r="C445" s="57">
        <v>1302</v>
      </c>
      <c r="D445" s="61">
        <v>2587.4201909671365</v>
      </c>
      <c r="E445" s="62">
        <v>0</v>
      </c>
      <c r="F445" s="60">
        <v>710481</v>
      </c>
      <c r="G445" s="60" t="s">
        <v>287</v>
      </c>
      <c r="H445" s="60">
        <v>2016</v>
      </c>
      <c r="I445" s="62">
        <v>0.92</v>
      </c>
      <c r="J445" s="60" t="s">
        <v>268</v>
      </c>
      <c r="K445" s="60">
        <v>872008</v>
      </c>
      <c r="L445" s="61">
        <v>2380.4265756897657</v>
      </c>
      <c r="M445" s="61">
        <v>206.99361527737074</v>
      </c>
      <c r="N445" s="61"/>
      <c r="O445" s="60" t="s">
        <v>283</v>
      </c>
      <c r="P445" s="60">
        <v>504003</v>
      </c>
    </row>
    <row r="446" spans="1:16" hidden="1" x14ac:dyDescent="0.25">
      <c r="A446" s="60" t="s">
        <v>73</v>
      </c>
      <c r="B446" s="60" t="s">
        <v>72</v>
      </c>
      <c r="C446" s="57">
        <v>1302</v>
      </c>
      <c r="D446" s="61">
        <v>2631.5986294105005</v>
      </c>
      <c r="E446" s="62">
        <v>0</v>
      </c>
      <c r="F446" s="60">
        <v>710482</v>
      </c>
      <c r="G446" s="60" t="s">
        <v>288</v>
      </c>
      <c r="H446" s="60">
        <v>2020</v>
      </c>
      <c r="I446" s="62">
        <v>0</v>
      </c>
      <c r="J446" s="60">
        <v>4265</v>
      </c>
      <c r="K446" s="60">
        <v>872008</v>
      </c>
      <c r="L446" s="61"/>
      <c r="M446" s="61">
        <v>2631.5986294105005</v>
      </c>
      <c r="N446" s="61"/>
      <c r="O446" s="60">
        <v>4265</v>
      </c>
      <c r="P446" s="60">
        <v>504003</v>
      </c>
    </row>
    <row r="447" spans="1:16" hidden="1" x14ac:dyDescent="0.25">
      <c r="A447" s="60" t="s">
        <v>73</v>
      </c>
      <c r="B447" s="60" t="s">
        <v>72</v>
      </c>
      <c r="C447" s="57">
        <v>1302</v>
      </c>
      <c r="D447" s="61">
        <v>2631.5986984665547</v>
      </c>
      <c r="E447" s="62">
        <v>0</v>
      </c>
      <c r="F447" s="60">
        <v>710482</v>
      </c>
      <c r="G447" s="60" t="s">
        <v>288</v>
      </c>
      <c r="H447" s="60">
        <v>2020</v>
      </c>
      <c r="I447" s="62">
        <v>0</v>
      </c>
      <c r="J447" s="60">
        <v>4265</v>
      </c>
      <c r="K447" s="60">
        <v>872008</v>
      </c>
      <c r="L447" s="61"/>
      <c r="M447" s="61">
        <v>2631.5986984665547</v>
      </c>
      <c r="N447" s="61"/>
      <c r="O447" s="60">
        <v>4265</v>
      </c>
      <c r="P447" s="60">
        <v>504003</v>
      </c>
    </row>
    <row r="448" spans="1:16" hidden="1" x14ac:dyDescent="0.25">
      <c r="A448" s="60" t="s">
        <v>73</v>
      </c>
      <c r="B448" s="60" t="s">
        <v>72</v>
      </c>
      <c r="C448" s="57">
        <v>1302</v>
      </c>
      <c r="D448" s="61">
        <v>2631.5988075396931</v>
      </c>
      <c r="E448" s="62">
        <v>0</v>
      </c>
      <c r="F448" s="60">
        <v>710482</v>
      </c>
      <c r="G448" s="60" t="s">
        <v>288</v>
      </c>
      <c r="H448" s="60">
        <v>2020</v>
      </c>
      <c r="I448" s="62">
        <v>0</v>
      </c>
      <c r="J448" s="60">
        <v>4265</v>
      </c>
      <c r="K448" s="60">
        <v>872008</v>
      </c>
      <c r="L448" s="61"/>
      <c r="M448" s="61">
        <v>2631.5988075396931</v>
      </c>
      <c r="N448" s="61"/>
      <c r="O448" s="60">
        <v>4265</v>
      </c>
      <c r="P448" s="60">
        <v>504003</v>
      </c>
    </row>
    <row r="449" spans="1:16" hidden="1" x14ac:dyDescent="0.25">
      <c r="A449" s="60" t="s">
        <v>73</v>
      </c>
      <c r="B449" s="60" t="s">
        <v>72</v>
      </c>
      <c r="C449" s="57">
        <v>1302</v>
      </c>
      <c r="D449" s="61">
        <v>2631.5995593066141</v>
      </c>
      <c r="E449" s="62">
        <v>0</v>
      </c>
      <c r="F449" s="60">
        <v>710482</v>
      </c>
      <c r="G449" s="60" t="s">
        <v>288</v>
      </c>
      <c r="H449" s="60">
        <v>2020</v>
      </c>
      <c r="I449" s="62">
        <v>0</v>
      </c>
      <c r="J449" s="60">
        <v>4265</v>
      </c>
      <c r="K449" s="60">
        <v>872008</v>
      </c>
      <c r="L449" s="61"/>
      <c r="M449" s="61">
        <v>2631.5995593066141</v>
      </c>
      <c r="N449" s="61"/>
      <c r="O449" s="60">
        <v>4265</v>
      </c>
      <c r="P449" s="60">
        <v>504003</v>
      </c>
    </row>
    <row r="450" spans="1:16" hidden="1" x14ac:dyDescent="0.25">
      <c r="A450" s="60" t="s">
        <v>73</v>
      </c>
      <c r="B450" s="60" t="s">
        <v>72</v>
      </c>
      <c r="C450" s="57">
        <v>1302</v>
      </c>
      <c r="D450" s="61">
        <v>2631.5999079701692</v>
      </c>
      <c r="E450" s="62">
        <v>0</v>
      </c>
      <c r="F450" s="60">
        <v>710482</v>
      </c>
      <c r="G450" s="60" t="s">
        <v>288</v>
      </c>
      <c r="H450" s="60">
        <v>2020</v>
      </c>
      <c r="I450" s="62">
        <v>0</v>
      </c>
      <c r="J450" s="60">
        <v>4265</v>
      </c>
      <c r="K450" s="60">
        <v>872008</v>
      </c>
      <c r="L450" s="61"/>
      <c r="M450" s="61">
        <v>2631.5999079701692</v>
      </c>
      <c r="N450" s="61"/>
      <c r="O450" s="60">
        <v>4265</v>
      </c>
      <c r="P450" s="60">
        <v>504003</v>
      </c>
    </row>
    <row r="451" spans="1:16" hidden="1" x14ac:dyDescent="0.25">
      <c r="A451" s="60" t="s">
        <v>73</v>
      </c>
      <c r="B451" s="60" t="s">
        <v>72</v>
      </c>
      <c r="C451" s="57">
        <v>1302</v>
      </c>
      <c r="D451" s="61">
        <v>2631.6002060245587</v>
      </c>
      <c r="E451" s="62">
        <v>0</v>
      </c>
      <c r="F451" s="60">
        <v>710482</v>
      </c>
      <c r="G451" s="60" t="s">
        <v>288</v>
      </c>
      <c r="H451" s="60">
        <v>2020</v>
      </c>
      <c r="I451" s="62">
        <v>0</v>
      </c>
      <c r="J451" s="60">
        <v>4265</v>
      </c>
      <c r="K451" s="60">
        <v>872008</v>
      </c>
      <c r="L451" s="61"/>
      <c r="M451" s="61">
        <v>2631.6002060245587</v>
      </c>
      <c r="N451" s="61"/>
      <c r="O451" s="60">
        <v>4265</v>
      </c>
      <c r="P451" s="60">
        <v>504003</v>
      </c>
    </row>
    <row r="452" spans="1:16" hidden="1" x14ac:dyDescent="0.25">
      <c r="A452" s="60" t="s">
        <v>73</v>
      </c>
      <c r="B452" s="60" t="s">
        <v>72</v>
      </c>
      <c r="C452" s="57">
        <v>1302</v>
      </c>
      <c r="D452" s="61">
        <v>2631.6002581413914</v>
      </c>
      <c r="E452" s="62">
        <v>0</v>
      </c>
      <c r="F452" s="60">
        <v>710482</v>
      </c>
      <c r="G452" s="60" t="s">
        <v>288</v>
      </c>
      <c r="H452" s="60">
        <v>2020</v>
      </c>
      <c r="I452" s="62">
        <v>0</v>
      </c>
      <c r="J452" s="60">
        <v>4265</v>
      </c>
      <c r="K452" s="60">
        <v>872008</v>
      </c>
      <c r="L452" s="61"/>
      <c r="M452" s="61">
        <v>2631.6002581413914</v>
      </c>
      <c r="N452" s="61"/>
      <c r="O452" s="60">
        <v>4265</v>
      </c>
      <c r="P452" s="60">
        <v>504003</v>
      </c>
    </row>
    <row r="453" spans="1:16" hidden="1" x14ac:dyDescent="0.25">
      <c r="A453" s="60" t="s">
        <v>73</v>
      </c>
      <c r="B453" s="60" t="s">
        <v>72</v>
      </c>
      <c r="C453" s="57">
        <v>1302</v>
      </c>
      <c r="D453" s="61">
        <v>2631.6008322800817</v>
      </c>
      <c r="E453" s="62">
        <v>0</v>
      </c>
      <c r="F453" s="60">
        <v>710482</v>
      </c>
      <c r="G453" s="60" t="s">
        <v>288</v>
      </c>
      <c r="H453" s="60">
        <v>2020</v>
      </c>
      <c r="I453" s="62">
        <v>0</v>
      </c>
      <c r="J453" s="60">
        <v>4265</v>
      </c>
      <c r="K453" s="60">
        <v>872008</v>
      </c>
      <c r="L453" s="61"/>
      <c r="M453" s="61">
        <v>2631.6008322800817</v>
      </c>
      <c r="N453" s="61"/>
      <c r="O453" s="60">
        <v>4265</v>
      </c>
      <c r="P453" s="60">
        <v>504003</v>
      </c>
    </row>
    <row r="454" spans="1:16" hidden="1" x14ac:dyDescent="0.25">
      <c r="A454" s="60" t="s">
        <v>73</v>
      </c>
      <c r="B454" s="60" t="s">
        <v>72</v>
      </c>
      <c r="C454" s="57">
        <v>1302</v>
      </c>
      <c r="D454" s="61">
        <v>2631.6013942415693</v>
      </c>
      <c r="E454" s="62">
        <v>0</v>
      </c>
      <c r="F454" s="60">
        <v>710482</v>
      </c>
      <c r="G454" s="60" t="s">
        <v>288</v>
      </c>
      <c r="H454" s="60">
        <v>2020</v>
      </c>
      <c r="I454" s="62">
        <v>0</v>
      </c>
      <c r="J454" s="60">
        <v>4265</v>
      </c>
      <c r="K454" s="60">
        <v>872008</v>
      </c>
      <c r="L454" s="61"/>
      <c r="M454" s="61">
        <v>2631.6013942415693</v>
      </c>
      <c r="N454" s="61"/>
      <c r="O454" s="60">
        <v>4265</v>
      </c>
      <c r="P454" s="60">
        <v>504003</v>
      </c>
    </row>
    <row r="455" spans="1:16" hidden="1" x14ac:dyDescent="0.25">
      <c r="A455" s="60" t="s">
        <v>73</v>
      </c>
      <c r="B455" s="60" t="s">
        <v>72</v>
      </c>
      <c r="C455" s="57">
        <v>1302</v>
      </c>
      <c r="D455" s="61">
        <v>2910.3997658727126</v>
      </c>
      <c r="E455" s="62">
        <v>0</v>
      </c>
      <c r="F455" s="60">
        <v>710482</v>
      </c>
      <c r="G455" s="60" t="s">
        <v>288</v>
      </c>
      <c r="H455" s="60">
        <v>2019</v>
      </c>
      <c r="I455" s="62">
        <v>0</v>
      </c>
      <c r="J455" s="60">
        <v>4265</v>
      </c>
      <c r="K455" s="60">
        <v>872008</v>
      </c>
      <c r="L455" s="61"/>
      <c r="M455" s="61">
        <v>2910.3997658727126</v>
      </c>
      <c r="N455" s="61"/>
      <c r="O455" s="60">
        <v>4265</v>
      </c>
      <c r="P455" s="60">
        <v>504003</v>
      </c>
    </row>
    <row r="456" spans="1:16" hidden="1" x14ac:dyDescent="0.25">
      <c r="A456" s="60" t="s">
        <v>73</v>
      </c>
      <c r="B456" s="60" t="s">
        <v>72</v>
      </c>
      <c r="C456" s="57">
        <v>1302</v>
      </c>
      <c r="D456" s="61">
        <v>2910.3999284426536</v>
      </c>
      <c r="E456" s="62">
        <v>0</v>
      </c>
      <c r="F456" s="60">
        <v>710482</v>
      </c>
      <c r="G456" s="60" t="s">
        <v>288</v>
      </c>
      <c r="H456" s="60">
        <v>2019</v>
      </c>
      <c r="I456" s="62">
        <v>0</v>
      </c>
      <c r="J456" s="60">
        <v>4265</v>
      </c>
      <c r="K456" s="60">
        <v>872008</v>
      </c>
      <c r="L456" s="61"/>
      <c r="M456" s="61">
        <v>2910.3999284426536</v>
      </c>
      <c r="N456" s="61"/>
      <c r="O456" s="60">
        <v>4265</v>
      </c>
      <c r="P456" s="60">
        <v>504003</v>
      </c>
    </row>
    <row r="457" spans="1:16" hidden="1" x14ac:dyDescent="0.25">
      <c r="A457" s="60" t="s">
        <v>73</v>
      </c>
      <c r="B457" s="60" t="s">
        <v>72</v>
      </c>
      <c r="C457" s="57">
        <v>1302</v>
      </c>
      <c r="D457" s="61">
        <v>2910.4001518712221</v>
      </c>
      <c r="E457" s="62">
        <v>0</v>
      </c>
      <c r="F457" s="60">
        <v>710482</v>
      </c>
      <c r="G457" s="60" t="s">
        <v>288</v>
      </c>
      <c r="H457" s="60">
        <v>2019</v>
      </c>
      <c r="I457" s="62">
        <v>0</v>
      </c>
      <c r="J457" s="60">
        <v>4265</v>
      </c>
      <c r="K457" s="60">
        <v>872008</v>
      </c>
      <c r="L457" s="61"/>
      <c r="M457" s="61">
        <v>2910.4001518712221</v>
      </c>
      <c r="N457" s="61"/>
      <c r="O457" s="60">
        <v>4265</v>
      </c>
      <c r="P457" s="60">
        <v>504003</v>
      </c>
    </row>
    <row r="458" spans="1:16" hidden="1" x14ac:dyDescent="0.25">
      <c r="A458" s="60" t="s">
        <v>73</v>
      </c>
      <c r="B458" s="60" t="s">
        <v>72</v>
      </c>
      <c r="C458" s="57">
        <v>1302</v>
      </c>
      <c r="D458" s="61">
        <v>5820.800000757662</v>
      </c>
      <c r="E458" s="62">
        <v>0</v>
      </c>
      <c r="F458" s="60">
        <v>710482</v>
      </c>
      <c r="G458" s="60" t="s">
        <v>288</v>
      </c>
      <c r="H458" s="60">
        <v>2019</v>
      </c>
      <c r="I458" s="62">
        <v>0</v>
      </c>
      <c r="J458" s="60">
        <v>4265</v>
      </c>
      <c r="K458" s="60">
        <v>872008</v>
      </c>
      <c r="L458" s="61"/>
      <c r="M458" s="61">
        <v>5820.800000757662</v>
      </c>
      <c r="N458" s="61"/>
      <c r="O458" s="60">
        <v>4265</v>
      </c>
      <c r="P458" s="60">
        <v>504003</v>
      </c>
    </row>
    <row r="459" spans="1:16" hidden="1" x14ac:dyDescent="0.25">
      <c r="A459" s="60" t="s">
        <v>73</v>
      </c>
      <c r="B459" s="60" t="s">
        <v>72</v>
      </c>
      <c r="C459" s="57">
        <v>1310</v>
      </c>
      <c r="D459" s="61">
        <v>729.11946516270496</v>
      </c>
      <c r="E459" s="62">
        <v>0</v>
      </c>
      <c r="F459" s="60">
        <v>740057</v>
      </c>
      <c r="G459" s="60" t="s">
        <v>290</v>
      </c>
      <c r="H459" s="60">
        <v>2017</v>
      </c>
      <c r="I459" s="62">
        <v>0</v>
      </c>
      <c r="J459" s="60" t="s">
        <v>268</v>
      </c>
      <c r="K459" s="60">
        <v>872008</v>
      </c>
      <c r="L459" s="61"/>
      <c r="M459" s="61">
        <v>729.11946516270496</v>
      </c>
      <c r="N459" s="61"/>
      <c r="O459" s="60">
        <v>9230</v>
      </c>
      <c r="P459" s="60">
        <v>504003</v>
      </c>
    </row>
    <row r="460" spans="1:16" hidden="1" x14ac:dyDescent="0.25">
      <c r="A460" s="60" t="s">
        <v>73</v>
      </c>
      <c r="B460" s="60" t="s">
        <v>72</v>
      </c>
      <c r="C460" s="57">
        <v>1310</v>
      </c>
      <c r="D460" s="61">
        <v>729.11998124663705</v>
      </c>
      <c r="E460" s="62">
        <v>0</v>
      </c>
      <c r="F460" s="60">
        <v>740057</v>
      </c>
      <c r="G460" s="60" t="s">
        <v>290</v>
      </c>
      <c r="H460" s="60">
        <v>2017</v>
      </c>
      <c r="I460" s="62">
        <v>0</v>
      </c>
      <c r="J460" s="60" t="s">
        <v>268</v>
      </c>
      <c r="K460" s="60">
        <v>872008</v>
      </c>
      <c r="L460" s="61"/>
      <c r="M460" s="61">
        <v>729.11998124663705</v>
      </c>
      <c r="N460" s="61"/>
      <c r="O460" s="60">
        <v>9230</v>
      </c>
      <c r="P460" s="60">
        <v>504003</v>
      </c>
    </row>
    <row r="461" spans="1:16" hidden="1" x14ac:dyDescent="0.25">
      <c r="A461" s="60" t="s">
        <v>73</v>
      </c>
      <c r="B461" s="60" t="s">
        <v>72</v>
      </c>
      <c r="C461" s="57">
        <v>1310</v>
      </c>
      <c r="D461" s="61">
        <v>729.12000063448704</v>
      </c>
      <c r="E461" s="62">
        <v>0</v>
      </c>
      <c r="F461" s="60">
        <v>740057</v>
      </c>
      <c r="G461" s="60" t="s">
        <v>290</v>
      </c>
      <c r="H461" s="60">
        <v>2017</v>
      </c>
      <c r="I461" s="62">
        <v>0</v>
      </c>
      <c r="J461" s="60" t="s">
        <v>268</v>
      </c>
      <c r="K461" s="60">
        <v>872008</v>
      </c>
      <c r="L461" s="61"/>
      <c r="M461" s="61">
        <v>729.12000063448704</v>
      </c>
      <c r="N461" s="61"/>
      <c r="O461" s="60">
        <v>9230</v>
      </c>
      <c r="P461" s="60">
        <v>504003</v>
      </c>
    </row>
    <row r="462" spans="1:16" hidden="1" x14ac:dyDescent="0.25">
      <c r="A462" s="60" t="s">
        <v>73</v>
      </c>
      <c r="B462" s="60" t="s">
        <v>72</v>
      </c>
      <c r="C462" s="57">
        <v>1310</v>
      </c>
      <c r="D462" s="61">
        <v>729.12005644457429</v>
      </c>
      <c r="E462" s="62">
        <v>0</v>
      </c>
      <c r="F462" s="60">
        <v>740057</v>
      </c>
      <c r="G462" s="60" t="s">
        <v>290</v>
      </c>
      <c r="H462" s="60">
        <v>2017</v>
      </c>
      <c r="I462" s="62">
        <v>0</v>
      </c>
      <c r="J462" s="60" t="s">
        <v>268</v>
      </c>
      <c r="K462" s="60">
        <v>872008</v>
      </c>
      <c r="L462" s="61"/>
      <c r="M462" s="61">
        <v>729.12005644457429</v>
      </c>
      <c r="N462" s="61"/>
      <c r="O462" s="60">
        <v>9230</v>
      </c>
      <c r="P462" s="60">
        <v>504003</v>
      </c>
    </row>
    <row r="463" spans="1:16" hidden="1" x14ac:dyDescent="0.25">
      <c r="A463" s="60" t="s">
        <v>73</v>
      </c>
      <c r="B463" s="60" t="s">
        <v>72</v>
      </c>
      <c r="C463" s="57">
        <v>1310</v>
      </c>
      <c r="D463" s="61">
        <v>729.12068466189089</v>
      </c>
      <c r="E463" s="62">
        <v>0</v>
      </c>
      <c r="F463" s="60">
        <v>740057</v>
      </c>
      <c r="G463" s="60" t="s">
        <v>290</v>
      </c>
      <c r="H463" s="60">
        <v>2017</v>
      </c>
      <c r="I463" s="62">
        <v>0</v>
      </c>
      <c r="J463" s="60" t="s">
        <v>268</v>
      </c>
      <c r="K463" s="60">
        <v>872008</v>
      </c>
      <c r="L463" s="61"/>
      <c r="M463" s="61">
        <v>729.12068466189089</v>
      </c>
      <c r="N463" s="61"/>
      <c r="O463" s="60">
        <v>9230</v>
      </c>
      <c r="P463" s="60">
        <v>504003</v>
      </c>
    </row>
    <row r="464" spans="1:16" hidden="1" x14ac:dyDescent="0.25">
      <c r="A464" s="60" t="s">
        <v>73</v>
      </c>
      <c r="B464" s="60" t="s">
        <v>72</v>
      </c>
      <c r="C464" s="57">
        <v>1310</v>
      </c>
      <c r="D464" s="61">
        <v>930.71837344129176</v>
      </c>
      <c r="E464" s="62">
        <v>0</v>
      </c>
      <c r="F464" s="60">
        <v>740057</v>
      </c>
      <c r="G464" s="60" t="s">
        <v>290</v>
      </c>
      <c r="H464" s="60">
        <v>2017</v>
      </c>
      <c r="I464" s="62">
        <v>0</v>
      </c>
      <c r="J464" s="60" t="s">
        <v>268</v>
      </c>
      <c r="K464" s="60">
        <v>872008</v>
      </c>
      <c r="L464" s="61"/>
      <c r="M464" s="61">
        <v>930.71837344129176</v>
      </c>
      <c r="N464" s="61"/>
      <c r="O464" s="60">
        <v>9230</v>
      </c>
      <c r="P464" s="60">
        <v>504003</v>
      </c>
    </row>
    <row r="465" spans="1:16" hidden="1" x14ac:dyDescent="0.25">
      <c r="A465" s="60" t="s">
        <v>73</v>
      </c>
      <c r="B465" s="60" t="s">
        <v>72</v>
      </c>
      <c r="C465" s="57">
        <v>1310</v>
      </c>
      <c r="D465" s="61">
        <v>930.71993957844563</v>
      </c>
      <c r="E465" s="62">
        <v>0</v>
      </c>
      <c r="F465" s="60">
        <v>740057</v>
      </c>
      <c r="G465" s="60" t="s">
        <v>290</v>
      </c>
      <c r="H465" s="60">
        <v>2017</v>
      </c>
      <c r="I465" s="62">
        <v>0</v>
      </c>
      <c r="J465" s="60" t="s">
        <v>268</v>
      </c>
      <c r="K465" s="60">
        <v>872008</v>
      </c>
      <c r="L465" s="61"/>
      <c r="M465" s="61">
        <v>930.71993957844563</v>
      </c>
      <c r="N465" s="61"/>
      <c r="O465" s="60">
        <v>9230</v>
      </c>
      <c r="P465" s="60">
        <v>504003</v>
      </c>
    </row>
    <row r="466" spans="1:16" hidden="1" x14ac:dyDescent="0.25">
      <c r="A466" s="60" t="s">
        <v>73</v>
      </c>
      <c r="B466" s="60" t="s">
        <v>72</v>
      </c>
      <c r="C466" s="57">
        <v>1310</v>
      </c>
      <c r="D466" s="61">
        <v>930.72001950673962</v>
      </c>
      <c r="E466" s="62">
        <v>0</v>
      </c>
      <c r="F466" s="60">
        <v>740057</v>
      </c>
      <c r="G466" s="60" t="s">
        <v>290</v>
      </c>
      <c r="H466" s="60">
        <v>2017</v>
      </c>
      <c r="I466" s="62">
        <v>0</v>
      </c>
      <c r="J466" s="60" t="s">
        <v>268</v>
      </c>
      <c r="K466" s="60">
        <v>872008</v>
      </c>
      <c r="L466" s="61"/>
      <c r="M466" s="61">
        <v>930.72001950673962</v>
      </c>
      <c r="N466" s="61"/>
      <c r="O466" s="60">
        <v>9230</v>
      </c>
      <c r="P466" s="60">
        <v>504003</v>
      </c>
    </row>
    <row r="467" spans="1:16" hidden="1" x14ac:dyDescent="0.25">
      <c r="A467" s="60" t="s">
        <v>73</v>
      </c>
      <c r="B467" s="60" t="s">
        <v>72</v>
      </c>
      <c r="C467" s="57">
        <v>1310</v>
      </c>
      <c r="D467" s="61">
        <v>930.72041997816734</v>
      </c>
      <c r="E467" s="62">
        <v>0</v>
      </c>
      <c r="F467" s="60">
        <v>740057</v>
      </c>
      <c r="G467" s="60" t="s">
        <v>290</v>
      </c>
      <c r="H467" s="60">
        <v>2017</v>
      </c>
      <c r="I467" s="62">
        <v>0</v>
      </c>
      <c r="J467" s="60" t="s">
        <v>268</v>
      </c>
      <c r="K467" s="60">
        <v>872008</v>
      </c>
      <c r="L467" s="61"/>
      <c r="M467" s="61">
        <v>930.72041997816734</v>
      </c>
      <c r="N467" s="61"/>
      <c r="O467" s="60">
        <v>9230</v>
      </c>
      <c r="P467" s="60">
        <v>504003</v>
      </c>
    </row>
    <row r="468" spans="1:16" hidden="1" x14ac:dyDescent="0.25">
      <c r="A468" s="60" t="s">
        <v>73</v>
      </c>
      <c r="B468" s="60" t="s">
        <v>72</v>
      </c>
      <c r="C468" s="57">
        <v>1310</v>
      </c>
      <c r="D468" s="61">
        <v>930.72082062568927</v>
      </c>
      <c r="E468" s="62">
        <v>0</v>
      </c>
      <c r="F468" s="60">
        <v>740057</v>
      </c>
      <c r="G468" s="60" t="s">
        <v>290</v>
      </c>
      <c r="H468" s="60">
        <v>2017</v>
      </c>
      <c r="I468" s="62">
        <v>0</v>
      </c>
      <c r="J468" s="60" t="s">
        <v>268</v>
      </c>
      <c r="K468" s="60">
        <v>872008</v>
      </c>
      <c r="L468" s="61"/>
      <c r="M468" s="61">
        <v>930.72082062568927</v>
      </c>
      <c r="N468" s="61"/>
      <c r="O468" s="60">
        <v>9230</v>
      </c>
      <c r="P468" s="60">
        <v>504003</v>
      </c>
    </row>
    <row r="469" spans="1:16" hidden="1" x14ac:dyDescent="0.25">
      <c r="A469" s="60" t="s">
        <v>73</v>
      </c>
      <c r="B469" s="60" t="s">
        <v>72</v>
      </c>
      <c r="C469" s="57">
        <v>1310</v>
      </c>
      <c r="D469" s="61">
        <v>930.72129592611043</v>
      </c>
      <c r="E469" s="62">
        <v>0</v>
      </c>
      <c r="F469" s="60">
        <v>740057</v>
      </c>
      <c r="G469" s="60" t="s">
        <v>290</v>
      </c>
      <c r="H469" s="60">
        <v>2017</v>
      </c>
      <c r="I469" s="62">
        <v>0</v>
      </c>
      <c r="J469" s="60" t="s">
        <v>268</v>
      </c>
      <c r="K469" s="60">
        <v>872008</v>
      </c>
      <c r="L469" s="61"/>
      <c r="M469" s="61">
        <v>930.72129592611043</v>
      </c>
      <c r="N469" s="61"/>
      <c r="O469" s="60">
        <v>9230</v>
      </c>
      <c r="P469" s="60">
        <v>504003</v>
      </c>
    </row>
    <row r="470" spans="1:16" hidden="1" x14ac:dyDescent="0.25">
      <c r="A470" s="60" t="s">
        <v>73</v>
      </c>
      <c r="B470" s="60" t="s">
        <v>72</v>
      </c>
      <c r="C470" s="57">
        <v>1310</v>
      </c>
      <c r="D470" s="61">
        <v>1123.1980782478688</v>
      </c>
      <c r="E470" s="62">
        <v>0</v>
      </c>
      <c r="F470" s="60">
        <v>740057</v>
      </c>
      <c r="G470" s="60" t="s">
        <v>290</v>
      </c>
      <c r="H470" s="60">
        <v>2018</v>
      </c>
      <c r="I470" s="62">
        <v>0</v>
      </c>
      <c r="J470" s="60" t="s">
        <v>268</v>
      </c>
      <c r="K470" s="60">
        <v>872008</v>
      </c>
      <c r="L470" s="61"/>
      <c r="M470" s="61">
        <v>1123.1980782478688</v>
      </c>
      <c r="N470" s="61"/>
      <c r="O470" s="60">
        <v>9230</v>
      </c>
      <c r="P470" s="60">
        <v>504003</v>
      </c>
    </row>
    <row r="471" spans="1:16" hidden="1" x14ac:dyDescent="0.25">
      <c r="A471" s="60" t="s">
        <v>73</v>
      </c>
      <c r="B471" s="60" t="s">
        <v>72</v>
      </c>
      <c r="C471" s="57">
        <v>1310</v>
      </c>
      <c r="D471" s="61">
        <v>1257.9976375855661</v>
      </c>
      <c r="E471" s="62">
        <v>0</v>
      </c>
      <c r="F471" s="60">
        <v>740060</v>
      </c>
      <c r="G471" s="60" t="s">
        <v>291</v>
      </c>
      <c r="H471" s="60">
        <v>2019</v>
      </c>
      <c r="I471" s="62">
        <v>0</v>
      </c>
      <c r="J471" s="60">
        <v>4265</v>
      </c>
      <c r="K471" s="60">
        <v>872008</v>
      </c>
      <c r="L471" s="61"/>
      <c r="M471" s="61">
        <v>1257.9976375855661</v>
      </c>
      <c r="N471" s="61"/>
      <c r="O471" s="60">
        <v>4265</v>
      </c>
      <c r="P471" s="60">
        <v>504003</v>
      </c>
    </row>
    <row r="472" spans="1:16" hidden="1" x14ac:dyDescent="0.25">
      <c r="A472" s="60" t="s">
        <v>73</v>
      </c>
      <c r="B472" s="60" t="s">
        <v>72</v>
      </c>
      <c r="C472" s="57">
        <v>1310</v>
      </c>
      <c r="D472" s="61">
        <v>1257.9981350589783</v>
      </c>
      <c r="E472" s="62">
        <v>0</v>
      </c>
      <c r="F472" s="60">
        <v>740060</v>
      </c>
      <c r="G472" s="60" t="s">
        <v>291</v>
      </c>
      <c r="H472" s="60">
        <v>2019</v>
      </c>
      <c r="I472" s="62">
        <v>0</v>
      </c>
      <c r="J472" s="60">
        <v>4265</v>
      </c>
      <c r="K472" s="60">
        <v>872008</v>
      </c>
      <c r="L472" s="61"/>
      <c r="M472" s="61">
        <v>1257.9981350589783</v>
      </c>
      <c r="N472" s="61"/>
      <c r="O472" s="60">
        <v>4265</v>
      </c>
      <c r="P472" s="60">
        <v>504003</v>
      </c>
    </row>
    <row r="473" spans="1:16" hidden="1" x14ac:dyDescent="0.25">
      <c r="A473" s="60" t="s">
        <v>73</v>
      </c>
      <c r="B473" s="60" t="s">
        <v>72</v>
      </c>
      <c r="C473" s="57">
        <v>1310</v>
      </c>
      <c r="D473" s="61">
        <v>1257.9992221418479</v>
      </c>
      <c r="E473" s="62">
        <v>0</v>
      </c>
      <c r="F473" s="60">
        <v>740060</v>
      </c>
      <c r="G473" s="60" t="s">
        <v>291</v>
      </c>
      <c r="H473" s="60">
        <v>2019</v>
      </c>
      <c r="I473" s="62">
        <v>0</v>
      </c>
      <c r="J473" s="60">
        <v>4265</v>
      </c>
      <c r="K473" s="60">
        <v>872008</v>
      </c>
      <c r="L473" s="61"/>
      <c r="M473" s="61">
        <v>1257.9992221418479</v>
      </c>
      <c r="N473" s="61"/>
      <c r="O473" s="60">
        <v>4265</v>
      </c>
      <c r="P473" s="60">
        <v>504003</v>
      </c>
    </row>
    <row r="474" spans="1:16" hidden="1" x14ac:dyDescent="0.25">
      <c r="A474" s="60" t="s">
        <v>73</v>
      </c>
      <c r="B474" s="60" t="s">
        <v>72</v>
      </c>
      <c r="C474" s="57">
        <v>1310</v>
      </c>
      <c r="D474" s="61">
        <v>1257.9996301876406</v>
      </c>
      <c r="E474" s="62">
        <v>0</v>
      </c>
      <c r="F474" s="60">
        <v>740060</v>
      </c>
      <c r="G474" s="60" t="s">
        <v>291</v>
      </c>
      <c r="H474" s="60">
        <v>2019</v>
      </c>
      <c r="I474" s="62">
        <v>0</v>
      </c>
      <c r="J474" s="60">
        <v>4265</v>
      </c>
      <c r="K474" s="60">
        <v>872008</v>
      </c>
      <c r="L474" s="61"/>
      <c r="M474" s="61">
        <v>1257.9996301876406</v>
      </c>
      <c r="N474" s="61"/>
      <c r="O474" s="60">
        <v>4265</v>
      </c>
      <c r="P474" s="60">
        <v>504003</v>
      </c>
    </row>
    <row r="475" spans="1:16" hidden="1" x14ac:dyDescent="0.25">
      <c r="A475" s="60" t="s">
        <v>73</v>
      </c>
      <c r="B475" s="60" t="s">
        <v>72</v>
      </c>
      <c r="C475" s="57">
        <v>1310</v>
      </c>
      <c r="D475" s="61">
        <v>1258.0011996148476</v>
      </c>
      <c r="E475" s="62">
        <v>0</v>
      </c>
      <c r="F475" s="60">
        <v>740060</v>
      </c>
      <c r="G475" s="60" t="s">
        <v>291</v>
      </c>
      <c r="H475" s="60">
        <v>2019</v>
      </c>
      <c r="I475" s="62">
        <v>0</v>
      </c>
      <c r="J475" s="60">
        <v>4265</v>
      </c>
      <c r="K475" s="60">
        <v>872008</v>
      </c>
      <c r="L475" s="61"/>
      <c r="M475" s="61">
        <v>1258.0011996148476</v>
      </c>
      <c r="N475" s="61"/>
      <c r="O475" s="60">
        <v>4265</v>
      </c>
      <c r="P475" s="60">
        <v>504003</v>
      </c>
    </row>
    <row r="476" spans="1:16" hidden="1" x14ac:dyDescent="0.25">
      <c r="A476" s="60" t="s">
        <v>73</v>
      </c>
      <c r="B476" s="60" t="s">
        <v>72</v>
      </c>
      <c r="C476" s="57">
        <v>1310</v>
      </c>
      <c r="D476" s="61">
        <v>1258.0043346405032</v>
      </c>
      <c r="E476" s="62">
        <v>0</v>
      </c>
      <c r="F476" s="60">
        <v>740060</v>
      </c>
      <c r="G476" s="60" t="s">
        <v>291</v>
      </c>
      <c r="H476" s="60">
        <v>2019</v>
      </c>
      <c r="I476" s="62">
        <v>0</v>
      </c>
      <c r="J476" s="60">
        <v>4265</v>
      </c>
      <c r="K476" s="60">
        <v>872008</v>
      </c>
      <c r="L476" s="61"/>
      <c r="M476" s="61">
        <v>1258.0043346405032</v>
      </c>
      <c r="N476" s="61"/>
      <c r="O476" s="60">
        <v>4265</v>
      </c>
      <c r="P476" s="60">
        <v>504003</v>
      </c>
    </row>
    <row r="477" spans="1:16" hidden="1" x14ac:dyDescent="0.25">
      <c r="A477" s="60" t="s">
        <v>73</v>
      </c>
      <c r="B477" s="60" t="s">
        <v>72</v>
      </c>
      <c r="C477" s="57">
        <v>1310</v>
      </c>
      <c r="D477" s="61">
        <v>1468.7971794834693</v>
      </c>
      <c r="E477" s="62">
        <v>0</v>
      </c>
      <c r="F477" s="60">
        <v>740057</v>
      </c>
      <c r="G477" s="60" t="s">
        <v>290</v>
      </c>
      <c r="H477" s="60">
        <v>2018</v>
      </c>
      <c r="I477" s="62">
        <v>0</v>
      </c>
      <c r="J477" s="60" t="s">
        <v>268</v>
      </c>
      <c r="K477" s="60">
        <v>872008</v>
      </c>
      <c r="L477" s="61"/>
      <c r="M477" s="61">
        <v>1468.7971794834693</v>
      </c>
      <c r="N477" s="61"/>
      <c r="O477" s="60">
        <v>9230</v>
      </c>
      <c r="P477" s="60">
        <v>504003</v>
      </c>
    </row>
    <row r="478" spans="1:16" hidden="1" x14ac:dyDescent="0.25">
      <c r="A478" s="60" t="s">
        <v>73</v>
      </c>
      <c r="B478" s="60" t="s">
        <v>72</v>
      </c>
      <c r="C478" s="57">
        <v>1310</v>
      </c>
      <c r="D478" s="61">
        <v>1468.7984270753013</v>
      </c>
      <c r="E478" s="62">
        <v>0</v>
      </c>
      <c r="F478" s="60">
        <v>740057</v>
      </c>
      <c r="G478" s="60" t="s">
        <v>290</v>
      </c>
      <c r="H478" s="60">
        <v>2018</v>
      </c>
      <c r="I478" s="62">
        <v>0</v>
      </c>
      <c r="J478" s="60" t="s">
        <v>268</v>
      </c>
      <c r="K478" s="60">
        <v>872008</v>
      </c>
      <c r="L478" s="61"/>
      <c r="M478" s="61">
        <v>1468.7984270753013</v>
      </c>
      <c r="N478" s="61"/>
      <c r="O478" s="60">
        <v>9230</v>
      </c>
      <c r="P478" s="60">
        <v>504003</v>
      </c>
    </row>
    <row r="479" spans="1:16" hidden="1" x14ac:dyDescent="0.25">
      <c r="A479" s="60" t="s">
        <v>73</v>
      </c>
      <c r="B479" s="60" t="s">
        <v>72</v>
      </c>
      <c r="C479" s="57">
        <v>1310</v>
      </c>
      <c r="D479" s="61">
        <v>1468.7995168014668</v>
      </c>
      <c r="E479" s="62">
        <v>0</v>
      </c>
      <c r="F479" s="60">
        <v>740057</v>
      </c>
      <c r="G479" s="60" t="s">
        <v>290</v>
      </c>
      <c r="H479" s="60">
        <v>2018</v>
      </c>
      <c r="I479" s="62">
        <v>0</v>
      </c>
      <c r="J479" s="60" t="s">
        <v>268</v>
      </c>
      <c r="K479" s="60">
        <v>872008</v>
      </c>
      <c r="L479" s="61"/>
      <c r="M479" s="61">
        <v>1468.7995168014668</v>
      </c>
      <c r="N479" s="61"/>
      <c r="O479" s="60">
        <v>9230</v>
      </c>
      <c r="P479" s="60">
        <v>504003</v>
      </c>
    </row>
    <row r="480" spans="1:16" hidden="1" x14ac:dyDescent="0.25">
      <c r="A480" s="60" t="s">
        <v>73</v>
      </c>
      <c r="B480" s="60" t="s">
        <v>72</v>
      </c>
      <c r="C480" s="57">
        <v>1310</v>
      </c>
      <c r="D480" s="61">
        <v>1468.7997417659387</v>
      </c>
      <c r="E480" s="62">
        <v>0</v>
      </c>
      <c r="F480" s="60">
        <v>740057</v>
      </c>
      <c r="G480" s="60" t="s">
        <v>290</v>
      </c>
      <c r="H480" s="60">
        <v>2018</v>
      </c>
      <c r="I480" s="62">
        <v>0</v>
      </c>
      <c r="J480" s="60" t="s">
        <v>268</v>
      </c>
      <c r="K480" s="60">
        <v>872008</v>
      </c>
      <c r="L480" s="61"/>
      <c r="M480" s="61">
        <v>1468.7997417659387</v>
      </c>
      <c r="N480" s="61"/>
      <c r="O480" s="60">
        <v>9230</v>
      </c>
      <c r="P480" s="60">
        <v>504003</v>
      </c>
    </row>
    <row r="481" spans="1:16" hidden="1" x14ac:dyDescent="0.25">
      <c r="A481" s="60" t="s">
        <v>73</v>
      </c>
      <c r="B481" s="60" t="s">
        <v>72</v>
      </c>
      <c r="C481" s="57">
        <v>1310</v>
      </c>
      <c r="D481" s="61">
        <v>1468.7998851169334</v>
      </c>
      <c r="E481" s="62">
        <v>0</v>
      </c>
      <c r="F481" s="60">
        <v>740057</v>
      </c>
      <c r="G481" s="60" t="s">
        <v>290</v>
      </c>
      <c r="H481" s="60">
        <v>2018</v>
      </c>
      <c r="I481" s="62">
        <v>0</v>
      </c>
      <c r="J481" s="60" t="s">
        <v>268</v>
      </c>
      <c r="K481" s="60">
        <v>872008</v>
      </c>
      <c r="L481" s="61"/>
      <c r="M481" s="61">
        <v>1468.7998851169334</v>
      </c>
      <c r="N481" s="61"/>
      <c r="O481" s="60">
        <v>9230</v>
      </c>
      <c r="P481" s="60">
        <v>504003</v>
      </c>
    </row>
    <row r="482" spans="1:16" hidden="1" x14ac:dyDescent="0.25">
      <c r="A482" s="60" t="s">
        <v>73</v>
      </c>
      <c r="B482" s="60" t="s">
        <v>72</v>
      </c>
      <c r="C482" s="57">
        <v>1310</v>
      </c>
      <c r="D482" s="61">
        <v>1468.7999257718773</v>
      </c>
      <c r="E482" s="62">
        <v>0</v>
      </c>
      <c r="F482" s="60">
        <v>740060</v>
      </c>
      <c r="G482" s="60" t="s">
        <v>291</v>
      </c>
      <c r="H482" s="60">
        <v>2018</v>
      </c>
      <c r="I482" s="62">
        <v>0</v>
      </c>
      <c r="J482" s="60">
        <v>4265</v>
      </c>
      <c r="K482" s="60">
        <v>872008</v>
      </c>
      <c r="L482" s="61"/>
      <c r="M482" s="61">
        <v>1468.7999257718773</v>
      </c>
      <c r="N482" s="61"/>
      <c r="O482" s="60">
        <v>4265</v>
      </c>
      <c r="P482" s="60">
        <v>504003</v>
      </c>
    </row>
    <row r="483" spans="1:16" hidden="1" x14ac:dyDescent="0.25">
      <c r="A483" s="60" t="s">
        <v>73</v>
      </c>
      <c r="B483" s="60" t="s">
        <v>72</v>
      </c>
      <c r="C483" s="57">
        <v>1310</v>
      </c>
      <c r="D483" s="61">
        <v>1468.8001086638549</v>
      </c>
      <c r="E483" s="62">
        <v>0</v>
      </c>
      <c r="F483" s="60">
        <v>740057</v>
      </c>
      <c r="G483" s="60" t="s">
        <v>290</v>
      </c>
      <c r="H483" s="60">
        <v>2018</v>
      </c>
      <c r="I483" s="62">
        <v>0</v>
      </c>
      <c r="J483" s="60" t="s">
        <v>268</v>
      </c>
      <c r="K483" s="60">
        <v>872008</v>
      </c>
      <c r="L483" s="61"/>
      <c r="M483" s="61">
        <v>1468.8001086638549</v>
      </c>
      <c r="N483" s="61"/>
      <c r="O483" s="60">
        <v>9230</v>
      </c>
      <c r="P483" s="60">
        <v>504003</v>
      </c>
    </row>
    <row r="484" spans="1:16" hidden="1" x14ac:dyDescent="0.25">
      <c r="A484" s="60" t="s">
        <v>73</v>
      </c>
      <c r="B484" s="60" t="s">
        <v>72</v>
      </c>
      <c r="C484" s="57">
        <v>1310</v>
      </c>
      <c r="D484" s="61">
        <v>1468.8002674275563</v>
      </c>
      <c r="E484" s="62">
        <v>0</v>
      </c>
      <c r="F484" s="60">
        <v>740057</v>
      </c>
      <c r="G484" s="60" t="s">
        <v>290</v>
      </c>
      <c r="H484" s="60">
        <v>2018</v>
      </c>
      <c r="I484" s="62">
        <v>0</v>
      </c>
      <c r="J484" s="60" t="s">
        <v>268</v>
      </c>
      <c r="K484" s="60">
        <v>872008</v>
      </c>
      <c r="L484" s="61"/>
      <c r="M484" s="61">
        <v>1468.8002674275563</v>
      </c>
      <c r="N484" s="61"/>
      <c r="O484" s="60">
        <v>9230</v>
      </c>
      <c r="P484" s="60">
        <v>504003</v>
      </c>
    </row>
    <row r="485" spans="1:16" hidden="1" x14ac:dyDescent="0.25">
      <c r="A485" s="60" t="s">
        <v>73</v>
      </c>
      <c r="B485" s="60" t="s">
        <v>72</v>
      </c>
      <c r="C485" s="57">
        <v>1310</v>
      </c>
      <c r="D485" s="61">
        <v>1468.8007877815883</v>
      </c>
      <c r="E485" s="62">
        <v>0</v>
      </c>
      <c r="F485" s="60">
        <v>740057</v>
      </c>
      <c r="G485" s="60" t="s">
        <v>290</v>
      </c>
      <c r="H485" s="60">
        <v>2018</v>
      </c>
      <c r="I485" s="62">
        <v>0</v>
      </c>
      <c r="J485" s="60" t="s">
        <v>268</v>
      </c>
      <c r="K485" s="60">
        <v>872008</v>
      </c>
      <c r="L485" s="61"/>
      <c r="M485" s="61">
        <v>1468.8007877815883</v>
      </c>
      <c r="N485" s="61"/>
      <c r="O485" s="60">
        <v>9230</v>
      </c>
      <c r="P485" s="60">
        <v>504003</v>
      </c>
    </row>
    <row r="486" spans="1:16" hidden="1" x14ac:dyDescent="0.25">
      <c r="A486" s="60" t="s">
        <v>73</v>
      </c>
      <c r="B486" s="60" t="s">
        <v>72</v>
      </c>
      <c r="C486" s="57">
        <v>1310</v>
      </c>
      <c r="D486" s="61">
        <v>1468.8010358623619</v>
      </c>
      <c r="E486" s="62">
        <v>0</v>
      </c>
      <c r="F486" s="60">
        <v>740057</v>
      </c>
      <c r="G486" s="60" t="s">
        <v>290</v>
      </c>
      <c r="H486" s="60">
        <v>2018</v>
      </c>
      <c r="I486" s="62">
        <v>0</v>
      </c>
      <c r="J486" s="60" t="s">
        <v>268</v>
      </c>
      <c r="K486" s="60">
        <v>872008</v>
      </c>
      <c r="L486" s="61"/>
      <c r="M486" s="61">
        <v>1468.8010358623619</v>
      </c>
      <c r="N486" s="61"/>
      <c r="O486" s="60">
        <v>9230</v>
      </c>
      <c r="P486" s="60">
        <v>504003</v>
      </c>
    </row>
    <row r="487" spans="1:16" hidden="1" x14ac:dyDescent="0.25">
      <c r="A487" s="60" t="s">
        <v>73</v>
      </c>
      <c r="B487" s="60" t="s">
        <v>72</v>
      </c>
      <c r="C487" s="57">
        <v>1310</v>
      </c>
      <c r="D487" s="61">
        <v>1468.8043951926384</v>
      </c>
      <c r="E487" s="62">
        <v>0</v>
      </c>
      <c r="F487" s="60">
        <v>740057</v>
      </c>
      <c r="G487" s="60" t="s">
        <v>290</v>
      </c>
      <c r="H487" s="60">
        <v>2018</v>
      </c>
      <c r="I487" s="62">
        <v>0</v>
      </c>
      <c r="J487" s="60" t="s">
        <v>268</v>
      </c>
      <c r="K487" s="60">
        <v>872008</v>
      </c>
      <c r="L487" s="61"/>
      <c r="M487" s="61">
        <v>1468.8043951926384</v>
      </c>
      <c r="N487" s="61"/>
      <c r="O487" s="60">
        <v>9230</v>
      </c>
      <c r="P487" s="60">
        <v>504003</v>
      </c>
    </row>
    <row r="488" spans="1:16" hidden="1" x14ac:dyDescent="0.25">
      <c r="A488" s="60" t="s">
        <v>73</v>
      </c>
      <c r="B488" s="60" t="s">
        <v>72</v>
      </c>
      <c r="C488" s="57">
        <v>1310</v>
      </c>
      <c r="D488" s="61">
        <v>1910.7984220047138</v>
      </c>
      <c r="E488" s="62">
        <v>0</v>
      </c>
      <c r="F488" s="60">
        <v>740060</v>
      </c>
      <c r="G488" s="60" t="s">
        <v>291</v>
      </c>
      <c r="H488" s="60">
        <v>2019</v>
      </c>
      <c r="I488" s="62">
        <v>0</v>
      </c>
      <c r="J488" s="60">
        <v>4265</v>
      </c>
      <c r="K488" s="60">
        <v>872008</v>
      </c>
      <c r="L488" s="61"/>
      <c r="M488" s="61">
        <v>1910.7984220047138</v>
      </c>
      <c r="N488" s="61"/>
      <c r="O488" s="60">
        <v>4265</v>
      </c>
      <c r="P488" s="60">
        <v>504003</v>
      </c>
    </row>
    <row r="489" spans="1:16" hidden="1" x14ac:dyDescent="0.25">
      <c r="A489" s="60" t="s">
        <v>73</v>
      </c>
      <c r="B489" s="60" t="s">
        <v>72</v>
      </c>
      <c r="C489" s="57">
        <v>1310</v>
      </c>
      <c r="D489" s="61">
        <v>1910.7997250331432</v>
      </c>
      <c r="E489" s="62">
        <v>0</v>
      </c>
      <c r="F489" s="60">
        <v>740060</v>
      </c>
      <c r="G489" s="60" t="s">
        <v>291</v>
      </c>
      <c r="H489" s="60">
        <v>2019</v>
      </c>
      <c r="I489" s="62">
        <v>0</v>
      </c>
      <c r="J489" s="60">
        <v>4265</v>
      </c>
      <c r="K489" s="60">
        <v>872008</v>
      </c>
      <c r="L489" s="61"/>
      <c r="M489" s="61">
        <v>1910.7997250331432</v>
      </c>
      <c r="N489" s="61"/>
      <c r="O489" s="60">
        <v>4265</v>
      </c>
      <c r="P489" s="60">
        <v>504003</v>
      </c>
    </row>
    <row r="490" spans="1:16" hidden="1" x14ac:dyDescent="0.25">
      <c r="A490" s="60" t="s">
        <v>73</v>
      </c>
      <c r="B490" s="60" t="s">
        <v>72</v>
      </c>
      <c r="C490" s="57">
        <v>1310</v>
      </c>
      <c r="D490" s="61">
        <v>1910.801144166629</v>
      </c>
      <c r="E490" s="62">
        <v>0</v>
      </c>
      <c r="F490" s="60">
        <v>740060</v>
      </c>
      <c r="G490" s="60" t="s">
        <v>291</v>
      </c>
      <c r="H490" s="60">
        <v>2019</v>
      </c>
      <c r="I490" s="62">
        <v>0</v>
      </c>
      <c r="J490" s="60">
        <v>4265</v>
      </c>
      <c r="K490" s="60">
        <v>872008</v>
      </c>
      <c r="L490" s="61"/>
      <c r="M490" s="61">
        <v>1910.801144166629</v>
      </c>
      <c r="N490" s="61"/>
      <c r="O490" s="60">
        <v>4265</v>
      </c>
      <c r="P490" s="60">
        <v>504003</v>
      </c>
    </row>
    <row r="491" spans="1:16" hidden="1" x14ac:dyDescent="0.25">
      <c r="A491" s="60" t="s">
        <v>73</v>
      </c>
      <c r="B491" s="60" t="s">
        <v>72</v>
      </c>
      <c r="C491" s="57">
        <v>1310</v>
      </c>
      <c r="D491" s="61">
        <v>2495.5926803786624</v>
      </c>
      <c r="E491" s="62">
        <v>0</v>
      </c>
      <c r="F491" s="60">
        <v>740060</v>
      </c>
      <c r="G491" s="60" t="s">
        <v>291</v>
      </c>
      <c r="H491" s="60">
        <v>2020</v>
      </c>
      <c r="I491" s="62">
        <v>0</v>
      </c>
      <c r="J491" s="60">
        <v>4265</v>
      </c>
      <c r="K491" s="60">
        <v>872008</v>
      </c>
      <c r="L491" s="61"/>
      <c r="M491" s="61">
        <v>2495.5926803786624</v>
      </c>
      <c r="N491" s="61"/>
      <c r="O491" s="60">
        <v>4265</v>
      </c>
      <c r="P491" s="60">
        <v>504003</v>
      </c>
    </row>
    <row r="492" spans="1:16" hidden="1" x14ac:dyDescent="0.25">
      <c r="A492" s="60" t="s">
        <v>73</v>
      </c>
      <c r="B492" s="60" t="s">
        <v>72</v>
      </c>
      <c r="C492" s="57">
        <v>1310</v>
      </c>
      <c r="D492" s="61">
        <v>2495.5962940272593</v>
      </c>
      <c r="E492" s="62">
        <v>0</v>
      </c>
      <c r="F492" s="60">
        <v>740060</v>
      </c>
      <c r="G492" s="60" t="s">
        <v>291</v>
      </c>
      <c r="H492" s="60">
        <v>2020</v>
      </c>
      <c r="I492" s="62">
        <v>0</v>
      </c>
      <c r="J492" s="60">
        <v>4265</v>
      </c>
      <c r="K492" s="60">
        <v>872008</v>
      </c>
      <c r="L492" s="61"/>
      <c r="M492" s="61">
        <v>2495.5962940272593</v>
      </c>
      <c r="N492" s="61"/>
      <c r="O492" s="60">
        <v>4265</v>
      </c>
      <c r="P492" s="60">
        <v>504003</v>
      </c>
    </row>
    <row r="493" spans="1:16" hidden="1" x14ac:dyDescent="0.25">
      <c r="A493" s="60" t="s">
        <v>73</v>
      </c>
      <c r="B493" s="60" t="s">
        <v>72</v>
      </c>
      <c r="C493" s="57">
        <v>1310</v>
      </c>
      <c r="D493" s="61">
        <v>2495.5973367592505</v>
      </c>
      <c r="E493" s="62">
        <v>0</v>
      </c>
      <c r="F493" s="60">
        <v>740060</v>
      </c>
      <c r="G493" s="60" t="s">
        <v>291</v>
      </c>
      <c r="H493" s="60">
        <v>2020</v>
      </c>
      <c r="I493" s="62">
        <v>0</v>
      </c>
      <c r="J493" s="60">
        <v>4265</v>
      </c>
      <c r="K493" s="60">
        <v>872008</v>
      </c>
      <c r="L493" s="61"/>
      <c r="M493" s="61">
        <v>2495.5973367592505</v>
      </c>
      <c r="N493" s="61"/>
      <c r="O493" s="60">
        <v>4265</v>
      </c>
      <c r="P493" s="60">
        <v>504003</v>
      </c>
    </row>
    <row r="494" spans="1:16" hidden="1" x14ac:dyDescent="0.25">
      <c r="A494" s="60" t="s">
        <v>73</v>
      </c>
      <c r="B494" s="60" t="s">
        <v>72</v>
      </c>
      <c r="C494" s="57">
        <v>1310</v>
      </c>
      <c r="D494" s="61">
        <v>2495.5974038571271</v>
      </c>
      <c r="E494" s="62">
        <v>0</v>
      </c>
      <c r="F494" s="60">
        <v>740060</v>
      </c>
      <c r="G494" s="60" t="s">
        <v>291</v>
      </c>
      <c r="H494" s="60">
        <v>2020</v>
      </c>
      <c r="I494" s="62">
        <v>0</v>
      </c>
      <c r="J494" s="60">
        <v>4265</v>
      </c>
      <c r="K494" s="60">
        <v>872008</v>
      </c>
      <c r="L494" s="61"/>
      <c r="M494" s="61">
        <v>2495.5974038571271</v>
      </c>
      <c r="N494" s="61"/>
      <c r="O494" s="60">
        <v>4265</v>
      </c>
      <c r="P494" s="60">
        <v>504003</v>
      </c>
    </row>
    <row r="495" spans="1:16" hidden="1" x14ac:dyDescent="0.25">
      <c r="A495" s="60" t="s">
        <v>73</v>
      </c>
      <c r="B495" s="60" t="s">
        <v>72</v>
      </c>
      <c r="C495" s="57">
        <v>1310</v>
      </c>
      <c r="D495" s="61">
        <v>2495.5977646630854</v>
      </c>
      <c r="E495" s="62">
        <v>0</v>
      </c>
      <c r="F495" s="60">
        <v>740060</v>
      </c>
      <c r="G495" s="60" t="s">
        <v>291</v>
      </c>
      <c r="H495" s="60">
        <v>2020</v>
      </c>
      <c r="I495" s="62">
        <v>0</v>
      </c>
      <c r="J495" s="60">
        <v>4265</v>
      </c>
      <c r="K495" s="60">
        <v>872008</v>
      </c>
      <c r="L495" s="61"/>
      <c r="M495" s="61">
        <v>2495.5977646630854</v>
      </c>
      <c r="N495" s="61"/>
      <c r="O495" s="60">
        <v>4265</v>
      </c>
      <c r="P495" s="60">
        <v>504003</v>
      </c>
    </row>
    <row r="496" spans="1:16" hidden="1" x14ac:dyDescent="0.25">
      <c r="A496" s="60" t="s">
        <v>73</v>
      </c>
      <c r="B496" s="60" t="s">
        <v>72</v>
      </c>
      <c r="C496" s="57">
        <v>1310</v>
      </c>
      <c r="D496" s="61">
        <v>2495.5988953447572</v>
      </c>
      <c r="E496" s="62">
        <v>0</v>
      </c>
      <c r="F496" s="60">
        <v>740060</v>
      </c>
      <c r="G496" s="60" t="s">
        <v>291</v>
      </c>
      <c r="H496" s="60">
        <v>2020</v>
      </c>
      <c r="I496" s="62">
        <v>0</v>
      </c>
      <c r="J496" s="60">
        <v>4265</v>
      </c>
      <c r="K496" s="60">
        <v>872008</v>
      </c>
      <c r="L496" s="61"/>
      <c r="M496" s="61">
        <v>2495.5988953447572</v>
      </c>
      <c r="N496" s="61"/>
      <c r="O496" s="60">
        <v>4265</v>
      </c>
      <c r="P496" s="60">
        <v>504003</v>
      </c>
    </row>
    <row r="497" spans="1:16" hidden="1" x14ac:dyDescent="0.25">
      <c r="A497" s="60" t="s">
        <v>73</v>
      </c>
      <c r="B497" s="60" t="s">
        <v>72</v>
      </c>
      <c r="C497" s="57">
        <v>1310</v>
      </c>
      <c r="D497" s="61">
        <v>2495.6004283937668</v>
      </c>
      <c r="E497" s="62">
        <v>0</v>
      </c>
      <c r="F497" s="60">
        <v>740060</v>
      </c>
      <c r="G497" s="60" t="s">
        <v>291</v>
      </c>
      <c r="H497" s="60">
        <v>2020</v>
      </c>
      <c r="I497" s="62">
        <v>0</v>
      </c>
      <c r="J497" s="60">
        <v>4265</v>
      </c>
      <c r="K497" s="60">
        <v>872008</v>
      </c>
      <c r="L497" s="61"/>
      <c r="M497" s="61">
        <v>2495.6004283937668</v>
      </c>
      <c r="N497" s="61"/>
      <c r="O497" s="60">
        <v>4265</v>
      </c>
      <c r="P497" s="60">
        <v>504003</v>
      </c>
    </row>
    <row r="498" spans="1:16" hidden="1" x14ac:dyDescent="0.25">
      <c r="A498" s="60" t="s">
        <v>73</v>
      </c>
      <c r="B498" s="60" t="s">
        <v>72</v>
      </c>
      <c r="C498" s="57">
        <v>1310</v>
      </c>
      <c r="D498" s="61">
        <v>2495.6011610446785</v>
      </c>
      <c r="E498" s="62">
        <v>0</v>
      </c>
      <c r="F498" s="60">
        <v>740060</v>
      </c>
      <c r="G498" s="60" t="s">
        <v>291</v>
      </c>
      <c r="H498" s="60">
        <v>2020</v>
      </c>
      <c r="I498" s="62">
        <v>0</v>
      </c>
      <c r="J498" s="60">
        <v>4265</v>
      </c>
      <c r="K498" s="60">
        <v>872008</v>
      </c>
      <c r="L498" s="61"/>
      <c r="M498" s="61">
        <v>2495.6011610446785</v>
      </c>
      <c r="N498" s="61"/>
      <c r="O498" s="60">
        <v>4265</v>
      </c>
      <c r="P498" s="60">
        <v>504003</v>
      </c>
    </row>
    <row r="499" spans="1:16" hidden="1" x14ac:dyDescent="0.25">
      <c r="A499" s="60" t="s">
        <v>73</v>
      </c>
      <c r="B499" s="60" t="s">
        <v>72</v>
      </c>
      <c r="C499" s="57">
        <v>1310</v>
      </c>
      <c r="D499" s="61">
        <v>2495.6025202323863</v>
      </c>
      <c r="E499" s="62">
        <v>0</v>
      </c>
      <c r="F499" s="60">
        <v>740060</v>
      </c>
      <c r="G499" s="60" t="s">
        <v>291</v>
      </c>
      <c r="H499" s="60">
        <v>2020</v>
      </c>
      <c r="I499" s="62">
        <v>0</v>
      </c>
      <c r="J499" s="60">
        <v>4265</v>
      </c>
      <c r="K499" s="60">
        <v>872008</v>
      </c>
      <c r="L499" s="61"/>
      <c r="M499" s="61">
        <v>2495.6025202323863</v>
      </c>
      <c r="N499" s="61"/>
      <c r="O499" s="60">
        <v>4265</v>
      </c>
      <c r="P499" s="60">
        <v>504003</v>
      </c>
    </row>
    <row r="500" spans="1:16" hidden="1" x14ac:dyDescent="0.25">
      <c r="A500" s="60" t="s">
        <v>73</v>
      </c>
      <c r="B500" s="60" t="s">
        <v>72</v>
      </c>
      <c r="C500" s="57">
        <v>1310</v>
      </c>
      <c r="D500" s="61">
        <v>3821.5999746814664</v>
      </c>
      <c r="E500" s="62">
        <v>0</v>
      </c>
      <c r="F500" s="60">
        <v>740060</v>
      </c>
      <c r="G500" s="60" t="s">
        <v>291</v>
      </c>
      <c r="H500" s="60">
        <v>2019</v>
      </c>
      <c r="I500" s="62">
        <v>0</v>
      </c>
      <c r="J500" s="60">
        <v>4265</v>
      </c>
      <c r="K500" s="60">
        <v>872008</v>
      </c>
      <c r="L500" s="61"/>
      <c r="M500" s="61">
        <v>3821.5999746814664</v>
      </c>
      <c r="N500" s="61"/>
      <c r="O500" s="60">
        <v>4265</v>
      </c>
      <c r="P500" s="60">
        <v>504003</v>
      </c>
    </row>
    <row r="501" spans="1:16" hidden="1" x14ac:dyDescent="0.25">
      <c r="A501" s="60" t="s">
        <v>73</v>
      </c>
      <c r="B501" s="60" t="s">
        <v>72</v>
      </c>
      <c r="C501" s="57">
        <v>1400</v>
      </c>
      <c r="D501" s="61">
        <v>6.0000027247968779</v>
      </c>
      <c r="E501" s="62">
        <v>0</v>
      </c>
      <c r="F501" s="60">
        <v>700043</v>
      </c>
      <c r="G501" s="60" t="s">
        <v>260</v>
      </c>
      <c r="H501" s="60">
        <v>2017</v>
      </c>
      <c r="I501" s="62"/>
      <c r="J501" s="60"/>
      <c r="K501" s="60"/>
      <c r="L501" s="61"/>
      <c r="M501" s="61">
        <v>6.0000027247968779</v>
      </c>
      <c r="N501" s="61"/>
      <c r="O501" s="60" t="s">
        <v>250</v>
      </c>
      <c r="P501" s="60">
        <v>504019</v>
      </c>
    </row>
    <row r="502" spans="1:16" hidden="1" x14ac:dyDescent="0.25">
      <c r="A502" s="60" t="s">
        <v>73</v>
      </c>
      <c r="B502" s="60" t="s">
        <v>72</v>
      </c>
      <c r="C502" s="57">
        <v>1400</v>
      </c>
      <c r="D502" s="61">
        <v>13.599638867359175</v>
      </c>
      <c r="E502" s="62">
        <v>0</v>
      </c>
      <c r="F502" s="60">
        <v>700043</v>
      </c>
      <c r="G502" s="60" t="s">
        <v>260</v>
      </c>
      <c r="H502" s="60">
        <v>2019</v>
      </c>
      <c r="I502" s="62"/>
      <c r="J502" s="60"/>
      <c r="K502" s="60">
        <v>872008</v>
      </c>
      <c r="L502" s="61"/>
      <c r="M502" s="61">
        <v>13.599638867359175</v>
      </c>
      <c r="N502" s="61"/>
      <c r="O502" s="60" t="s">
        <v>250</v>
      </c>
      <c r="P502" s="60">
        <v>504003</v>
      </c>
    </row>
    <row r="503" spans="1:16" hidden="1" x14ac:dyDescent="0.25">
      <c r="A503" s="60" t="s">
        <v>73</v>
      </c>
      <c r="B503" s="60" t="s">
        <v>72</v>
      </c>
      <c r="C503" s="57">
        <v>1400</v>
      </c>
      <c r="D503" s="61">
        <v>13.599801501648258</v>
      </c>
      <c r="E503" s="62">
        <v>0</v>
      </c>
      <c r="F503" s="60">
        <v>700043</v>
      </c>
      <c r="G503" s="60" t="s">
        <v>260</v>
      </c>
      <c r="H503" s="60">
        <v>2019</v>
      </c>
      <c r="I503" s="62"/>
      <c r="J503" s="60"/>
      <c r="K503" s="60">
        <v>872008</v>
      </c>
      <c r="L503" s="61"/>
      <c r="M503" s="61">
        <v>13.599801501648258</v>
      </c>
      <c r="N503" s="61"/>
      <c r="O503" s="60" t="s">
        <v>250</v>
      </c>
      <c r="P503" s="60">
        <v>504003</v>
      </c>
    </row>
    <row r="504" spans="1:16" hidden="1" x14ac:dyDescent="0.25">
      <c r="A504" s="60" t="s">
        <v>73</v>
      </c>
      <c r="B504" s="60" t="s">
        <v>72</v>
      </c>
      <c r="C504" s="57">
        <v>1400</v>
      </c>
      <c r="D504" s="61">
        <v>13.599999665619876</v>
      </c>
      <c r="E504" s="62">
        <v>0</v>
      </c>
      <c r="F504" s="60">
        <v>700043</v>
      </c>
      <c r="G504" s="60" t="s">
        <v>260</v>
      </c>
      <c r="H504" s="60">
        <v>2019</v>
      </c>
      <c r="I504" s="62"/>
      <c r="J504" s="60"/>
      <c r="K504" s="60">
        <v>872008</v>
      </c>
      <c r="L504" s="61"/>
      <c r="M504" s="61">
        <v>13.599999665619876</v>
      </c>
      <c r="N504" s="61"/>
      <c r="O504" s="60" t="s">
        <v>250</v>
      </c>
      <c r="P504" s="60">
        <v>504003</v>
      </c>
    </row>
    <row r="505" spans="1:16" hidden="1" x14ac:dyDescent="0.25">
      <c r="A505" s="60" t="s">
        <v>73</v>
      </c>
      <c r="B505" s="60" t="s">
        <v>72</v>
      </c>
      <c r="C505" s="57">
        <v>1400</v>
      </c>
      <c r="D505" s="61">
        <v>17.359805688119774</v>
      </c>
      <c r="E505" s="62">
        <v>0</v>
      </c>
      <c r="F505" s="60">
        <v>700043</v>
      </c>
      <c r="G505" s="60" t="s">
        <v>260</v>
      </c>
      <c r="H505" s="60">
        <v>2017</v>
      </c>
      <c r="I505" s="62"/>
      <c r="J505" s="60"/>
      <c r="K505" s="60"/>
      <c r="L505" s="61"/>
      <c r="M505" s="61">
        <v>17.359805688119774</v>
      </c>
      <c r="N505" s="61"/>
      <c r="O505" s="60" t="s">
        <v>250</v>
      </c>
      <c r="P505" s="60">
        <v>504003</v>
      </c>
    </row>
    <row r="506" spans="1:16" hidden="1" x14ac:dyDescent="0.25">
      <c r="A506" s="60" t="s">
        <v>73</v>
      </c>
      <c r="B506" s="60" t="s">
        <v>72</v>
      </c>
      <c r="C506" s="57">
        <v>1400</v>
      </c>
      <c r="D506" s="61">
        <v>17.359954937895317</v>
      </c>
      <c r="E506" s="62">
        <v>0</v>
      </c>
      <c r="F506" s="60">
        <v>700043</v>
      </c>
      <c r="G506" s="60" t="s">
        <v>260</v>
      </c>
      <c r="H506" s="60">
        <v>2017</v>
      </c>
      <c r="I506" s="62"/>
      <c r="J506" s="60"/>
      <c r="K506" s="60"/>
      <c r="L506" s="61"/>
      <c r="M506" s="61">
        <v>17.359954937895317</v>
      </c>
      <c r="N506" s="61"/>
      <c r="O506" s="60" t="s">
        <v>250</v>
      </c>
      <c r="P506" s="60">
        <v>504003</v>
      </c>
    </row>
    <row r="507" spans="1:16" hidden="1" x14ac:dyDescent="0.25">
      <c r="A507" s="60" t="s">
        <v>73</v>
      </c>
      <c r="B507" s="60" t="s">
        <v>72</v>
      </c>
      <c r="C507" s="57">
        <v>1400</v>
      </c>
      <c r="D507" s="61">
        <v>17.359987265778688</v>
      </c>
      <c r="E507" s="62">
        <v>0</v>
      </c>
      <c r="F507" s="60">
        <v>700043</v>
      </c>
      <c r="G507" s="60" t="s">
        <v>260</v>
      </c>
      <c r="H507" s="60">
        <v>2017</v>
      </c>
      <c r="I507" s="62"/>
      <c r="J507" s="60"/>
      <c r="K507" s="60"/>
      <c r="L507" s="61"/>
      <c r="M507" s="61">
        <v>17.359987265778688</v>
      </c>
      <c r="N507" s="61"/>
      <c r="O507" s="60" t="s">
        <v>250</v>
      </c>
      <c r="P507" s="60">
        <v>504003</v>
      </c>
    </row>
    <row r="508" spans="1:16" hidden="1" x14ac:dyDescent="0.25">
      <c r="A508" s="60" t="s">
        <v>73</v>
      </c>
      <c r="B508" s="60" t="s">
        <v>72</v>
      </c>
      <c r="C508" s="57">
        <v>1400</v>
      </c>
      <c r="D508" s="61">
        <v>17.360165485756902</v>
      </c>
      <c r="E508" s="62">
        <v>0</v>
      </c>
      <c r="F508" s="60">
        <v>700043</v>
      </c>
      <c r="G508" s="60" t="s">
        <v>260</v>
      </c>
      <c r="H508" s="60">
        <v>2017</v>
      </c>
      <c r="I508" s="62"/>
      <c r="J508" s="60"/>
      <c r="K508" s="60"/>
      <c r="L508" s="61"/>
      <c r="M508" s="61">
        <v>17.360165485756902</v>
      </c>
      <c r="N508" s="61"/>
      <c r="O508" s="60" t="s">
        <v>250</v>
      </c>
      <c r="P508" s="60">
        <v>504003</v>
      </c>
    </row>
    <row r="509" spans="1:16" hidden="1" x14ac:dyDescent="0.25">
      <c r="A509" s="60" t="s">
        <v>73</v>
      </c>
      <c r="B509" s="60" t="s">
        <v>72</v>
      </c>
      <c r="C509" s="57">
        <v>1400</v>
      </c>
      <c r="D509" s="61">
        <v>17.360358802426887</v>
      </c>
      <c r="E509" s="62">
        <v>0</v>
      </c>
      <c r="F509" s="60">
        <v>700043</v>
      </c>
      <c r="G509" s="60" t="s">
        <v>260</v>
      </c>
      <c r="H509" s="60">
        <v>2017</v>
      </c>
      <c r="I509" s="62"/>
      <c r="J509" s="60"/>
      <c r="K509" s="60"/>
      <c r="L509" s="61"/>
      <c r="M509" s="61">
        <v>17.360358802426887</v>
      </c>
      <c r="N509" s="61"/>
      <c r="O509" s="60" t="s">
        <v>250</v>
      </c>
      <c r="P509" s="60">
        <v>504003</v>
      </c>
    </row>
    <row r="510" spans="1:16" hidden="1" x14ac:dyDescent="0.25">
      <c r="A510" s="60" t="s">
        <v>73</v>
      </c>
      <c r="B510" s="60" t="s">
        <v>72</v>
      </c>
      <c r="C510" s="57">
        <v>1400</v>
      </c>
      <c r="D510" s="61">
        <v>20.799628422548757</v>
      </c>
      <c r="E510" s="62">
        <v>0</v>
      </c>
      <c r="F510" s="60">
        <v>700043</v>
      </c>
      <c r="G510" s="60" t="s">
        <v>260</v>
      </c>
      <c r="H510" s="60">
        <v>2018</v>
      </c>
      <c r="I510" s="62"/>
      <c r="J510" s="60"/>
      <c r="K510" s="60">
        <v>872008</v>
      </c>
      <c r="L510" s="61"/>
      <c r="M510" s="61">
        <v>20.799628422548757</v>
      </c>
      <c r="N510" s="61"/>
      <c r="O510" s="60" t="s">
        <v>250</v>
      </c>
      <c r="P510" s="60">
        <v>504003</v>
      </c>
    </row>
    <row r="511" spans="1:16" hidden="1" x14ac:dyDescent="0.25">
      <c r="A511" s="60" t="s">
        <v>73</v>
      </c>
      <c r="B511" s="60" t="s">
        <v>72</v>
      </c>
      <c r="C511" s="57">
        <v>1400</v>
      </c>
      <c r="D511" s="61">
        <v>22.159581396045184</v>
      </c>
      <c r="E511" s="62">
        <v>0</v>
      </c>
      <c r="F511" s="60">
        <v>700043</v>
      </c>
      <c r="G511" s="60" t="s">
        <v>260</v>
      </c>
      <c r="H511" s="60">
        <v>2017</v>
      </c>
      <c r="I511" s="62"/>
      <c r="J511" s="60"/>
      <c r="K511" s="60"/>
      <c r="L511" s="61"/>
      <c r="M511" s="61">
        <v>22.159581396045184</v>
      </c>
      <c r="N511" s="61"/>
      <c r="O511" s="60" t="s">
        <v>250</v>
      </c>
      <c r="P511" s="60">
        <v>504003</v>
      </c>
    </row>
    <row r="512" spans="1:16" hidden="1" x14ac:dyDescent="0.25">
      <c r="A512" s="60" t="s">
        <v>73</v>
      </c>
      <c r="B512" s="60" t="s">
        <v>72</v>
      </c>
      <c r="C512" s="57">
        <v>1400</v>
      </c>
      <c r="D512" s="61">
        <v>22.15979498472668</v>
      </c>
      <c r="E512" s="62">
        <v>0</v>
      </c>
      <c r="F512" s="60">
        <v>700043</v>
      </c>
      <c r="G512" s="60" t="s">
        <v>260</v>
      </c>
      <c r="H512" s="60">
        <v>2017</v>
      </c>
      <c r="I512" s="62"/>
      <c r="J512" s="60"/>
      <c r="K512" s="60"/>
      <c r="L512" s="61"/>
      <c r="M512" s="61">
        <v>22.15979498472668</v>
      </c>
      <c r="N512" s="61"/>
      <c r="O512" s="60" t="s">
        <v>250</v>
      </c>
      <c r="P512" s="60">
        <v>504003</v>
      </c>
    </row>
    <row r="513" spans="1:16" hidden="1" x14ac:dyDescent="0.25">
      <c r="A513" s="60" t="s">
        <v>73</v>
      </c>
      <c r="B513" s="60" t="s">
        <v>72</v>
      </c>
      <c r="C513" s="57">
        <v>1400</v>
      </c>
      <c r="D513" s="61">
        <v>22.159806966884322</v>
      </c>
      <c r="E513" s="62">
        <v>0</v>
      </c>
      <c r="F513" s="60">
        <v>700043</v>
      </c>
      <c r="G513" s="60" t="s">
        <v>260</v>
      </c>
      <c r="H513" s="60">
        <v>2017</v>
      </c>
      <c r="I513" s="62"/>
      <c r="J513" s="60"/>
      <c r="K513" s="60"/>
      <c r="L513" s="61"/>
      <c r="M513" s="61">
        <v>22.159806966884322</v>
      </c>
      <c r="N513" s="61"/>
      <c r="O513" s="60" t="s">
        <v>250</v>
      </c>
      <c r="P513" s="60">
        <v>504003</v>
      </c>
    </row>
    <row r="514" spans="1:16" hidden="1" x14ac:dyDescent="0.25">
      <c r="A514" s="60" t="s">
        <v>73</v>
      </c>
      <c r="B514" s="60" t="s">
        <v>72</v>
      </c>
      <c r="C514" s="57">
        <v>1400</v>
      </c>
      <c r="D514" s="61">
        <v>22.159934434418368</v>
      </c>
      <c r="E514" s="62">
        <v>0</v>
      </c>
      <c r="F514" s="60">
        <v>700043</v>
      </c>
      <c r="G514" s="60" t="s">
        <v>260</v>
      </c>
      <c r="H514" s="60">
        <v>2017</v>
      </c>
      <c r="I514" s="62"/>
      <c r="J514" s="60"/>
      <c r="K514" s="60"/>
      <c r="L514" s="61"/>
      <c r="M514" s="61">
        <v>22.159934434418368</v>
      </c>
      <c r="N514" s="61"/>
      <c r="O514" s="60" t="s">
        <v>250</v>
      </c>
      <c r="P514" s="60">
        <v>504003</v>
      </c>
    </row>
    <row r="515" spans="1:16" hidden="1" x14ac:dyDescent="0.25">
      <c r="A515" s="60" t="s">
        <v>73</v>
      </c>
      <c r="B515" s="60" t="s">
        <v>72</v>
      </c>
      <c r="C515" s="57">
        <v>1400</v>
      </c>
      <c r="D515" s="61">
        <v>22.15995331254949</v>
      </c>
      <c r="E515" s="62">
        <v>0</v>
      </c>
      <c r="F515" s="60">
        <v>700043</v>
      </c>
      <c r="G515" s="60" t="s">
        <v>260</v>
      </c>
      <c r="H515" s="60">
        <v>2017</v>
      </c>
      <c r="I515" s="62"/>
      <c r="J515" s="60"/>
      <c r="K515" s="60"/>
      <c r="L515" s="61"/>
      <c r="M515" s="61">
        <v>22.15995331254949</v>
      </c>
      <c r="N515" s="61"/>
      <c r="O515" s="60" t="s">
        <v>250</v>
      </c>
      <c r="P515" s="60">
        <v>504003</v>
      </c>
    </row>
    <row r="516" spans="1:16" hidden="1" x14ac:dyDescent="0.25">
      <c r="A516" s="60" t="s">
        <v>73</v>
      </c>
      <c r="B516" s="60" t="s">
        <v>72</v>
      </c>
      <c r="C516" s="57">
        <v>1400</v>
      </c>
      <c r="D516" s="61">
        <v>22.160276028493396</v>
      </c>
      <c r="E516" s="62">
        <v>0</v>
      </c>
      <c r="F516" s="60">
        <v>700043</v>
      </c>
      <c r="G516" s="60" t="s">
        <v>260</v>
      </c>
      <c r="H516" s="60">
        <v>2017</v>
      </c>
      <c r="I516" s="62"/>
      <c r="J516" s="60"/>
      <c r="K516" s="60"/>
      <c r="L516" s="61"/>
      <c r="M516" s="61">
        <v>22.160276028493396</v>
      </c>
      <c r="N516" s="61"/>
      <c r="O516" s="60" t="s">
        <v>250</v>
      </c>
      <c r="P516" s="60">
        <v>504003</v>
      </c>
    </row>
    <row r="517" spans="1:16" hidden="1" x14ac:dyDescent="0.25">
      <c r="A517" s="60" t="s">
        <v>73</v>
      </c>
      <c r="B517" s="60" t="s">
        <v>72</v>
      </c>
      <c r="C517" s="57">
        <v>1400</v>
      </c>
      <c r="D517" s="61">
        <v>27.197332744213512</v>
      </c>
      <c r="E517" s="62">
        <v>0</v>
      </c>
      <c r="F517" s="60">
        <v>700043</v>
      </c>
      <c r="G517" s="60" t="s">
        <v>260</v>
      </c>
      <c r="H517" s="60">
        <v>2019</v>
      </c>
      <c r="I517" s="62"/>
      <c r="J517" s="60"/>
      <c r="K517" s="60">
        <v>872008</v>
      </c>
      <c r="L517" s="61"/>
      <c r="M517" s="61">
        <v>27.197332744213512</v>
      </c>
      <c r="N517" s="61"/>
      <c r="O517" s="60" t="s">
        <v>250</v>
      </c>
      <c r="P517" s="60">
        <v>504003</v>
      </c>
    </row>
    <row r="518" spans="1:16" hidden="1" x14ac:dyDescent="0.25">
      <c r="A518" s="60" t="s">
        <v>73</v>
      </c>
      <c r="B518" s="60" t="s">
        <v>72</v>
      </c>
      <c r="C518" s="57">
        <v>1400</v>
      </c>
      <c r="D518" s="61">
        <v>27.199060050819877</v>
      </c>
      <c r="E518" s="62">
        <v>0</v>
      </c>
      <c r="F518" s="60">
        <v>700043</v>
      </c>
      <c r="G518" s="60" t="s">
        <v>260</v>
      </c>
      <c r="H518" s="60">
        <v>2018</v>
      </c>
      <c r="I518" s="62"/>
      <c r="J518" s="60"/>
      <c r="K518" s="60">
        <v>872008</v>
      </c>
      <c r="L518" s="61"/>
      <c r="M518" s="61">
        <v>27.199060050819877</v>
      </c>
      <c r="N518" s="61"/>
      <c r="O518" s="60" t="s">
        <v>250</v>
      </c>
      <c r="P518" s="60">
        <v>504003</v>
      </c>
    </row>
    <row r="519" spans="1:16" hidden="1" x14ac:dyDescent="0.25">
      <c r="A519" s="60" t="s">
        <v>73</v>
      </c>
      <c r="B519" s="60" t="s">
        <v>72</v>
      </c>
      <c r="C519" s="57">
        <v>1400</v>
      </c>
      <c r="D519" s="61">
        <v>27.19922510977683</v>
      </c>
      <c r="E519" s="62">
        <v>0</v>
      </c>
      <c r="F519" s="60">
        <v>700043</v>
      </c>
      <c r="G519" s="60" t="s">
        <v>260</v>
      </c>
      <c r="H519" s="60">
        <v>2019</v>
      </c>
      <c r="I519" s="62"/>
      <c r="J519" s="60"/>
      <c r="K519" s="60">
        <v>872008</v>
      </c>
      <c r="L519" s="61"/>
      <c r="M519" s="61">
        <v>27.19922510977683</v>
      </c>
      <c r="N519" s="61"/>
      <c r="O519" s="60" t="s">
        <v>250</v>
      </c>
      <c r="P519" s="60">
        <v>504003</v>
      </c>
    </row>
    <row r="520" spans="1:16" hidden="1" x14ac:dyDescent="0.25">
      <c r="A520" s="60" t="s">
        <v>73</v>
      </c>
      <c r="B520" s="60" t="s">
        <v>72</v>
      </c>
      <c r="C520" s="57">
        <v>1400</v>
      </c>
      <c r="D520" s="61">
        <v>27.199609707345928</v>
      </c>
      <c r="E520" s="62">
        <v>0</v>
      </c>
      <c r="F520" s="60">
        <v>700043</v>
      </c>
      <c r="G520" s="60" t="s">
        <v>260</v>
      </c>
      <c r="H520" s="60">
        <v>2018</v>
      </c>
      <c r="I520" s="62"/>
      <c r="J520" s="60"/>
      <c r="K520" s="60">
        <v>872008</v>
      </c>
      <c r="L520" s="61"/>
      <c r="M520" s="61">
        <v>27.199609707345928</v>
      </c>
      <c r="N520" s="61"/>
      <c r="O520" s="60" t="s">
        <v>250</v>
      </c>
      <c r="P520" s="60">
        <v>504003</v>
      </c>
    </row>
    <row r="521" spans="1:16" hidden="1" x14ac:dyDescent="0.25">
      <c r="A521" s="60" t="s">
        <v>73</v>
      </c>
      <c r="B521" s="60" t="s">
        <v>72</v>
      </c>
      <c r="C521" s="57">
        <v>1400</v>
      </c>
      <c r="D521" s="61">
        <v>27.199611014463912</v>
      </c>
      <c r="E521" s="62">
        <v>0</v>
      </c>
      <c r="F521" s="60">
        <v>700043</v>
      </c>
      <c r="G521" s="60" t="s">
        <v>260</v>
      </c>
      <c r="H521" s="60">
        <v>2018</v>
      </c>
      <c r="I521" s="62"/>
      <c r="J521" s="60"/>
      <c r="K521" s="60">
        <v>872008</v>
      </c>
      <c r="L521" s="61"/>
      <c r="M521" s="61">
        <v>27.199611014463912</v>
      </c>
      <c r="N521" s="61"/>
      <c r="O521" s="60" t="s">
        <v>250</v>
      </c>
      <c r="P521" s="60">
        <v>504003</v>
      </c>
    </row>
    <row r="522" spans="1:16" hidden="1" x14ac:dyDescent="0.25">
      <c r="A522" s="60" t="s">
        <v>73</v>
      </c>
      <c r="B522" s="60" t="s">
        <v>72</v>
      </c>
      <c r="C522" s="57">
        <v>1400</v>
      </c>
      <c r="D522" s="61">
        <v>27.199636674205102</v>
      </c>
      <c r="E522" s="62">
        <v>0</v>
      </c>
      <c r="F522" s="60">
        <v>700043</v>
      </c>
      <c r="G522" s="60" t="s">
        <v>260</v>
      </c>
      <c r="H522" s="60">
        <v>2019</v>
      </c>
      <c r="I522" s="62"/>
      <c r="J522" s="60"/>
      <c r="K522" s="60">
        <v>872008</v>
      </c>
      <c r="L522" s="61"/>
      <c r="M522" s="61">
        <v>27.199636674205102</v>
      </c>
      <c r="N522" s="61"/>
      <c r="O522" s="60" t="s">
        <v>250</v>
      </c>
      <c r="P522" s="60">
        <v>504003</v>
      </c>
    </row>
    <row r="523" spans="1:16" hidden="1" x14ac:dyDescent="0.25">
      <c r="A523" s="60" t="s">
        <v>73</v>
      </c>
      <c r="B523" s="60" t="s">
        <v>72</v>
      </c>
      <c r="C523" s="57">
        <v>1400</v>
      </c>
      <c r="D523" s="61">
        <v>27.19963859504464</v>
      </c>
      <c r="E523" s="62">
        <v>0</v>
      </c>
      <c r="F523" s="60">
        <v>700043</v>
      </c>
      <c r="G523" s="60" t="s">
        <v>260</v>
      </c>
      <c r="H523" s="60">
        <v>2018</v>
      </c>
      <c r="I523" s="62"/>
      <c r="J523" s="60"/>
      <c r="K523" s="60">
        <v>872008</v>
      </c>
      <c r="L523" s="61"/>
      <c r="M523" s="61">
        <v>27.19963859504464</v>
      </c>
      <c r="N523" s="61"/>
      <c r="O523" s="60" t="s">
        <v>250</v>
      </c>
      <c r="P523" s="60">
        <v>504003</v>
      </c>
    </row>
    <row r="524" spans="1:16" hidden="1" x14ac:dyDescent="0.25">
      <c r="A524" s="60" t="s">
        <v>73</v>
      </c>
      <c r="B524" s="60" t="s">
        <v>72</v>
      </c>
      <c r="C524" s="57">
        <v>1400</v>
      </c>
      <c r="D524" s="61">
        <v>27.19964224503957</v>
      </c>
      <c r="E524" s="62">
        <v>0</v>
      </c>
      <c r="F524" s="60">
        <v>700043</v>
      </c>
      <c r="G524" s="60" t="s">
        <v>260</v>
      </c>
      <c r="H524" s="60">
        <v>2019</v>
      </c>
      <c r="I524" s="62"/>
      <c r="J524" s="60"/>
      <c r="K524" s="60">
        <v>872008</v>
      </c>
      <c r="L524" s="61"/>
      <c r="M524" s="61">
        <v>27.19964224503957</v>
      </c>
      <c r="N524" s="61"/>
      <c r="O524" s="60" t="s">
        <v>250</v>
      </c>
      <c r="P524" s="60">
        <v>504003</v>
      </c>
    </row>
    <row r="525" spans="1:16" hidden="1" x14ac:dyDescent="0.25">
      <c r="A525" s="60" t="s">
        <v>73</v>
      </c>
      <c r="B525" s="60" t="s">
        <v>72</v>
      </c>
      <c r="C525" s="57">
        <v>1400</v>
      </c>
      <c r="D525" s="61">
        <v>27.199761377315717</v>
      </c>
      <c r="E525" s="62">
        <v>0</v>
      </c>
      <c r="F525" s="60">
        <v>700043</v>
      </c>
      <c r="G525" s="60" t="s">
        <v>260</v>
      </c>
      <c r="H525" s="60">
        <v>2018</v>
      </c>
      <c r="I525" s="62"/>
      <c r="J525" s="60"/>
      <c r="K525" s="60">
        <v>872008</v>
      </c>
      <c r="L525" s="61"/>
      <c r="M525" s="61">
        <v>27.199761377315717</v>
      </c>
      <c r="N525" s="61"/>
      <c r="O525" s="60" t="s">
        <v>250</v>
      </c>
      <c r="P525" s="60">
        <v>504003</v>
      </c>
    </row>
    <row r="526" spans="1:16" hidden="1" x14ac:dyDescent="0.25">
      <c r="A526" s="60" t="s">
        <v>73</v>
      </c>
      <c r="B526" s="60" t="s">
        <v>72</v>
      </c>
      <c r="C526" s="57">
        <v>1400</v>
      </c>
      <c r="D526" s="61">
        <v>27.199822742009186</v>
      </c>
      <c r="E526" s="62">
        <v>0</v>
      </c>
      <c r="F526" s="60">
        <v>700043</v>
      </c>
      <c r="G526" s="60" t="s">
        <v>260</v>
      </c>
      <c r="H526" s="60">
        <v>2018</v>
      </c>
      <c r="I526" s="62"/>
      <c r="J526" s="60"/>
      <c r="K526" s="60">
        <v>872008</v>
      </c>
      <c r="L526" s="61"/>
      <c r="M526" s="61">
        <v>27.199822742009186</v>
      </c>
      <c r="N526" s="61"/>
      <c r="O526" s="60" t="s">
        <v>250</v>
      </c>
      <c r="P526" s="60">
        <v>504003</v>
      </c>
    </row>
    <row r="527" spans="1:16" hidden="1" x14ac:dyDescent="0.25">
      <c r="A527" s="60" t="s">
        <v>73</v>
      </c>
      <c r="B527" s="60" t="s">
        <v>72</v>
      </c>
      <c r="C527" s="57">
        <v>1400</v>
      </c>
      <c r="D527" s="61">
        <v>27.199826570755501</v>
      </c>
      <c r="E527" s="62">
        <v>0</v>
      </c>
      <c r="F527" s="60">
        <v>700043</v>
      </c>
      <c r="G527" s="60" t="s">
        <v>260</v>
      </c>
      <c r="H527" s="60">
        <v>2019</v>
      </c>
      <c r="I527" s="62"/>
      <c r="J527" s="60"/>
      <c r="K527" s="60">
        <v>872008</v>
      </c>
      <c r="L527" s="61"/>
      <c r="M527" s="61">
        <v>27.199826570755501</v>
      </c>
      <c r="N527" s="61"/>
      <c r="O527" s="60" t="s">
        <v>250</v>
      </c>
      <c r="P527" s="60">
        <v>504003</v>
      </c>
    </row>
    <row r="528" spans="1:16" hidden="1" x14ac:dyDescent="0.25">
      <c r="A528" s="60" t="s">
        <v>73</v>
      </c>
      <c r="B528" s="60" t="s">
        <v>72</v>
      </c>
      <c r="C528" s="57">
        <v>1400</v>
      </c>
      <c r="D528" s="61">
        <v>27.199980199200478</v>
      </c>
      <c r="E528" s="62">
        <v>0</v>
      </c>
      <c r="F528" s="60">
        <v>700043</v>
      </c>
      <c r="G528" s="60" t="s">
        <v>260</v>
      </c>
      <c r="H528" s="60">
        <v>2018</v>
      </c>
      <c r="I528" s="62"/>
      <c r="J528" s="60"/>
      <c r="K528" s="60">
        <v>872008</v>
      </c>
      <c r="L528" s="61"/>
      <c r="M528" s="61">
        <v>27.199980199200478</v>
      </c>
      <c r="N528" s="61"/>
      <c r="O528" s="60" t="s">
        <v>250</v>
      </c>
      <c r="P528" s="60">
        <v>504003</v>
      </c>
    </row>
    <row r="529" spans="1:16" hidden="1" x14ac:dyDescent="0.25">
      <c r="A529" s="60" t="s">
        <v>73</v>
      </c>
      <c r="B529" s="60" t="s">
        <v>72</v>
      </c>
      <c r="C529" s="57">
        <v>1400</v>
      </c>
      <c r="D529" s="61">
        <v>27.200038785308667</v>
      </c>
      <c r="E529" s="62">
        <v>0</v>
      </c>
      <c r="F529" s="60">
        <v>700043</v>
      </c>
      <c r="G529" s="60" t="s">
        <v>260</v>
      </c>
      <c r="H529" s="60">
        <v>2018</v>
      </c>
      <c r="I529" s="62"/>
      <c r="J529" s="60"/>
      <c r="K529" s="60">
        <v>872008</v>
      </c>
      <c r="L529" s="61"/>
      <c r="M529" s="61">
        <v>27.200038785308667</v>
      </c>
      <c r="N529" s="61"/>
      <c r="O529" s="60" t="s">
        <v>250</v>
      </c>
      <c r="P529" s="60">
        <v>504003</v>
      </c>
    </row>
    <row r="530" spans="1:16" hidden="1" x14ac:dyDescent="0.25">
      <c r="A530" s="60" t="s">
        <v>73</v>
      </c>
      <c r="B530" s="60" t="s">
        <v>72</v>
      </c>
      <c r="C530" s="57">
        <v>1400</v>
      </c>
      <c r="D530" s="61">
        <v>27.200051083684979</v>
      </c>
      <c r="E530" s="62">
        <v>0</v>
      </c>
      <c r="F530" s="60">
        <v>700043</v>
      </c>
      <c r="G530" s="60" t="s">
        <v>260</v>
      </c>
      <c r="H530" s="60">
        <v>2018</v>
      </c>
      <c r="I530" s="62"/>
      <c r="J530" s="60"/>
      <c r="K530" s="60">
        <v>872008</v>
      </c>
      <c r="L530" s="61"/>
      <c r="M530" s="61">
        <v>27.200051083684979</v>
      </c>
      <c r="N530" s="61"/>
      <c r="O530" s="60" t="s">
        <v>250</v>
      </c>
      <c r="P530" s="60">
        <v>504003</v>
      </c>
    </row>
    <row r="531" spans="1:16" hidden="1" x14ac:dyDescent="0.25">
      <c r="A531" s="60" t="s">
        <v>73</v>
      </c>
      <c r="B531" s="60" t="s">
        <v>72</v>
      </c>
      <c r="C531" s="57">
        <v>1400</v>
      </c>
      <c r="D531" s="61">
        <v>27.200060486671187</v>
      </c>
      <c r="E531" s="62">
        <v>0</v>
      </c>
      <c r="F531" s="60">
        <v>700043</v>
      </c>
      <c r="G531" s="60" t="s">
        <v>260</v>
      </c>
      <c r="H531" s="60">
        <v>2019</v>
      </c>
      <c r="I531" s="62"/>
      <c r="J531" s="60"/>
      <c r="K531" s="60">
        <v>872008</v>
      </c>
      <c r="L531" s="61"/>
      <c r="M531" s="61">
        <v>27.200060486671187</v>
      </c>
      <c r="N531" s="61"/>
      <c r="O531" s="60" t="s">
        <v>250</v>
      </c>
      <c r="P531" s="60">
        <v>504003</v>
      </c>
    </row>
    <row r="532" spans="1:16" hidden="1" x14ac:dyDescent="0.25">
      <c r="A532" s="60" t="s">
        <v>73</v>
      </c>
      <c r="B532" s="60" t="s">
        <v>72</v>
      </c>
      <c r="C532" s="57">
        <v>1400</v>
      </c>
      <c r="D532" s="61">
        <v>27.200117870427547</v>
      </c>
      <c r="E532" s="62">
        <v>0</v>
      </c>
      <c r="F532" s="60">
        <v>700043</v>
      </c>
      <c r="G532" s="60" t="s">
        <v>260</v>
      </c>
      <c r="H532" s="60">
        <v>2019</v>
      </c>
      <c r="I532" s="62"/>
      <c r="J532" s="60"/>
      <c r="K532" s="60">
        <v>872008</v>
      </c>
      <c r="L532" s="61"/>
      <c r="M532" s="61">
        <v>27.200117870427547</v>
      </c>
      <c r="N532" s="61"/>
      <c r="O532" s="60" t="s">
        <v>250</v>
      </c>
      <c r="P532" s="60">
        <v>504003</v>
      </c>
    </row>
    <row r="533" spans="1:16" hidden="1" x14ac:dyDescent="0.25">
      <c r="A533" s="60" t="s">
        <v>73</v>
      </c>
      <c r="B533" s="60" t="s">
        <v>72</v>
      </c>
      <c r="C533" s="57">
        <v>1400</v>
      </c>
      <c r="D533" s="61">
        <v>27.201116502271955</v>
      </c>
      <c r="E533" s="62">
        <v>0</v>
      </c>
      <c r="F533" s="60">
        <v>700043</v>
      </c>
      <c r="G533" s="60" t="s">
        <v>260</v>
      </c>
      <c r="H533" s="60">
        <v>2018</v>
      </c>
      <c r="I533" s="62"/>
      <c r="J533" s="60"/>
      <c r="K533" s="60">
        <v>872008</v>
      </c>
      <c r="L533" s="61"/>
      <c r="M533" s="61">
        <v>27.201116502271955</v>
      </c>
      <c r="N533" s="61"/>
      <c r="O533" s="60" t="s">
        <v>250</v>
      </c>
      <c r="P533" s="60">
        <v>504003</v>
      </c>
    </row>
    <row r="534" spans="1:16" hidden="1" x14ac:dyDescent="0.25">
      <c r="A534" s="60" t="s">
        <v>73</v>
      </c>
      <c r="B534" s="60" t="s">
        <v>72</v>
      </c>
      <c r="C534" s="57">
        <v>1400</v>
      </c>
      <c r="D534" s="61">
        <v>27.201144103196349</v>
      </c>
      <c r="E534" s="62">
        <v>0</v>
      </c>
      <c r="F534" s="60">
        <v>700043</v>
      </c>
      <c r="G534" s="60" t="s">
        <v>260</v>
      </c>
      <c r="H534" s="60">
        <v>2018</v>
      </c>
      <c r="I534" s="62"/>
      <c r="J534" s="60"/>
      <c r="K534" s="60">
        <v>872008</v>
      </c>
      <c r="L534" s="61"/>
      <c r="M534" s="61">
        <v>27.201144103196349</v>
      </c>
      <c r="N534" s="61"/>
      <c r="O534" s="60" t="s">
        <v>250</v>
      </c>
      <c r="P534" s="60">
        <v>504003</v>
      </c>
    </row>
    <row r="535" spans="1:16" hidden="1" x14ac:dyDescent="0.25">
      <c r="A535" s="60" t="s">
        <v>73</v>
      </c>
      <c r="B535" s="60" t="s">
        <v>72</v>
      </c>
      <c r="C535" s="57">
        <v>1400</v>
      </c>
      <c r="D535" s="61">
        <v>30.949854006919601</v>
      </c>
      <c r="E535" s="62">
        <v>0</v>
      </c>
      <c r="F535" s="60">
        <v>700043</v>
      </c>
      <c r="G535" s="60" t="s">
        <v>260</v>
      </c>
      <c r="H535" s="60">
        <v>2017</v>
      </c>
      <c r="I535" s="62"/>
      <c r="J535" s="60"/>
      <c r="K535" s="60"/>
      <c r="L535" s="61"/>
      <c r="M535" s="61">
        <v>30.949854006919601</v>
      </c>
      <c r="N535" s="61"/>
      <c r="O535" s="60" t="s">
        <v>250</v>
      </c>
      <c r="P535" s="60">
        <v>504003</v>
      </c>
    </row>
    <row r="536" spans="1:16" hidden="1" x14ac:dyDescent="0.25">
      <c r="A536" s="60" t="s">
        <v>73</v>
      </c>
      <c r="B536" s="60" t="s">
        <v>72</v>
      </c>
      <c r="C536" s="57">
        <v>1400</v>
      </c>
      <c r="D536" s="61">
        <v>67.998674757010789</v>
      </c>
      <c r="E536" s="62">
        <v>0</v>
      </c>
      <c r="F536" s="60">
        <v>700043</v>
      </c>
      <c r="G536" s="60" t="s">
        <v>260</v>
      </c>
      <c r="H536" s="60">
        <v>2020</v>
      </c>
      <c r="I536" s="62"/>
      <c r="J536" s="60"/>
      <c r="K536" s="60">
        <v>872008</v>
      </c>
      <c r="L536" s="61"/>
      <c r="M536" s="61">
        <v>67.998674757010789</v>
      </c>
      <c r="N536" s="61"/>
      <c r="O536" s="60" t="s">
        <v>250</v>
      </c>
      <c r="P536" s="60">
        <v>504003</v>
      </c>
    </row>
    <row r="537" spans="1:16" hidden="1" x14ac:dyDescent="0.25">
      <c r="A537" s="60" t="s">
        <v>73</v>
      </c>
      <c r="B537" s="60" t="s">
        <v>72</v>
      </c>
      <c r="C537" s="57">
        <v>1400</v>
      </c>
      <c r="D537" s="61">
        <v>67.999437004591684</v>
      </c>
      <c r="E537" s="62">
        <v>0</v>
      </c>
      <c r="F537" s="60">
        <v>700043</v>
      </c>
      <c r="G537" s="60" t="s">
        <v>260</v>
      </c>
      <c r="H537" s="60">
        <v>2020</v>
      </c>
      <c r="I537" s="62"/>
      <c r="J537" s="60"/>
      <c r="K537" s="60">
        <v>872008</v>
      </c>
      <c r="L537" s="61"/>
      <c r="M537" s="61">
        <v>67.999437004591684</v>
      </c>
      <c r="N537" s="61"/>
      <c r="O537" s="60" t="s">
        <v>250</v>
      </c>
      <c r="P537" s="60">
        <v>504003</v>
      </c>
    </row>
    <row r="538" spans="1:16" hidden="1" x14ac:dyDescent="0.25">
      <c r="A538" s="60" t="s">
        <v>73</v>
      </c>
      <c r="B538" s="60" t="s">
        <v>72</v>
      </c>
      <c r="C538" s="57">
        <v>1400</v>
      </c>
      <c r="D538" s="61">
        <v>67.999888815396261</v>
      </c>
      <c r="E538" s="62">
        <v>0</v>
      </c>
      <c r="F538" s="60">
        <v>700043</v>
      </c>
      <c r="G538" s="60" t="s">
        <v>260</v>
      </c>
      <c r="H538" s="60">
        <v>2020</v>
      </c>
      <c r="I538" s="62"/>
      <c r="J538" s="60"/>
      <c r="K538" s="60">
        <v>872008</v>
      </c>
      <c r="L538" s="61"/>
      <c r="M538" s="61">
        <v>67.999888815396261</v>
      </c>
      <c r="N538" s="61"/>
      <c r="O538" s="60" t="s">
        <v>250</v>
      </c>
      <c r="P538" s="60">
        <v>504003</v>
      </c>
    </row>
    <row r="539" spans="1:16" hidden="1" x14ac:dyDescent="0.25">
      <c r="A539" s="60" t="s">
        <v>73</v>
      </c>
      <c r="B539" s="60" t="s">
        <v>72</v>
      </c>
      <c r="C539" s="57">
        <v>1400</v>
      </c>
      <c r="D539" s="61">
        <v>67.999897618763939</v>
      </c>
      <c r="E539" s="62">
        <v>0</v>
      </c>
      <c r="F539" s="60">
        <v>700043</v>
      </c>
      <c r="G539" s="60" t="s">
        <v>260</v>
      </c>
      <c r="H539" s="60">
        <v>2020</v>
      </c>
      <c r="I539" s="62"/>
      <c r="J539" s="60"/>
      <c r="K539" s="60">
        <v>872008</v>
      </c>
      <c r="L539" s="61"/>
      <c r="M539" s="61">
        <v>67.999897618763939</v>
      </c>
      <c r="N539" s="61"/>
      <c r="O539" s="60" t="s">
        <v>250</v>
      </c>
      <c r="P539" s="60">
        <v>504003</v>
      </c>
    </row>
    <row r="540" spans="1:16" hidden="1" x14ac:dyDescent="0.25">
      <c r="A540" s="60" t="s">
        <v>73</v>
      </c>
      <c r="B540" s="60" t="s">
        <v>72</v>
      </c>
      <c r="C540" s="57">
        <v>1400</v>
      </c>
      <c r="D540" s="61">
        <v>67.999947214810049</v>
      </c>
      <c r="E540" s="62">
        <v>0</v>
      </c>
      <c r="F540" s="60">
        <v>700043</v>
      </c>
      <c r="G540" s="60" t="s">
        <v>260</v>
      </c>
      <c r="H540" s="60">
        <v>2020</v>
      </c>
      <c r="I540" s="62"/>
      <c r="J540" s="60"/>
      <c r="K540" s="60">
        <v>872008</v>
      </c>
      <c r="L540" s="61"/>
      <c r="M540" s="61">
        <v>67.999947214810049</v>
      </c>
      <c r="N540" s="61"/>
      <c r="O540" s="60" t="s">
        <v>250</v>
      </c>
      <c r="P540" s="60">
        <v>504003</v>
      </c>
    </row>
    <row r="541" spans="1:16" hidden="1" x14ac:dyDescent="0.25">
      <c r="A541" s="60" t="s">
        <v>73</v>
      </c>
      <c r="B541" s="60" t="s">
        <v>72</v>
      </c>
      <c r="C541" s="57">
        <v>1400</v>
      </c>
      <c r="D541" s="61">
        <v>68.000315543171041</v>
      </c>
      <c r="E541" s="62">
        <v>0</v>
      </c>
      <c r="F541" s="60">
        <v>700043</v>
      </c>
      <c r="G541" s="60" t="s">
        <v>260</v>
      </c>
      <c r="H541" s="60">
        <v>2020</v>
      </c>
      <c r="I541" s="62"/>
      <c r="J541" s="60"/>
      <c r="K541" s="60">
        <v>872008</v>
      </c>
      <c r="L541" s="61"/>
      <c r="M541" s="61">
        <v>68.000315543171041</v>
      </c>
      <c r="N541" s="61"/>
      <c r="O541" s="60" t="s">
        <v>250</v>
      </c>
      <c r="P541" s="60">
        <v>504003</v>
      </c>
    </row>
    <row r="542" spans="1:16" hidden="1" x14ac:dyDescent="0.25">
      <c r="A542" s="60" t="s">
        <v>73</v>
      </c>
      <c r="B542" s="60" t="s">
        <v>72</v>
      </c>
      <c r="C542" s="57">
        <v>1400</v>
      </c>
      <c r="D542" s="61">
        <v>68.000871586944186</v>
      </c>
      <c r="E542" s="62">
        <v>0</v>
      </c>
      <c r="F542" s="60">
        <v>700043</v>
      </c>
      <c r="G542" s="60" t="s">
        <v>260</v>
      </c>
      <c r="H542" s="60">
        <v>2020</v>
      </c>
      <c r="I542" s="62"/>
      <c r="J542" s="60"/>
      <c r="K542" s="60">
        <v>872008</v>
      </c>
      <c r="L542" s="61"/>
      <c r="M542" s="61">
        <v>68.000871586944186</v>
      </c>
      <c r="N542" s="61"/>
      <c r="O542" s="60" t="s">
        <v>250</v>
      </c>
      <c r="P542" s="60">
        <v>504003</v>
      </c>
    </row>
    <row r="543" spans="1:16" hidden="1" x14ac:dyDescent="0.25">
      <c r="A543" s="60" t="s">
        <v>73</v>
      </c>
      <c r="B543" s="60" t="s">
        <v>72</v>
      </c>
      <c r="C543" s="57">
        <v>1400</v>
      </c>
      <c r="D543" s="61">
        <v>68.001202219647979</v>
      </c>
      <c r="E543" s="62">
        <v>0</v>
      </c>
      <c r="F543" s="60">
        <v>700043</v>
      </c>
      <c r="G543" s="60" t="s">
        <v>260</v>
      </c>
      <c r="H543" s="60">
        <v>2020</v>
      </c>
      <c r="I543" s="62"/>
      <c r="J543" s="60"/>
      <c r="K543" s="60">
        <v>872008</v>
      </c>
      <c r="L543" s="61"/>
      <c r="M543" s="61">
        <v>68.001202219647979</v>
      </c>
      <c r="N543" s="61"/>
      <c r="O543" s="60" t="s">
        <v>250</v>
      </c>
      <c r="P543" s="60">
        <v>504003</v>
      </c>
    </row>
    <row r="544" spans="1:16" hidden="1" x14ac:dyDescent="0.25">
      <c r="A544" s="60" t="s">
        <v>73</v>
      </c>
      <c r="B544" s="60" t="s">
        <v>72</v>
      </c>
      <c r="C544" s="57">
        <v>1400</v>
      </c>
      <c r="D544" s="61">
        <v>68.001644656383974</v>
      </c>
      <c r="E544" s="62">
        <v>0</v>
      </c>
      <c r="F544" s="60">
        <v>700043</v>
      </c>
      <c r="G544" s="60" t="s">
        <v>260</v>
      </c>
      <c r="H544" s="60">
        <v>2020</v>
      </c>
      <c r="I544" s="62"/>
      <c r="J544" s="60"/>
      <c r="K544" s="60">
        <v>872008</v>
      </c>
      <c r="L544" s="61"/>
      <c r="M544" s="61">
        <v>68.001644656383974</v>
      </c>
      <c r="N544" s="61"/>
      <c r="O544" s="60" t="s">
        <v>250</v>
      </c>
      <c r="P544" s="60">
        <v>504003</v>
      </c>
    </row>
    <row r="545" spans="1:16" hidden="1" x14ac:dyDescent="0.25">
      <c r="A545" s="60" t="s">
        <v>73</v>
      </c>
      <c r="B545" s="60" t="s">
        <v>72</v>
      </c>
      <c r="C545" s="57">
        <v>1400</v>
      </c>
      <c r="D545" s="61">
        <v>130.79929780975635</v>
      </c>
      <c r="E545" s="62">
        <v>0</v>
      </c>
      <c r="F545" s="60">
        <v>700043</v>
      </c>
      <c r="G545" s="60" t="s">
        <v>260</v>
      </c>
      <c r="H545" s="60">
        <v>2016</v>
      </c>
      <c r="I545" s="62"/>
      <c r="J545" s="60"/>
      <c r="K545" s="60"/>
      <c r="L545" s="61"/>
      <c r="M545" s="61">
        <v>130.79929780975635</v>
      </c>
      <c r="N545" s="61"/>
      <c r="O545" s="60" t="s">
        <v>250</v>
      </c>
      <c r="P545" s="60">
        <v>504019</v>
      </c>
    </row>
    <row r="546" spans="1:16" hidden="1" x14ac:dyDescent="0.25">
      <c r="A546" s="60" t="s">
        <v>73</v>
      </c>
      <c r="B546" s="60" t="s">
        <v>72</v>
      </c>
      <c r="C546" s="57">
        <v>1400</v>
      </c>
      <c r="D546" s="61">
        <v>130.799660861717</v>
      </c>
      <c r="E546" s="62">
        <v>0</v>
      </c>
      <c r="F546" s="60">
        <v>700043</v>
      </c>
      <c r="G546" s="60" t="s">
        <v>260</v>
      </c>
      <c r="H546" s="60">
        <v>2016</v>
      </c>
      <c r="I546" s="62"/>
      <c r="J546" s="60"/>
      <c r="K546" s="60"/>
      <c r="L546" s="61"/>
      <c r="M546" s="61">
        <v>130.799660861717</v>
      </c>
      <c r="N546" s="61"/>
      <c r="O546" s="60" t="s">
        <v>250</v>
      </c>
      <c r="P546" s="60">
        <v>504019</v>
      </c>
    </row>
    <row r="547" spans="1:16" hidden="1" x14ac:dyDescent="0.25">
      <c r="A547" s="60" t="s">
        <v>73</v>
      </c>
      <c r="B547" s="60" t="s">
        <v>72</v>
      </c>
      <c r="C547" s="57">
        <v>1400</v>
      </c>
      <c r="D547" s="61">
        <v>130.79982937832924</v>
      </c>
      <c r="E547" s="62">
        <v>0</v>
      </c>
      <c r="F547" s="60">
        <v>700043</v>
      </c>
      <c r="G547" s="60" t="s">
        <v>260</v>
      </c>
      <c r="H547" s="60">
        <v>2016</v>
      </c>
      <c r="I547" s="62"/>
      <c r="J547" s="60"/>
      <c r="K547" s="60"/>
      <c r="L547" s="61"/>
      <c r="M547" s="61">
        <v>130.79982937832924</v>
      </c>
      <c r="N547" s="61"/>
      <c r="O547" s="60" t="s">
        <v>250</v>
      </c>
      <c r="P547" s="60">
        <v>504019</v>
      </c>
    </row>
    <row r="548" spans="1:16" hidden="1" x14ac:dyDescent="0.25">
      <c r="A548" s="60" t="s">
        <v>73</v>
      </c>
      <c r="B548" s="60" t="s">
        <v>72</v>
      </c>
      <c r="C548" s="57">
        <v>1400</v>
      </c>
      <c r="D548" s="61">
        <v>130.80037998663235</v>
      </c>
      <c r="E548" s="62">
        <v>0</v>
      </c>
      <c r="F548" s="60">
        <v>700043</v>
      </c>
      <c r="G548" s="60" t="s">
        <v>260</v>
      </c>
      <c r="H548" s="60">
        <v>2016</v>
      </c>
      <c r="I548" s="62"/>
      <c r="J548" s="60"/>
      <c r="K548" s="60"/>
      <c r="L548" s="61"/>
      <c r="M548" s="61">
        <v>130.80037998663235</v>
      </c>
      <c r="N548" s="61"/>
      <c r="O548" s="60" t="s">
        <v>250</v>
      </c>
      <c r="P548" s="60">
        <v>504019</v>
      </c>
    </row>
    <row r="549" spans="1:16" hidden="1" x14ac:dyDescent="0.25">
      <c r="A549" s="60" t="s">
        <v>73</v>
      </c>
      <c r="B549" s="60" t="s">
        <v>72</v>
      </c>
      <c r="C549" s="57">
        <v>1400</v>
      </c>
      <c r="D549" s="61">
        <v>130.80045540796962</v>
      </c>
      <c r="E549" s="62">
        <v>0</v>
      </c>
      <c r="F549" s="60">
        <v>700043</v>
      </c>
      <c r="G549" s="60" t="s">
        <v>260</v>
      </c>
      <c r="H549" s="60">
        <v>2016</v>
      </c>
      <c r="I549" s="62"/>
      <c r="J549" s="60"/>
      <c r="K549" s="60"/>
      <c r="L549" s="61"/>
      <c r="M549" s="61">
        <v>130.80045540796962</v>
      </c>
      <c r="N549" s="61"/>
      <c r="O549" s="60" t="s">
        <v>250</v>
      </c>
      <c r="P549" s="60">
        <v>504019</v>
      </c>
    </row>
    <row r="550" spans="1:16" hidden="1" x14ac:dyDescent="0.25">
      <c r="A550" s="60" t="s">
        <v>73</v>
      </c>
      <c r="B550" s="60" t="s">
        <v>72</v>
      </c>
      <c r="C550" s="57">
        <v>1400</v>
      </c>
      <c r="D550" s="61">
        <v>130.8005606289195</v>
      </c>
      <c r="E550" s="62">
        <v>0</v>
      </c>
      <c r="F550" s="60">
        <v>700043</v>
      </c>
      <c r="G550" s="60" t="s">
        <v>260</v>
      </c>
      <c r="H550" s="60">
        <v>2016</v>
      </c>
      <c r="I550" s="62"/>
      <c r="J550" s="60"/>
      <c r="K550" s="60"/>
      <c r="L550" s="61"/>
      <c r="M550" s="61">
        <v>130.8005606289195</v>
      </c>
      <c r="N550" s="61"/>
      <c r="O550" s="60" t="s">
        <v>250</v>
      </c>
      <c r="P550" s="60">
        <v>504019</v>
      </c>
    </row>
    <row r="551" spans="1:16" hidden="1" x14ac:dyDescent="0.25">
      <c r="A551" s="60" t="s">
        <v>73</v>
      </c>
      <c r="B551" s="60" t="s">
        <v>72</v>
      </c>
      <c r="C551" s="57">
        <v>1400</v>
      </c>
      <c r="D551" s="61">
        <v>674.70989452832828</v>
      </c>
      <c r="E551" s="62">
        <v>0</v>
      </c>
      <c r="F551" s="60">
        <v>700043</v>
      </c>
      <c r="G551" s="60" t="s">
        <v>260</v>
      </c>
      <c r="H551" s="60">
        <v>2016</v>
      </c>
      <c r="I551" s="62"/>
      <c r="J551" s="60"/>
      <c r="K551" s="60"/>
      <c r="L551" s="61"/>
      <c r="M551" s="61">
        <v>674.70989452832828</v>
      </c>
      <c r="N551" s="61"/>
      <c r="O551" s="60" t="s">
        <v>250</v>
      </c>
      <c r="P551" s="60">
        <v>504003</v>
      </c>
    </row>
    <row r="552" spans="1:16" hidden="1" x14ac:dyDescent="0.25">
      <c r="A552" s="60" t="s">
        <v>73</v>
      </c>
      <c r="B552" s="60" t="s">
        <v>72</v>
      </c>
      <c r="C552" s="57">
        <v>1400</v>
      </c>
      <c r="D552" s="61">
        <v>674.70997520490459</v>
      </c>
      <c r="E552" s="62">
        <v>0</v>
      </c>
      <c r="F552" s="60">
        <v>700043</v>
      </c>
      <c r="G552" s="60" t="s">
        <v>260</v>
      </c>
      <c r="H552" s="60">
        <v>2016</v>
      </c>
      <c r="I552" s="62"/>
      <c r="J552" s="60"/>
      <c r="K552" s="60"/>
      <c r="L552" s="61"/>
      <c r="M552" s="61">
        <v>674.70997520490459</v>
      </c>
      <c r="N552" s="61"/>
      <c r="O552" s="60" t="s">
        <v>250</v>
      </c>
      <c r="P552" s="60">
        <v>504003</v>
      </c>
    </row>
    <row r="553" spans="1:16" hidden="1" x14ac:dyDescent="0.25">
      <c r="A553" s="60" t="s">
        <v>73</v>
      </c>
      <c r="B553" s="60" t="s">
        <v>72</v>
      </c>
      <c r="C553" s="57">
        <v>1400</v>
      </c>
      <c r="D553" s="61">
        <v>674.70998556800748</v>
      </c>
      <c r="E553" s="62">
        <v>0</v>
      </c>
      <c r="F553" s="60">
        <v>700043</v>
      </c>
      <c r="G553" s="60" t="s">
        <v>260</v>
      </c>
      <c r="H553" s="60">
        <v>2016</v>
      </c>
      <c r="I553" s="62"/>
      <c r="J553" s="60"/>
      <c r="K553" s="60"/>
      <c r="L553" s="61"/>
      <c r="M553" s="61">
        <v>674.70998556800748</v>
      </c>
      <c r="N553" s="61"/>
      <c r="O553" s="60" t="s">
        <v>250</v>
      </c>
      <c r="P553" s="60">
        <v>504003</v>
      </c>
    </row>
    <row r="554" spans="1:16" hidden="1" x14ac:dyDescent="0.25">
      <c r="A554" s="60" t="s">
        <v>73</v>
      </c>
      <c r="B554" s="60" t="s">
        <v>72</v>
      </c>
      <c r="C554" s="57">
        <v>1400</v>
      </c>
      <c r="D554" s="61">
        <v>674.7100302912728</v>
      </c>
      <c r="E554" s="62">
        <v>0</v>
      </c>
      <c r="F554" s="60">
        <v>700043</v>
      </c>
      <c r="G554" s="60" t="s">
        <v>260</v>
      </c>
      <c r="H554" s="60">
        <v>2016</v>
      </c>
      <c r="I554" s="62"/>
      <c r="J554" s="60"/>
      <c r="K554" s="60"/>
      <c r="L554" s="61"/>
      <c r="M554" s="61">
        <v>674.7100302912728</v>
      </c>
      <c r="N554" s="61"/>
      <c r="O554" s="60" t="s">
        <v>250</v>
      </c>
      <c r="P554" s="60">
        <v>504003</v>
      </c>
    </row>
    <row r="555" spans="1:16" hidden="1" x14ac:dyDescent="0.25">
      <c r="A555" s="60" t="s">
        <v>73</v>
      </c>
      <c r="B555" s="60" t="s">
        <v>72</v>
      </c>
      <c r="C555" s="57">
        <v>1400</v>
      </c>
      <c r="D555" s="61">
        <v>674.7100303597623</v>
      </c>
      <c r="E555" s="62">
        <v>0</v>
      </c>
      <c r="F555" s="60">
        <v>700043</v>
      </c>
      <c r="G555" s="60" t="s">
        <v>260</v>
      </c>
      <c r="H555" s="60">
        <v>2016</v>
      </c>
      <c r="I555" s="62"/>
      <c r="J555" s="60"/>
      <c r="K555" s="60"/>
      <c r="L555" s="61"/>
      <c r="M555" s="61">
        <v>674.7100303597623</v>
      </c>
      <c r="N555" s="61"/>
      <c r="O555" s="60" t="s">
        <v>250</v>
      </c>
      <c r="P555" s="60">
        <v>504003</v>
      </c>
    </row>
    <row r="556" spans="1:16" hidden="1" x14ac:dyDescent="0.25">
      <c r="A556" s="60" t="s">
        <v>73</v>
      </c>
      <c r="B556" s="60" t="s">
        <v>72</v>
      </c>
      <c r="C556" s="57">
        <v>1400</v>
      </c>
      <c r="D556" s="61">
        <v>674.71003135829835</v>
      </c>
      <c r="E556" s="62">
        <v>0</v>
      </c>
      <c r="F556" s="60">
        <v>700043</v>
      </c>
      <c r="G556" s="60" t="s">
        <v>260</v>
      </c>
      <c r="H556" s="60">
        <v>2016</v>
      </c>
      <c r="I556" s="62"/>
      <c r="J556" s="60"/>
      <c r="K556" s="60"/>
      <c r="L556" s="61"/>
      <c r="M556" s="61">
        <v>674.71003135829835</v>
      </c>
      <c r="N556" s="61"/>
      <c r="O556" s="60" t="s">
        <v>250</v>
      </c>
      <c r="P556" s="60">
        <v>504003</v>
      </c>
    </row>
    <row r="557" spans="1:16" hidden="1" x14ac:dyDescent="0.25">
      <c r="A557" s="60" t="s">
        <v>73</v>
      </c>
      <c r="B557" s="60" t="s">
        <v>72</v>
      </c>
      <c r="C557" s="57">
        <v>1400</v>
      </c>
      <c r="D557" s="61">
        <v>674.71006028309932</v>
      </c>
      <c r="E557" s="62">
        <v>0</v>
      </c>
      <c r="F557" s="60">
        <v>700043</v>
      </c>
      <c r="G557" s="60" t="s">
        <v>260</v>
      </c>
      <c r="H557" s="60">
        <v>2016</v>
      </c>
      <c r="I557" s="62"/>
      <c r="J557" s="60"/>
      <c r="K557" s="60"/>
      <c r="L557" s="61"/>
      <c r="M557" s="61">
        <v>674.71006028309932</v>
      </c>
      <c r="N557" s="61"/>
      <c r="O557" s="60" t="s">
        <v>250</v>
      </c>
      <c r="P557" s="60">
        <v>504003</v>
      </c>
    </row>
    <row r="558" spans="1:16" hidden="1" x14ac:dyDescent="0.25">
      <c r="A558" s="60" t="s">
        <v>73</v>
      </c>
      <c r="B558" s="60" t="s">
        <v>72</v>
      </c>
      <c r="C558" s="57">
        <v>1400</v>
      </c>
      <c r="D558" s="61">
        <v>674.71007015561668</v>
      </c>
      <c r="E558" s="62">
        <v>0</v>
      </c>
      <c r="F558" s="60">
        <v>700043</v>
      </c>
      <c r="G558" s="60" t="s">
        <v>260</v>
      </c>
      <c r="H558" s="60">
        <v>2016</v>
      </c>
      <c r="I558" s="62"/>
      <c r="J558" s="60"/>
      <c r="K558" s="60"/>
      <c r="L558" s="61"/>
      <c r="M558" s="61">
        <v>674.71007015561668</v>
      </c>
      <c r="N558" s="61"/>
      <c r="O558" s="60" t="s">
        <v>250</v>
      </c>
      <c r="P558" s="60">
        <v>504003</v>
      </c>
    </row>
    <row r="559" spans="1:16" hidden="1" x14ac:dyDescent="0.25">
      <c r="A559" s="60" t="s">
        <v>73</v>
      </c>
      <c r="B559" s="60" t="s">
        <v>72</v>
      </c>
      <c r="C559" s="57">
        <v>1400</v>
      </c>
      <c r="D559" s="61">
        <v>674.71011945103328</v>
      </c>
      <c r="E559" s="62">
        <v>0</v>
      </c>
      <c r="F559" s="60">
        <v>700043</v>
      </c>
      <c r="G559" s="60" t="s">
        <v>260</v>
      </c>
      <c r="H559" s="60">
        <v>2016</v>
      </c>
      <c r="I559" s="62"/>
      <c r="J559" s="60"/>
      <c r="K559" s="60"/>
      <c r="L559" s="61"/>
      <c r="M559" s="61">
        <v>674.71011945103328</v>
      </c>
      <c r="N559" s="61"/>
      <c r="O559" s="60" t="s">
        <v>250</v>
      </c>
      <c r="P559" s="60">
        <v>504003</v>
      </c>
    </row>
    <row r="560" spans="1:16" hidden="1" x14ac:dyDescent="0.25">
      <c r="A560" s="60" t="s">
        <v>73</v>
      </c>
      <c r="B560" s="60" t="s">
        <v>72</v>
      </c>
      <c r="C560" s="57">
        <v>1400</v>
      </c>
      <c r="D560" s="61">
        <v>674.71018998375484</v>
      </c>
      <c r="E560" s="62">
        <v>0</v>
      </c>
      <c r="F560" s="60">
        <v>700043</v>
      </c>
      <c r="G560" s="60" t="s">
        <v>260</v>
      </c>
      <c r="H560" s="60">
        <v>2016</v>
      </c>
      <c r="I560" s="62"/>
      <c r="J560" s="60"/>
      <c r="K560" s="60"/>
      <c r="L560" s="61"/>
      <c r="M560" s="61">
        <v>674.71018998375484</v>
      </c>
      <c r="N560" s="61"/>
      <c r="O560" s="60" t="s">
        <v>250</v>
      </c>
      <c r="P560" s="60">
        <v>504003</v>
      </c>
    </row>
    <row r="561" spans="1:16" hidden="1" x14ac:dyDescent="0.25">
      <c r="A561" s="60" t="s">
        <v>73</v>
      </c>
      <c r="B561" s="60" t="s">
        <v>72</v>
      </c>
      <c r="C561" s="57">
        <v>1400</v>
      </c>
      <c r="D561" s="61">
        <v>693.27972748625518</v>
      </c>
      <c r="E561" s="62">
        <v>0</v>
      </c>
      <c r="F561" s="60">
        <v>700043</v>
      </c>
      <c r="G561" s="60" t="s">
        <v>260</v>
      </c>
      <c r="H561" s="60">
        <v>2015</v>
      </c>
      <c r="I561" s="62"/>
      <c r="J561" s="60"/>
      <c r="K561" s="60"/>
      <c r="L561" s="61"/>
      <c r="M561" s="61">
        <v>693.27972748625518</v>
      </c>
      <c r="N561" s="61"/>
      <c r="O561" s="60" t="s">
        <v>250</v>
      </c>
      <c r="P561" s="60">
        <v>504003</v>
      </c>
    </row>
    <row r="562" spans="1:16" hidden="1" x14ac:dyDescent="0.25">
      <c r="A562" s="60" t="s">
        <v>73</v>
      </c>
      <c r="B562" s="60" t="s">
        <v>72</v>
      </c>
      <c r="C562" s="57">
        <v>1400</v>
      </c>
      <c r="D562" s="61">
        <v>1349.4203754764471</v>
      </c>
      <c r="E562" s="62">
        <v>0</v>
      </c>
      <c r="F562" s="60">
        <v>700043</v>
      </c>
      <c r="G562" s="60" t="s">
        <v>260</v>
      </c>
      <c r="H562" s="60">
        <v>2016</v>
      </c>
      <c r="I562" s="62"/>
      <c r="J562" s="60"/>
      <c r="K562" s="60"/>
      <c r="L562" s="61"/>
      <c r="M562" s="61">
        <v>1349.4203754764471</v>
      </c>
      <c r="N562" s="61"/>
      <c r="O562" s="60" t="s">
        <v>250</v>
      </c>
      <c r="P562" s="60">
        <v>504003</v>
      </c>
    </row>
    <row r="563" spans="1:16" hidden="1" x14ac:dyDescent="0.25">
      <c r="A563" s="60" t="s">
        <v>73</v>
      </c>
      <c r="B563" s="60" t="s">
        <v>72</v>
      </c>
      <c r="C563" s="57">
        <v>1600</v>
      </c>
      <c r="D563" s="61">
        <v>14.400551498888053</v>
      </c>
      <c r="E563" s="62">
        <v>0</v>
      </c>
      <c r="F563" s="60">
        <v>700303</v>
      </c>
      <c r="G563" s="60" t="s">
        <v>261</v>
      </c>
      <c r="H563" s="60">
        <v>2017</v>
      </c>
      <c r="I563" s="62"/>
      <c r="J563" s="60"/>
      <c r="K563" s="60"/>
      <c r="L563" s="61"/>
      <c r="M563" s="61">
        <v>14.400551498888053</v>
      </c>
      <c r="N563" s="61"/>
      <c r="O563" s="60" t="s">
        <v>250</v>
      </c>
      <c r="P563" s="60">
        <v>504019</v>
      </c>
    </row>
    <row r="564" spans="1:16" hidden="1" x14ac:dyDescent="0.25">
      <c r="A564" s="60" t="s">
        <v>73</v>
      </c>
      <c r="B564" s="60" t="s">
        <v>72</v>
      </c>
      <c r="C564" s="57">
        <v>1600</v>
      </c>
      <c r="D564" s="61">
        <v>15.598179406919469</v>
      </c>
      <c r="E564" s="62">
        <v>0</v>
      </c>
      <c r="F564" s="60">
        <v>700303</v>
      </c>
      <c r="G564" s="60" t="s">
        <v>261</v>
      </c>
      <c r="H564" s="60">
        <v>2016</v>
      </c>
      <c r="I564" s="62"/>
      <c r="J564" s="60"/>
      <c r="K564" s="60"/>
      <c r="L564" s="61"/>
      <c r="M564" s="61">
        <v>15.598179406919469</v>
      </c>
      <c r="N564" s="61"/>
      <c r="O564" s="60" t="s">
        <v>250</v>
      </c>
      <c r="P564" s="60">
        <v>504019</v>
      </c>
    </row>
    <row r="565" spans="1:16" hidden="1" x14ac:dyDescent="0.25">
      <c r="A565" s="60" t="s">
        <v>73</v>
      </c>
      <c r="B565" s="60" t="s">
        <v>72</v>
      </c>
      <c r="C565" s="57">
        <v>1600</v>
      </c>
      <c r="D565" s="61">
        <v>15.599435814243805</v>
      </c>
      <c r="E565" s="62">
        <v>0</v>
      </c>
      <c r="F565" s="60">
        <v>700303</v>
      </c>
      <c r="G565" s="60" t="s">
        <v>261</v>
      </c>
      <c r="H565" s="60">
        <v>2016</v>
      </c>
      <c r="I565" s="62"/>
      <c r="J565" s="60"/>
      <c r="K565" s="60"/>
      <c r="L565" s="61"/>
      <c r="M565" s="61">
        <v>15.599435814243805</v>
      </c>
      <c r="N565" s="61"/>
      <c r="O565" s="60" t="s">
        <v>250</v>
      </c>
      <c r="P565" s="60">
        <v>504019</v>
      </c>
    </row>
    <row r="566" spans="1:16" hidden="1" x14ac:dyDescent="0.25">
      <c r="A566" s="60" t="s">
        <v>73</v>
      </c>
      <c r="B566" s="60" t="s">
        <v>72</v>
      </c>
      <c r="C566" s="57">
        <v>1600</v>
      </c>
      <c r="D566" s="61">
        <v>15.599493923558974</v>
      </c>
      <c r="E566" s="62">
        <v>0</v>
      </c>
      <c r="F566" s="60">
        <v>700303</v>
      </c>
      <c r="G566" s="60" t="s">
        <v>261</v>
      </c>
      <c r="H566" s="60">
        <v>2016</v>
      </c>
      <c r="I566" s="62"/>
      <c r="J566" s="60"/>
      <c r="K566" s="60"/>
      <c r="L566" s="61"/>
      <c r="M566" s="61">
        <v>15.599493923558974</v>
      </c>
      <c r="N566" s="61"/>
      <c r="O566" s="60" t="s">
        <v>250</v>
      </c>
      <c r="P566" s="60">
        <v>504019</v>
      </c>
    </row>
    <row r="567" spans="1:16" hidden="1" x14ac:dyDescent="0.25">
      <c r="A567" s="60" t="s">
        <v>73</v>
      </c>
      <c r="B567" s="60" t="s">
        <v>72</v>
      </c>
      <c r="C567" s="57">
        <v>1600</v>
      </c>
      <c r="D567" s="61">
        <v>15.599722157449056</v>
      </c>
      <c r="E567" s="62">
        <v>0</v>
      </c>
      <c r="F567" s="60">
        <v>700303</v>
      </c>
      <c r="G567" s="60" t="s">
        <v>261</v>
      </c>
      <c r="H567" s="60">
        <v>2016</v>
      </c>
      <c r="I567" s="62"/>
      <c r="J567" s="60"/>
      <c r="K567" s="60"/>
      <c r="L567" s="61"/>
      <c r="M567" s="61">
        <v>15.599722157449056</v>
      </c>
      <c r="N567" s="61"/>
      <c r="O567" s="60" t="s">
        <v>250</v>
      </c>
      <c r="P567" s="60">
        <v>504019</v>
      </c>
    </row>
    <row r="568" spans="1:16" hidden="1" x14ac:dyDescent="0.25">
      <c r="A568" s="60" t="s">
        <v>73</v>
      </c>
      <c r="B568" s="60" t="s">
        <v>72</v>
      </c>
      <c r="C568" s="57">
        <v>1600</v>
      </c>
      <c r="D568" s="61">
        <v>15.600174010572006</v>
      </c>
      <c r="E568" s="62">
        <v>0</v>
      </c>
      <c r="F568" s="60">
        <v>700303</v>
      </c>
      <c r="G568" s="60" t="s">
        <v>261</v>
      </c>
      <c r="H568" s="60">
        <v>2016</v>
      </c>
      <c r="I568" s="62"/>
      <c r="J568" s="60"/>
      <c r="K568" s="60"/>
      <c r="L568" s="61"/>
      <c r="M568" s="61">
        <v>15.600174010572006</v>
      </c>
      <c r="N568" s="61"/>
      <c r="O568" s="60" t="s">
        <v>250</v>
      </c>
      <c r="P568" s="60">
        <v>504019</v>
      </c>
    </row>
    <row r="569" spans="1:16" hidden="1" x14ac:dyDescent="0.25">
      <c r="A569" s="60" t="s">
        <v>73</v>
      </c>
      <c r="B569" s="60" t="s">
        <v>72</v>
      </c>
      <c r="C569" s="57">
        <v>1600</v>
      </c>
      <c r="D569" s="61">
        <v>15.600455407969642</v>
      </c>
      <c r="E569" s="62">
        <v>0</v>
      </c>
      <c r="F569" s="60">
        <v>700303</v>
      </c>
      <c r="G569" s="60" t="s">
        <v>261</v>
      </c>
      <c r="H569" s="60">
        <v>2016</v>
      </c>
      <c r="I569" s="62"/>
      <c r="J569" s="60"/>
      <c r="K569" s="60"/>
      <c r="L569" s="61"/>
      <c r="M569" s="61">
        <v>15.600455407969642</v>
      </c>
      <c r="N569" s="61"/>
      <c r="O569" s="60" t="s">
        <v>250</v>
      </c>
      <c r="P569" s="60">
        <v>504019</v>
      </c>
    </row>
    <row r="570" spans="1:16" hidden="1" x14ac:dyDescent="0.25">
      <c r="A570" s="60" t="s">
        <v>73</v>
      </c>
      <c r="B570" s="60" t="s">
        <v>72</v>
      </c>
      <c r="C570" s="57">
        <v>1600</v>
      </c>
      <c r="D570" s="61">
        <v>47.739834215698558</v>
      </c>
      <c r="E570" s="62">
        <v>0</v>
      </c>
      <c r="F570" s="60">
        <v>700303</v>
      </c>
      <c r="G570" s="60" t="s">
        <v>261</v>
      </c>
      <c r="H570" s="60">
        <v>2017</v>
      </c>
      <c r="I570" s="62"/>
      <c r="J570" s="60"/>
      <c r="K570" s="60"/>
      <c r="L570" s="61"/>
      <c r="M570" s="61">
        <v>47.739834215698558</v>
      </c>
      <c r="N570" s="61"/>
      <c r="O570" s="60" t="s">
        <v>250</v>
      </c>
      <c r="P570" s="60">
        <v>504003</v>
      </c>
    </row>
    <row r="571" spans="1:16" hidden="1" x14ac:dyDescent="0.25">
      <c r="A571" s="60" t="s">
        <v>73</v>
      </c>
      <c r="B571" s="60" t="s">
        <v>72</v>
      </c>
      <c r="C571" s="57">
        <v>1600</v>
      </c>
      <c r="D571" s="61">
        <v>47.739973531860663</v>
      </c>
      <c r="E571" s="62">
        <v>0</v>
      </c>
      <c r="F571" s="60">
        <v>700303</v>
      </c>
      <c r="G571" s="60" t="s">
        <v>261</v>
      </c>
      <c r="H571" s="60">
        <v>2017</v>
      </c>
      <c r="I571" s="62"/>
      <c r="J571" s="60"/>
      <c r="K571" s="60"/>
      <c r="L571" s="61"/>
      <c r="M571" s="61">
        <v>47.739973531860663</v>
      </c>
      <c r="N571" s="61"/>
      <c r="O571" s="60" t="s">
        <v>250</v>
      </c>
      <c r="P571" s="60">
        <v>504003</v>
      </c>
    </row>
    <row r="572" spans="1:16" hidden="1" x14ac:dyDescent="0.25">
      <c r="A572" s="60" t="s">
        <v>73</v>
      </c>
      <c r="B572" s="60" t="s">
        <v>72</v>
      </c>
      <c r="C572" s="57">
        <v>1600</v>
      </c>
      <c r="D572" s="61">
        <v>47.739979916161971</v>
      </c>
      <c r="E572" s="62">
        <v>0</v>
      </c>
      <c r="F572" s="60">
        <v>700303</v>
      </c>
      <c r="G572" s="60" t="s">
        <v>261</v>
      </c>
      <c r="H572" s="60">
        <v>2017</v>
      </c>
      <c r="I572" s="62"/>
      <c r="J572" s="60"/>
      <c r="K572" s="60"/>
      <c r="L572" s="61"/>
      <c r="M572" s="61">
        <v>47.739979916161971</v>
      </c>
      <c r="N572" s="61"/>
      <c r="O572" s="60" t="s">
        <v>250</v>
      </c>
      <c r="P572" s="60">
        <v>504003</v>
      </c>
    </row>
    <row r="573" spans="1:16" hidden="1" x14ac:dyDescent="0.25">
      <c r="A573" s="60" t="s">
        <v>73</v>
      </c>
      <c r="B573" s="60" t="s">
        <v>72</v>
      </c>
      <c r="C573" s="57">
        <v>1600</v>
      </c>
      <c r="D573" s="61">
        <v>47.740115148595514</v>
      </c>
      <c r="E573" s="62">
        <v>0</v>
      </c>
      <c r="F573" s="60">
        <v>700303</v>
      </c>
      <c r="G573" s="60" t="s">
        <v>261</v>
      </c>
      <c r="H573" s="60">
        <v>2017</v>
      </c>
      <c r="I573" s="62"/>
      <c r="J573" s="60"/>
      <c r="K573" s="60"/>
      <c r="L573" s="61"/>
      <c r="M573" s="61">
        <v>47.740115148595514</v>
      </c>
      <c r="N573" s="61"/>
      <c r="O573" s="60" t="s">
        <v>250</v>
      </c>
      <c r="P573" s="60">
        <v>504003</v>
      </c>
    </row>
    <row r="574" spans="1:16" hidden="1" x14ac:dyDescent="0.25">
      <c r="A574" s="60" t="s">
        <v>73</v>
      </c>
      <c r="B574" s="60" t="s">
        <v>72</v>
      </c>
      <c r="C574" s="57">
        <v>1600</v>
      </c>
      <c r="D574" s="61">
        <v>47.740391875064383</v>
      </c>
      <c r="E574" s="62">
        <v>0</v>
      </c>
      <c r="F574" s="60">
        <v>700303</v>
      </c>
      <c r="G574" s="60" t="s">
        <v>261</v>
      </c>
      <c r="H574" s="60">
        <v>2017</v>
      </c>
      <c r="I574" s="62"/>
      <c r="J574" s="60"/>
      <c r="K574" s="60"/>
      <c r="L574" s="61"/>
      <c r="M574" s="61">
        <v>47.740391875064383</v>
      </c>
      <c r="N574" s="61"/>
      <c r="O574" s="60" t="s">
        <v>250</v>
      </c>
      <c r="P574" s="60">
        <v>504003</v>
      </c>
    </row>
    <row r="575" spans="1:16" hidden="1" x14ac:dyDescent="0.25">
      <c r="A575" s="60" t="s">
        <v>73</v>
      </c>
      <c r="B575" s="60" t="s">
        <v>72</v>
      </c>
      <c r="C575" s="57">
        <v>1600</v>
      </c>
      <c r="D575" s="61">
        <v>57.198978162009084</v>
      </c>
      <c r="E575" s="62">
        <v>0</v>
      </c>
      <c r="F575" s="60">
        <v>700303</v>
      </c>
      <c r="G575" s="60" t="s">
        <v>261</v>
      </c>
      <c r="H575" s="60">
        <v>2018</v>
      </c>
      <c r="I575" s="62"/>
      <c r="J575" s="60"/>
      <c r="K575" s="60">
        <v>872008</v>
      </c>
      <c r="L575" s="61"/>
      <c r="M575" s="61">
        <v>57.198978162009084</v>
      </c>
      <c r="N575" s="61"/>
      <c r="O575" s="60" t="s">
        <v>250</v>
      </c>
      <c r="P575" s="60">
        <v>504003</v>
      </c>
    </row>
    <row r="576" spans="1:16" hidden="1" x14ac:dyDescent="0.25">
      <c r="A576" s="60" t="s">
        <v>73</v>
      </c>
      <c r="B576" s="60" t="s">
        <v>72</v>
      </c>
      <c r="C576" s="57">
        <v>1600</v>
      </c>
      <c r="D576" s="61">
        <v>60.9394387545059</v>
      </c>
      <c r="E576" s="62">
        <v>0</v>
      </c>
      <c r="F576" s="60">
        <v>700303</v>
      </c>
      <c r="G576" s="60" t="s">
        <v>261</v>
      </c>
      <c r="H576" s="60">
        <v>2017</v>
      </c>
      <c r="I576" s="62"/>
      <c r="J576" s="60"/>
      <c r="K576" s="60"/>
      <c r="L576" s="61"/>
      <c r="M576" s="61">
        <v>60.9394387545059</v>
      </c>
      <c r="N576" s="61"/>
      <c r="O576" s="60" t="s">
        <v>250</v>
      </c>
      <c r="P576" s="60">
        <v>504003</v>
      </c>
    </row>
    <row r="577" spans="1:16" hidden="1" x14ac:dyDescent="0.25">
      <c r="A577" s="60" t="s">
        <v>73</v>
      </c>
      <c r="B577" s="60" t="s">
        <v>72</v>
      </c>
      <c r="C577" s="57">
        <v>1600</v>
      </c>
      <c r="D577" s="61">
        <v>60.939792467161922</v>
      </c>
      <c r="E577" s="62">
        <v>0</v>
      </c>
      <c r="F577" s="60">
        <v>700303</v>
      </c>
      <c r="G577" s="60" t="s">
        <v>261</v>
      </c>
      <c r="H577" s="60">
        <v>2017</v>
      </c>
      <c r="I577" s="62"/>
      <c r="J577" s="60"/>
      <c r="K577" s="60"/>
      <c r="L577" s="61"/>
      <c r="M577" s="61">
        <v>60.939792467161922</v>
      </c>
      <c r="N577" s="61"/>
      <c r="O577" s="60" t="s">
        <v>250</v>
      </c>
      <c r="P577" s="60">
        <v>504003</v>
      </c>
    </row>
    <row r="578" spans="1:16" hidden="1" x14ac:dyDescent="0.25">
      <c r="A578" s="60" t="s">
        <v>73</v>
      </c>
      <c r="B578" s="60" t="s">
        <v>72</v>
      </c>
      <c r="C578" s="57">
        <v>1600</v>
      </c>
      <c r="D578" s="61">
        <v>60.939821580637727</v>
      </c>
      <c r="E578" s="62">
        <v>0</v>
      </c>
      <c r="F578" s="60">
        <v>700303</v>
      </c>
      <c r="G578" s="60" t="s">
        <v>261</v>
      </c>
      <c r="H578" s="60">
        <v>2017</v>
      </c>
      <c r="I578" s="62"/>
      <c r="J578" s="60"/>
      <c r="K578" s="60"/>
      <c r="L578" s="61"/>
      <c r="M578" s="61">
        <v>60.939821580637727</v>
      </c>
      <c r="N578" s="61"/>
      <c r="O578" s="60" t="s">
        <v>250</v>
      </c>
      <c r="P578" s="60">
        <v>504003</v>
      </c>
    </row>
    <row r="579" spans="1:16" hidden="1" x14ac:dyDescent="0.25">
      <c r="A579" s="60" t="s">
        <v>73</v>
      </c>
      <c r="B579" s="60" t="s">
        <v>72</v>
      </c>
      <c r="C579" s="57">
        <v>1600</v>
      </c>
      <c r="D579" s="61">
        <v>60.939959712265036</v>
      </c>
      <c r="E579" s="62">
        <v>0</v>
      </c>
      <c r="F579" s="60">
        <v>700303</v>
      </c>
      <c r="G579" s="60" t="s">
        <v>261</v>
      </c>
      <c r="H579" s="60">
        <v>2017</v>
      </c>
      <c r="I579" s="62"/>
      <c r="J579" s="60"/>
      <c r="K579" s="60"/>
      <c r="L579" s="61"/>
      <c r="M579" s="61">
        <v>60.939959712265036</v>
      </c>
      <c r="N579" s="61"/>
      <c r="O579" s="60" t="s">
        <v>250</v>
      </c>
      <c r="P579" s="60">
        <v>504003</v>
      </c>
    </row>
    <row r="580" spans="1:16" hidden="1" x14ac:dyDescent="0.25">
      <c r="A580" s="60" t="s">
        <v>73</v>
      </c>
      <c r="B580" s="60" t="s">
        <v>72</v>
      </c>
      <c r="C580" s="57">
        <v>1600</v>
      </c>
      <c r="D580" s="61">
        <v>60.939995383239918</v>
      </c>
      <c r="E580" s="62">
        <v>0</v>
      </c>
      <c r="F580" s="60">
        <v>700303</v>
      </c>
      <c r="G580" s="60" t="s">
        <v>261</v>
      </c>
      <c r="H580" s="60">
        <v>2017</v>
      </c>
      <c r="I580" s="62"/>
      <c r="J580" s="60"/>
      <c r="K580" s="60"/>
      <c r="L580" s="61"/>
      <c r="M580" s="61">
        <v>60.939995383239918</v>
      </c>
      <c r="N580" s="61"/>
      <c r="O580" s="60" t="s">
        <v>250</v>
      </c>
      <c r="P580" s="60">
        <v>504003</v>
      </c>
    </row>
    <row r="581" spans="1:16" hidden="1" x14ac:dyDescent="0.25">
      <c r="A581" s="60" t="s">
        <v>73</v>
      </c>
      <c r="B581" s="60" t="s">
        <v>72</v>
      </c>
      <c r="C581" s="57">
        <v>1600</v>
      </c>
      <c r="D581" s="61">
        <v>60.940428584471071</v>
      </c>
      <c r="E581" s="62">
        <v>0</v>
      </c>
      <c r="F581" s="60">
        <v>700303</v>
      </c>
      <c r="G581" s="60" t="s">
        <v>261</v>
      </c>
      <c r="H581" s="60">
        <v>2017</v>
      </c>
      <c r="I581" s="62"/>
      <c r="J581" s="60"/>
      <c r="K581" s="60"/>
      <c r="L581" s="61"/>
      <c r="M581" s="61">
        <v>60.940428584471071</v>
      </c>
      <c r="N581" s="61"/>
      <c r="O581" s="60" t="s">
        <v>250</v>
      </c>
      <c r="P581" s="60">
        <v>504003</v>
      </c>
    </row>
    <row r="582" spans="1:16" hidden="1" x14ac:dyDescent="0.25">
      <c r="A582" s="60" t="s">
        <v>73</v>
      </c>
      <c r="B582" s="60" t="s">
        <v>72</v>
      </c>
      <c r="C582" s="57">
        <v>1600</v>
      </c>
      <c r="D582" s="61">
        <v>67.999673610092785</v>
      </c>
      <c r="E582" s="62">
        <v>0</v>
      </c>
      <c r="F582" s="60">
        <v>700303</v>
      </c>
      <c r="G582" s="60" t="s">
        <v>261</v>
      </c>
      <c r="H582" s="60">
        <v>2019</v>
      </c>
      <c r="I582" s="62"/>
      <c r="J582" s="60"/>
      <c r="K582" s="60">
        <v>872008</v>
      </c>
      <c r="L582" s="61"/>
      <c r="M582" s="61">
        <v>67.999673610092785</v>
      </c>
      <c r="N582" s="61"/>
      <c r="O582" s="60" t="s">
        <v>250</v>
      </c>
      <c r="P582" s="60">
        <v>504003</v>
      </c>
    </row>
    <row r="583" spans="1:16" hidden="1" x14ac:dyDescent="0.25">
      <c r="A583" s="60" t="s">
        <v>73</v>
      </c>
      <c r="B583" s="60" t="s">
        <v>72</v>
      </c>
      <c r="C583" s="57">
        <v>1600</v>
      </c>
      <c r="D583" s="61">
        <v>67.99999832809938</v>
      </c>
      <c r="E583" s="62">
        <v>0</v>
      </c>
      <c r="F583" s="60">
        <v>700303</v>
      </c>
      <c r="G583" s="60" t="s">
        <v>261</v>
      </c>
      <c r="H583" s="60">
        <v>2019</v>
      </c>
      <c r="I583" s="62"/>
      <c r="J583" s="60"/>
      <c r="K583" s="60">
        <v>872008</v>
      </c>
      <c r="L583" s="61"/>
      <c r="M583" s="61">
        <v>67.99999832809938</v>
      </c>
      <c r="N583" s="61"/>
      <c r="O583" s="60" t="s">
        <v>250</v>
      </c>
      <c r="P583" s="60">
        <v>504003</v>
      </c>
    </row>
    <row r="584" spans="1:16" hidden="1" x14ac:dyDescent="0.25">
      <c r="A584" s="60" t="s">
        <v>73</v>
      </c>
      <c r="B584" s="60" t="s">
        <v>72</v>
      </c>
      <c r="C584" s="57">
        <v>1600</v>
      </c>
      <c r="D584" s="61">
        <v>68.000058407550313</v>
      </c>
      <c r="E584" s="62">
        <v>0</v>
      </c>
      <c r="F584" s="60">
        <v>700303</v>
      </c>
      <c r="G584" s="60" t="s">
        <v>261</v>
      </c>
      <c r="H584" s="60">
        <v>2019</v>
      </c>
      <c r="I584" s="62"/>
      <c r="J584" s="60"/>
      <c r="K584" s="60">
        <v>872008</v>
      </c>
      <c r="L584" s="61"/>
      <c r="M584" s="61">
        <v>68.000058407550313</v>
      </c>
      <c r="N584" s="61"/>
      <c r="O584" s="60" t="s">
        <v>250</v>
      </c>
      <c r="P584" s="60">
        <v>504003</v>
      </c>
    </row>
    <row r="585" spans="1:16" hidden="1" x14ac:dyDescent="0.25">
      <c r="A585" s="60" t="s">
        <v>73</v>
      </c>
      <c r="B585" s="60" t="s">
        <v>72</v>
      </c>
      <c r="C585" s="57">
        <v>1600</v>
      </c>
      <c r="D585" s="61">
        <v>74.279921231640344</v>
      </c>
      <c r="E585" s="62">
        <v>0</v>
      </c>
      <c r="F585" s="60">
        <v>700303</v>
      </c>
      <c r="G585" s="60" t="s">
        <v>261</v>
      </c>
      <c r="H585" s="60">
        <v>2017</v>
      </c>
      <c r="I585" s="62"/>
      <c r="J585" s="60"/>
      <c r="K585" s="60"/>
      <c r="L585" s="61"/>
      <c r="M585" s="61">
        <v>74.279921231640344</v>
      </c>
      <c r="N585" s="61"/>
      <c r="O585" s="60" t="s">
        <v>250</v>
      </c>
      <c r="P585" s="60">
        <v>504003</v>
      </c>
    </row>
    <row r="586" spans="1:16" hidden="1" x14ac:dyDescent="0.25">
      <c r="A586" s="60" t="s">
        <v>73</v>
      </c>
      <c r="B586" s="60" t="s">
        <v>72</v>
      </c>
      <c r="C586" s="57">
        <v>1600</v>
      </c>
      <c r="D586" s="61">
        <v>74.7979127953801</v>
      </c>
      <c r="E586" s="62">
        <v>0</v>
      </c>
      <c r="F586" s="60">
        <v>700303</v>
      </c>
      <c r="G586" s="60" t="s">
        <v>261</v>
      </c>
      <c r="H586" s="60">
        <v>2019</v>
      </c>
      <c r="I586" s="62"/>
      <c r="J586" s="60"/>
      <c r="K586" s="60">
        <v>872008</v>
      </c>
      <c r="L586" s="61"/>
      <c r="M586" s="61">
        <v>74.7979127953801</v>
      </c>
      <c r="N586" s="61"/>
      <c r="O586" s="60" t="s">
        <v>250</v>
      </c>
      <c r="P586" s="60">
        <v>504003</v>
      </c>
    </row>
    <row r="587" spans="1:16" hidden="1" x14ac:dyDescent="0.25">
      <c r="A587" s="60" t="s">
        <v>73</v>
      </c>
      <c r="B587" s="60" t="s">
        <v>72</v>
      </c>
      <c r="C587" s="57">
        <v>1600</v>
      </c>
      <c r="D587" s="61">
        <v>74.798615780108548</v>
      </c>
      <c r="E587" s="62">
        <v>0</v>
      </c>
      <c r="F587" s="60">
        <v>700303</v>
      </c>
      <c r="G587" s="60" t="s">
        <v>261</v>
      </c>
      <c r="H587" s="60">
        <v>2018</v>
      </c>
      <c r="I587" s="62"/>
      <c r="J587" s="60"/>
      <c r="K587" s="60">
        <v>872008</v>
      </c>
      <c r="L587" s="61"/>
      <c r="M587" s="61">
        <v>74.798615780108548</v>
      </c>
      <c r="N587" s="61"/>
      <c r="O587" s="60" t="s">
        <v>250</v>
      </c>
      <c r="P587" s="60">
        <v>504003</v>
      </c>
    </row>
    <row r="588" spans="1:16" hidden="1" x14ac:dyDescent="0.25">
      <c r="A588" s="60" t="s">
        <v>73</v>
      </c>
      <c r="B588" s="60" t="s">
        <v>72</v>
      </c>
      <c r="C588" s="57">
        <v>1600</v>
      </c>
      <c r="D588" s="61">
        <v>74.798767314937677</v>
      </c>
      <c r="E588" s="62">
        <v>0</v>
      </c>
      <c r="F588" s="60">
        <v>700303</v>
      </c>
      <c r="G588" s="60" t="s">
        <v>261</v>
      </c>
      <c r="H588" s="60">
        <v>2018</v>
      </c>
      <c r="I588" s="62"/>
      <c r="J588" s="60"/>
      <c r="K588" s="60">
        <v>872008</v>
      </c>
      <c r="L588" s="61"/>
      <c r="M588" s="61">
        <v>74.798767314937677</v>
      </c>
      <c r="N588" s="61"/>
      <c r="O588" s="60" t="s">
        <v>250</v>
      </c>
      <c r="P588" s="60">
        <v>504003</v>
      </c>
    </row>
    <row r="589" spans="1:16" hidden="1" x14ac:dyDescent="0.25">
      <c r="A589" s="60" t="s">
        <v>73</v>
      </c>
      <c r="B589" s="60" t="s">
        <v>72</v>
      </c>
      <c r="C589" s="57">
        <v>1600</v>
      </c>
      <c r="D589" s="61">
        <v>74.79969002715093</v>
      </c>
      <c r="E589" s="62">
        <v>0</v>
      </c>
      <c r="F589" s="60">
        <v>700303</v>
      </c>
      <c r="G589" s="60" t="s">
        <v>261</v>
      </c>
      <c r="H589" s="60">
        <v>2018</v>
      </c>
      <c r="I589" s="62"/>
      <c r="J589" s="60"/>
      <c r="K589" s="60">
        <v>872008</v>
      </c>
      <c r="L589" s="61"/>
      <c r="M589" s="61">
        <v>74.79969002715093</v>
      </c>
      <c r="N589" s="61"/>
      <c r="O589" s="60" t="s">
        <v>250</v>
      </c>
      <c r="P589" s="60">
        <v>504003</v>
      </c>
    </row>
    <row r="590" spans="1:16" hidden="1" x14ac:dyDescent="0.25">
      <c r="A590" s="60" t="s">
        <v>73</v>
      </c>
      <c r="B590" s="60" t="s">
        <v>72</v>
      </c>
      <c r="C590" s="57">
        <v>1600</v>
      </c>
      <c r="D590" s="61">
        <v>74.799835209940397</v>
      </c>
      <c r="E590" s="62">
        <v>0</v>
      </c>
      <c r="F590" s="60">
        <v>700303</v>
      </c>
      <c r="G590" s="60" t="s">
        <v>261</v>
      </c>
      <c r="H590" s="60">
        <v>2019</v>
      </c>
      <c r="I590" s="62"/>
      <c r="J590" s="60"/>
      <c r="K590" s="60">
        <v>872008</v>
      </c>
      <c r="L590" s="61"/>
      <c r="M590" s="61">
        <v>74.799835209940397</v>
      </c>
      <c r="N590" s="61"/>
      <c r="O590" s="60" t="s">
        <v>250</v>
      </c>
      <c r="P590" s="60">
        <v>504003</v>
      </c>
    </row>
    <row r="591" spans="1:16" hidden="1" x14ac:dyDescent="0.25">
      <c r="A591" s="60" t="s">
        <v>73</v>
      </c>
      <c r="B591" s="60" t="s">
        <v>72</v>
      </c>
      <c r="C591" s="57">
        <v>1600</v>
      </c>
      <c r="D591" s="61">
        <v>74.799861304047255</v>
      </c>
      <c r="E591" s="62">
        <v>0</v>
      </c>
      <c r="F591" s="60">
        <v>700303</v>
      </c>
      <c r="G591" s="60" t="s">
        <v>261</v>
      </c>
      <c r="H591" s="60">
        <v>2018</v>
      </c>
      <c r="I591" s="62"/>
      <c r="J591" s="60"/>
      <c r="K591" s="60">
        <v>872008</v>
      </c>
      <c r="L591" s="61"/>
      <c r="M591" s="61">
        <v>74.799861304047255</v>
      </c>
      <c r="N591" s="61"/>
      <c r="O591" s="60" t="s">
        <v>250</v>
      </c>
      <c r="P591" s="60">
        <v>504003</v>
      </c>
    </row>
    <row r="592" spans="1:16" hidden="1" x14ac:dyDescent="0.25">
      <c r="A592" s="60" t="s">
        <v>73</v>
      </c>
      <c r="B592" s="60" t="s">
        <v>72</v>
      </c>
      <c r="C592" s="57">
        <v>1600</v>
      </c>
      <c r="D592" s="61">
        <v>74.799922552120947</v>
      </c>
      <c r="E592" s="62">
        <v>0</v>
      </c>
      <c r="F592" s="60">
        <v>700303</v>
      </c>
      <c r="G592" s="60" t="s">
        <v>261</v>
      </c>
      <c r="H592" s="60">
        <v>2018</v>
      </c>
      <c r="I592" s="62"/>
      <c r="J592" s="60"/>
      <c r="K592" s="60">
        <v>872008</v>
      </c>
      <c r="L592" s="61"/>
      <c r="M592" s="61">
        <v>74.799922552120947</v>
      </c>
      <c r="N592" s="61"/>
      <c r="O592" s="60" t="s">
        <v>250</v>
      </c>
      <c r="P592" s="60">
        <v>504003</v>
      </c>
    </row>
    <row r="593" spans="1:16" hidden="1" x14ac:dyDescent="0.25">
      <c r="A593" s="60" t="s">
        <v>73</v>
      </c>
      <c r="B593" s="60" t="s">
        <v>72</v>
      </c>
      <c r="C593" s="57">
        <v>1600</v>
      </c>
      <c r="D593" s="61">
        <v>74.800007736242023</v>
      </c>
      <c r="E593" s="62">
        <v>0</v>
      </c>
      <c r="F593" s="60">
        <v>700303</v>
      </c>
      <c r="G593" s="60" t="s">
        <v>261</v>
      </c>
      <c r="H593" s="60">
        <v>2018</v>
      </c>
      <c r="I593" s="62"/>
      <c r="J593" s="60"/>
      <c r="K593" s="60">
        <v>872008</v>
      </c>
      <c r="L593" s="61"/>
      <c r="M593" s="61">
        <v>74.800007736242023</v>
      </c>
      <c r="N593" s="61"/>
      <c r="O593" s="60" t="s">
        <v>250</v>
      </c>
      <c r="P593" s="60">
        <v>504003</v>
      </c>
    </row>
    <row r="594" spans="1:16" hidden="1" x14ac:dyDescent="0.25">
      <c r="A594" s="60" t="s">
        <v>73</v>
      </c>
      <c r="B594" s="60" t="s">
        <v>72</v>
      </c>
      <c r="C594" s="57">
        <v>1600</v>
      </c>
      <c r="D594" s="61">
        <v>74.800033155590882</v>
      </c>
      <c r="E594" s="62">
        <v>0</v>
      </c>
      <c r="F594" s="60">
        <v>700303</v>
      </c>
      <c r="G594" s="60" t="s">
        <v>261</v>
      </c>
      <c r="H594" s="60">
        <v>2019</v>
      </c>
      <c r="I594" s="62"/>
      <c r="J594" s="60"/>
      <c r="K594" s="60">
        <v>872008</v>
      </c>
      <c r="L594" s="61"/>
      <c r="M594" s="61">
        <v>74.800033155590882</v>
      </c>
      <c r="N594" s="61"/>
      <c r="O594" s="60" t="s">
        <v>250</v>
      </c>
      <c r="P594" s="60">
        <v>504003</v>
      </c>
    </row>
    <row r="595" spans="1:16" hidden="1" x14ac:dyDescent="0.25">
      <c r="A595" s="60" t="s">
        <v>73</v>
      </c>
      <c r="B595" s="60" t="s">
        <v>72</v>
      </c>
      <c r="C595" s="57">
        <v>1600</v>
      </c>
      <c r="D595" s="61">
        <v>74.800037587958585</v>
      </c>
      <c r="E595" s="62">
        <v>0</v>
      </c>
      <c r="F595" s="60">
        <v>700303</v>
      </c>
      <c r="G595" s="60" t="s">
        <v>261</v>
      </c>
      <c r="H595" s="60">
        <v>2019</v>
      </c>
      <c r="I595" s="62"/>
      <c r="J595" s="60"/>
      <c r="K595" s="60">
        <v>872008</v>
      </c>
      <c r="L595" s="61"/>
      <c r="M595" s="61">
        <v>74.800037587958585</v>
      </c>
      <c r="N595" s="61"/>
      <c r="O595" s="60" t="s">
        <v>250</v>
      </c>
      <c r="P595" s="60">
        <v>504003</v>
      </c>
    </row>
    <row r="596" spans="1:16" hidden="1" x14ac:dyDescent="0.25">
      <c r="A596" s="60" t="s">
        <v>73</v>
      </c>
      <c r="B596" s="60" t="s">
        <v>72</v>
      </c>
      <c r="C596" s="57">
        <v>1600</v>
      </c>
      <c r="D596" s="61">
        <v>74.800053301700686</v>
      </c>
      <c r="E596" s="62">
        <v>0</v>
      </c>
      <c r="F596" s="60">
        <v>700303</v>
      </c>
      <c r="G596" s="60" t="s">
        <v>261</v>
      </c>
      <c r="H596" s="60">
        <v>2019</v>
      </c>
      <c r="I596" s="62"/>
      <c r="J596" s="60"/>
      <c r="K596" s="60">
        <v>872008</v>
      </c>
      <c r="L596" s="61"/>
      <c r="M596" s="61">
        <v>74.800053301700686</v>
      </c>
      <c r="N596" s="61"/>
      <c r="O596" s="60" t="s">
        <v>250</v>
      </c>
      <c r="P596" s="60">
        <v>504003</v>
      </c>
    </row>
    <row r="597" spans="1:16" hidden="1" x14ac:dyDescent="0.25">
      <c r="A597" s="60" t="s">
        <v>73</v>
      </c>
      <c r="B597" s="60" t="s">
        <v>72</v>
      </c>
      <c r="C597" s="57">
        <v>1600</v>
      </c>
      <c r="D597" s="61">
        <v>74.800056681437866</v>
      </c>
      <c r="E597" s="62">
        <v>0</v>
      </c>
      <c r="F597" s="60">
        <v>700303</v>
      </c>
      <c r="G597" s="60" t="s">
        <v>261</v>
      </c>
      <c r="H597" s="60">
        <v>2018</v>
      </c>
      <c r="I597" s="62"/>
      <c r="J597" s="60"/>
      <c r="K597" s="60">
        <v>872008</v>
      </c>
      <c r="L597" s="61"/>
      <c r="M597" s="61">
        <v>74.800056681437866</v>
      </c>
      <c r="N597" s="61"/>
      <c r="O597" s="60" t="s">
        <v>250</v>
      </c>
      <c r="P597" s="60">
        <v>504003</v>
      </c>
    </row>
    <row r="598" spans="1:16" hidden="1" x14ac:dyDescent="0.25">
      <c r="A598" s="60" t="s">
        <v>73</v>
      </c>
      <c r="B598" s="60" t="s">
        <v>72</v>
      </c>
      <c r="C598" s="57">
        <v>1600</v>
      </c>
      <c r="D598" s="61">
        <v>74.800093831864416</v>
      </c>
      <c r="E598" s="62">
        <v>0</v>
      </c>
      <c r="F598" s="60">
        <v>700303</v>
      </c>
      <c r="G598" s="60" t="s">
        <v>261</v>
      </c>
      <c r="H598" s="60">
        <v>2018</v>
      </c>
      <c r="I598" s="62"/>
      <c r="J598" s="60"/>
      <c r="K598" s="60">
        <v>872008</v>
      </c>
      <c r="L598" s="61"/>
      <c r="M598" s="61">
        <v>74.800093831864416</v>
      </c>
      <c r="N598" s="61"/>
      <c r="O598" s="60" t="s">
        <v>250</v>
      </c>
      <c r="P598" s="60">
        <v>504003</v>
      </c>
    </row>
    <row r="599" spans="1:16" hidden="1" x14ac:dyDescent="0.25">
      <c r="A599" s="60" t="s">
        <v>73</v>
      </c>
      <c r="B599" s="60" t="s">
        <v>72</v>
      </c>
      <c r="C599" s="57">
        <v>1600</v>
      </c>
      <c r="D599" s="61">
        <v>74.800273969599559</v>
      </c>
      <c r="E599" s="62">
        <v>0</v>
      </c>
      <c r="F599" s="60">
        <v>700303</v>
      </c>
      <c r="G599" s="60" t="s">
        <v>261</v>
      </c>
      <c r="H599" s="60">
        <v>2018</v>
      </c>
      <c r="I599" s="62"/>
      <c r="J599" s="60"/>
      <c r="K599" s="60">
        <v>872008</v>
      </c>
      <c r="L599" s="61"/>
      <c r="M599" s="61">
        <v>74.800273969599559</v>
      </c>
      <c r="N599" s="61"/>
      <c r="O599" s="60" t="s">
        <v>250</v>
      </c>
      <c r="P599" s="60">
        <v>504003</v>
      </c>
    </row>
    <row r="600" spans="1:16" hidden="1" x14ac:dyDescent="0.25">
      <c r="A600" s="60" t="s">
        <v>73</v>
      </c>
      <c r="B600" s="60" t="s">
        <v>72</v>
      </c>
      <c r="C600" s="57">
        <v>1600</v>
      </c>
      <c r="D600" s="61">
        <v>74.800312441205833</v>
      </c>
      <c r="E600" s="62">
        <v>0</v>
      </c>
      <c r="F600" s="60">
        <v>700303</v>
      </c>
      <c r="G600" s="60" t="s">
        <v>261</v>
      </c>
      <c r="H600" s="60">
        <v>2018</v>
      </c>
      <c r="I600" s="62"/>
      <c r="J600" s="60"/>
      <c r="K600" s="60">
        <v>872008</v>
      </c>
      <c r="L600" s="61"/>
      <c r="M600" s="61">
        <v>74.800312441205833</v>
      </c>
      <c r="N600" s="61"/>
      <c r="O600" s="60" t="s">
        <v>250</v>
      </c>
      <c r="P600" s="60">
        <v>504003</v>
      </c>
    </row>
    <row r="601" spans="1:16" hidden="1" x14ac:dyDescent="0.25">
      <c r="A601" s="60" t="s">
        <v>73</v>
      </c>
      <c r="B601" s="60" t="s">
        <v>72</v>
      </c>
      <c r="C601" s="57">
        <v>1600</v>
      </c>
      <c r="D601" s="61">
        <v>74.800494792365413</v>
      </c>
      <c r="E601" s="62">
        <v>0</v>
      </c>
      <c r="F601" s="60">
        <v>700303</v>
      </c>
      <c r="G601" s="60" t="s">
        <v>261</v>
      </c>
      <c r="H601" s="60">
        <v>2019</v>
      </c>
      <c r="I601" s="62"/>
      <c r="J601" s="60"/>
      <c r="K601" s="60">
        <v>872008</v>
      </c>
      <c r="L601" s="61"/>
      <c r="M601" s="61">
        <v>74.800494792365413</v>
      </c>
      <c r="N601" s="61"/>
      <c r="O601" s="60" t="s">
        <v>250</v>
      </c>
      <c r="P601" s="60">
        <v>504003</v>
      </c>
    </row>
    <row r="602" spans="1:16" hidden="1" x14ac:dyDescent="0.25">
      <c r="A602" s="60" t="s">
        <v>73</v>
      </c>
      <c r="B602" s="60" t="s">
        <v>72</v>
      </c>
      <c r="C602" s="57">
        <v>1600</v>
      </c>
      <c r="D602" s="61">
        <v>74.80077210111223</v>
      </c>
      <c r="E602" s="62">
        <v>0</v>
      </c>
      <c r="F602" s="60">
        <v>700303</v>
      </c>
      <c r="G602" s="60" t="s">
        <v>261</v>
      </c>
      <c r="H602" s="60">
        <v>2018</v>
      </c>
      <c r="I602" s="62"/>
      <c r="J602" s="60"/>
      <c r="K602" s="60">
        <v>872008</v>
      </c>
      <c r="L602" s="61"/>
      <c r="M602" s="61">
        <v>74.80077210111223</v>
      </c>
      <c r="N602" s="61"/>
      <c r="O602" s="60" t="s">
        <v>250</v>
      </c>
      <c r="P602" s="60">
        <v>504003</v>
      </c>
    </row>
    <row r="603" spans="1:16" hidden="1" x14ac:dyDescent="0.25">
      <c r="A603" s="60" t="s">
        <v>73</v>
      </c>
      <c r="B603" s="60" t="s">
        <v>72</v>
      </c>
      <c r="C603" s="57">
        <v>1600</v>
      </c>
      <c r="D603" s="61">
        <v>80.469698458618097</v>
      </c>
      <c r="E603" s="62">
        <v>0</v>
      </c>
      <c r="F603" s="60">
        <v>700303</v>
      </c>
      <c r="G603" s="60" t="s">
        <v>261</v>
      </c>
      <c r="H603" s="60">
        <v>2016</v>
      </c>
      <c r="I603" s="62"/>
      <c r="J603" s="60"/>
      <c r="K603" s="60"/>
      <c r="L603" s="61"/>
      <c r="M603" s="61">
        <v>80.469698458618097</v>
      </c>
      <c r="N603" s="61"/>
      <c r="O603" s="60" t="s">
        <v>250</v>
      </c>
      <c r="P603" s="60">
        <v>504003</v>
      </c>
    </row>
    <row r="604" spans="1:16" hidden="1" x14ac:dyDescent="0.25">
      <c r="A604" s="60" t="s">
        <v>73</v>
      </c>
      <c r="B604" s="60" t="s">
        <v>72</v>
      </c>
      <c r="C604" s="57">
        <v>1600</v>
      </c>
      <c r="D604" s="61">
        <v>80.469754665748681</v>
      </c>
      <c r="E604" s="62">
        <v>0</v>
      </c>
      <c r="F604" s="60">
        <v>700303</v>
      </c>
      <c r="G604" s="60" t="s">
        <v>261</v>
      </c>
      <c r="H604" s="60">
        <v>2016</v>
      </c>
      <c r="I604" s="62"/>
      <c r="J604" s="60"/>
      <c r="K604" s="60"/>
      <c r="L604" s="61"/>
      <c r="M604" s="61">
        <v>80.469754665748681</v>
      </c>
      <c r="N604" s="61"/>
      <c r="O604" s="60" t="s">
        <v>250</v>
      </c>
      <c r="P604" s="60">
        <v>504003</v>
      </c>
    </row>
    <row r="605" spans="1:16" hidden="1" x14ac:dyDescent="0.25">
      <c r="A605" s="60" t="s">
        <v>73</v>
      </c>
      <c r="B605" s="60" t="s">
        <v>72</v>
      </c>
      <c r="C605" s="57">
        <v>1600</v>
      </c>
      <c r="D605" s="61">
        <v>80.469858212133644</v>
      </c>
      <c r="E605" s="62">
        <v>0</v>
      </c>
      <c r="F605" s="60">
        <v>700303</v>
      </c>
      <c r="G605" s="60" t="s">
        <v>261</v>
      </c>
      <c r="H605" s="60">
        <v>2016</v>
      </c>
      <c r="I605" s="62"/>
      <c r="J605" s="60"/>
      <c r="K605" s="60"/>
      <c r="L605" s="61"/>
      <c r="M605" s="61">
        <v>80.469858212133644</v>
      </c>
      <c r="N605" s="61"/>
      <c r="O605" s="60" t="s">
        <v>250</v>
      </c>
      <c r="P605" s="60">
        <v>504003</v>
      </c>
    </row>
    <row r="606" spans="1:16" hidden="1" x14ac:dyDescent="0.25">
      <c r="A606" s="60" t="s">
        <v>73</v>
      </c>
      <c r="B606" s="60" t="s">
        <v>72</v>
      </c>
      <c r="C606" s="57">
        <v>1600</v>
      </c>
      <c r="D606" s="61">
        <v>80.469877799110591</v>
      </c>
      <c r="E606" s="62">
        <v>0</v>
      </c>
      <c r="F606" s="60">
        <v>700303</v>
      </c>
      <c r="G606" s="60" t="s">
        <v>261</v>
      </c>
      <c r="H606" s="60">
        <v>2016</v>
      </c>
      <c r="I606" s="62"/>
      <c r="J606" s="60"/>
      <c r="K606" s="60"/>
      <c r="L606" s="61"/>
      <c r="M606" s="61">
        <v>80.469877799110591</v>
      </c>
      <c r="N606" s="61"/>
      <c r="O606" s="60" t="s">
        <v>250</v>
      </c>
      <c r="P606" s="60">
        <v>504003</v>
      </c>
    </row>
    <row r="607" spans="1:16" hidden="1" x14ac:dyDescent="0.25">
      <c r="A607" s="60" t="s">
        <v>73</v>
      </c>
      <c r="B607" s="60" t="s">
        <v>72</v>
      </c>
      <c r="C607" s="57">
        <v>1600</v>
      </c>
      <c r="D607" s="61">
        <v>80.469895243445976</v>
      </c>
      <c r="E607" s="62">
        <v>0</v>
      </c>
      <c r="F607" s="60">
        <v>700303</v>
      </c>
      <c r="G607" s="60" t="s">
        <v>261</v>
      </c>
      <c r="H607" s="60">
        <v>2016</v>
      </c>
      <c r="I607" s="62"/>
      <c r="J607" s="60"/>
      <c r="K607" s="60"/>
      <c r="L607" s="61"/>
      <c r="M607" s="61">
        <v>80.469895243445976</v>
      </c>
      <c r="N607" s="61"/>
      <c r="O607" s="60" t="s">
        <v>250</v>
      </c>
      <c r="P607" s="60">
        <v>504003</v>
      </c>
    </row>
    <row r="608" spans="1:16" hidden="1" x14ac:dyDescent="0.25">
      <c r="A608" s="60" t="s">
        <v>73</v>
      </c>
      <c r="B608" s="60" t="s">
        <v>72</v>
      </c>
      <c r="C608" s="57">
        <v>1600</v>
      </c>
      <c r="D608" s="61">
        <v>80.46996888383633</v>
      </c>
      <c r="E608" s="62">
        <v>0</v>
      </c>
      <c r="F608" s="60">
        <v>700303</v>
      </c>
      <c r="G608" s="60" t="s">
        <v>261</v>
      </c>
      <c r="H608" s="60">
        <v>2016</v>
      </c>
      <c r="I608" s="62"/>
      <c r="J608" s="60"/>
      <c r="K608" s="60"/>
      <c r="L608" s="61"/>
      <c r="M608" s="61">
        <v>80.46996888383633</v>
      </c>
      <c r="N608" s="61"/>
      <c r="O608" s="60" t="s">
        <v>250</v>
      </c>
      <c r="P608" s="60">
        <v>504003</v>
      </c>
    </row>
    <row r="609" spans="1:16" hidden="1" x14ac:dyDescent="0.25">
      <c r="A609" s="60" t="s">
        <v>73</v>
      </c>
      <c r="B609" s="60" t="s">
        <v>72</v>
      </c>
      <c r="C609" s="57">
        <v>1600</v>
      </c>
      <c r="D609" s="61">
        <v>80.470127101383696</v>
      </c>
      <c r="E609" s="62">
        <v>0</v>
      </c>
      <c r="F609" s="60">
        <v>700303</v>
      </c>
      <c r="G609" s="60" t="s">
        <v>261</v>
      </c>
      <c r="H609" s="60">
        <v>2016</v>
      </c>
      <c r="I609" s="62"/>
      <c r="J609" s="60"/>
      <c r="K609" s="60"/>
      <c r="L609" s="61"/>
      <c r="M609" s="61">
        <v>80.470127101383696</v>
      </c>
      <c r="N609" s="61"/>
      <c r="O609" s="60" t="s">
        <v>250</v>
      </c>
      <c r="P609" s="60">
        <v>504003</v>
      </c>
    </row>
    <row r="610" spans="1:16" hidden="1" x14ac:dyDescent="0.25">
      <c r="A610" s="60" t="s">
        <v>73</v>
      </c>
      <c r="B610" s="60" t="s">
        <v>72</v>
      </c>
      <c r="C610" s="57">
        <v>1600</v>
      </c>
      <c r="D610" s="61">
        <v>80.470148448559925</v>
      </c>
      <c r="E610" s="62">
        <v>0</v>
      </c>
      <c r="F610" s="60">
        <v>700303</v>
      </c>
      <c r="G610" s="60" t="s">
        <v>261</v>
      </c>
      <c r="H610" s="60">
        <v>2016</v>
      </c>
      <c r="I610" s="62"/>
      <c r="J610" s="60"/>
      <c r="K610" s="60"/>
      <c r="L610" s="61"/>
      <c r="M610" s="61">
        <v>80.470148448559925</v>
      </c>
      <c r="N610" s="61"/>
      <c r="O610" s="60" t="s">
        <v>250</v>
      </c>
      <c r="P610" s="60">
        <v>504003</v>
      </c>
    </row>
    <row r="611" spans="1:16" hidden="1" x14ac:dyDescent="0.25">
      <c r="A611" s="60" t="s">
        <v>73</v>
      </c>
      <c r="B611" s="60" t="s">
        <v>72</v>
      </c>
      <c r="C611" s="57">
        <v>1600</v>
      </c>
      <c r="D611" s="61">
        <v>80.470204914902951</v>
      </c>
      <c r="E611" s="62">
        <v>0</v>
      </c>
      <c r="F611" s="60">
        <v>700303</v>
      </c>
      <c r="G611" s="60" t="s">
        <v>261</v>
      </c>
      <c r="H611" s="60">
        <v>2016</v>
      </c>
      <c r="I611" s="62"/>
      <c r="J611" s="60"/>
      <c r="K611" s="60"/>
      <c r="L611" s="61"/>
      <c r="M611" s="61">
        <v>80.470204914902951</v>
      </c>
      <c r="N611" s="61"/>
      <c r="O611" s="60" t="s">
        <v>250</v>
      </c>
      <c r="P611" s="60">
        <v>504003</v>
      </c>
    </row>
    <row r="612" spans="1:16" hidden="1" x14ac:dyDescent="0.25">
      <c r="A612" s="60" t="s">
        <v>73</v>
      </c>
      <c r="B612" s="60" t="s">
        <v>72</v>
      </c>
      <c r="C612" s="57">
        <v>1600</v>
      </c>
      <c r="D612" s="61">
        <v>80.470305174516824</v>
      </c>
      <c r="E612" s="62">
        <v>0</v>
      </c>
      <c r="F612" s="60">
        <v>700303</v>
      </c>
      <c r="G612" s="60" t="s">
        <v>261</v>
      </c>
      <c r="H612" s="60">
        <v>2016</v>
      </c>
      <c r="I612" s="62"/>
      <c r="J612" s="60"/>
      <c r="K612" s="60"/>
      <c r="L612" s="61"/>
      <c r="M612" s="61">
        <v>80.470305174516824</v>
      </c>
      <c r="N612" s="61"/>
      <c r="O612" s="60" t="s">
        <v>250</v>
      </c>
      <c r="P612" s="60">
        <v>504003</v>
      </c>
    </row>
    <row r="613" spans="1:16" hidden="1" x14ac:dyDescent="0.25">
      <c r="A613" s="60" t="s">
        <v>73</v>
      </c>
      <c r="B613" s="60" t="s">
        <v>72</v>
      </c>
      <c r="C613" s="57">
        <v>1600</v>
      </c>
      <c r="D613" s="61">
        <v>86.659965935781898</v>
      </c>
      <c r="E613" s="62">
        <v>0</v>
      </c>
      <c r="F613" s="60">
        <v>700303</v>
      </c>
      <c r="G613" s="60" t="s">
        <v>261</v>
      </c>
      <c r="H613" s="60">
        <v>2015</v>
      </c>
      <c r="I613" s="62"/>
      <c r="J613" s="60"/>
      <c r="K613" s="60"/>
      <c r="L613" s="61"/>
      <c r="M613" s="61">
        <v>86.659965935781898</v>
      </c>
      <c r="N613" s="61"/>
      <c r="O613" s="60" t="s">
        <v>250</v>
      </c>
      <c r="P613" s="60">
        <v>504003</v>
      </c>
    </row>
    <row r="614" spans="1:16" hidden="1" x14ac:dyDescent="0.25">
      <c r="A614" s="60" t="s">
        <v>73</v>
      </c>
      <c r="B614" s="60" t="s">
        <v>72</v>
      </c>
      <c r="C614" s="57">
        <v>1600</v>
      </c>
      <c r="D614" s="61">
        <v>135.99998674091759</v>
      </c>
      <c r="E614" s="62">
        <v>0</v>
      </c>
      <c r="F614" s="60">
        <v>700303</v>
      </c>
      <c r="G614" s="60" t="s">
        <v>261</v>
      </c>
      <c r="H614" s="60">
        <v>2019</v>
      </c>
      <c r="I614" s="62"/>
      <c r="J614" s="60"/>
      <c r="K614" s="60">
        <v>872008</v>
      </c>
      <c r="L614" s="61"/>
      <c r="M614" s="61">
        <v>135.99998674091759</v>
      </c>
      <c r="N614" s="61"/>
      <c r="O614" s="60" t="s">
        <v>250</v>
      </c>
      <c r="P614" s="60">
        <v>504003</v>
      </c>
    </row>
    <row r="615" spans="1:16" hidden="1" x14ac:dyDescent="0.25">
      <c r="A615" s="60" t="s">
        <v>73</v>
      </c>
      <c r="B615" s="60" t="s">
        <v>72</v>
      </c>
      <c r="C615" s="57">
        <v>1600</v>
      </c>
      <c r="D615" s="61">
        <v>149.59947470446016</v>
      </c>
      <c r="E615" s="62">
        <v>0</v>
      </c>
      <c r="F615" s="60">
        <v>700303</v>
      </c>
      <c r="G615" s="60" t="s">
        <v>261</v>
      </c>
      <c r="H615" s="60">
        <v>2020</v>
      </c>
      <c r="I615" s="62"/>
      <c r="J615" s="60"/>
      <c r="K615" s="60">
        <v>872008</v>
      </c>
      <c r="L615" s="61"/>
      <c r="M615" s="61">
        <v>149.59947470446016</v>
      </c>
      <c r="N615" s="61"/>
      <c r="O615" s="60" t="s">
        <v>250</v>
      </c>
      <c r="P615" s="60">
        <v>504003</v>
      </c>
    </row>
    <row r="616" spans="1:16" hidden="1" x14ac:dyDescent="0.25">
      <c r="A616" s="60" t="s">
        <v>73</v>
      </c>
      <c r="B616" s="60" t="s">
        <v>72</v>
      </c>
      <c r="C616" s="57">
        <v>1600</v>
      </c>
      <c r="D616" s="61">
        <v>149.59956570264686</v>
      </c>
      <c r="E616" s="62">
        <v>0</v>
      </c>
      <c r="F616" s="60">
        <v>700303</v>
      </c>
      <c r="G616" s="60" t="s">
        <v>261</v>
      </c>
      <c r="H616" s="60">
        <v>2020</v>
      </c>
      <c r="I616" s="62"/>
      <c r="J616" s="60"/>
      <c r="K616" s="60">
        <v>872008</v>
      </c>
      <c r="L616" s="61"/>
      <c r="M616" s="61">
        <v>149.59956570264686</v>
      </c>
      <c r="N616" s="61"/>
      <c r="O616" s="60" t="s">
        <v>250</v>
      </c>
      <c r="P616" s="60">
        <v>504003</v>
      </c>
    </row>
    <row r="617" spans="1:16" hidden="1" x14ac:dyDescent="0.25">
      <c r="A617" s="60" t="s">
        <v>73</v>
      </c>
      <c r="B617" s="60" t="s">
        <v>72</v>
      </c>
      <c r="C617" s="57">
        <v>1600</v>
      </c>
      <c r="D617" s="61">
        <v>149.60008737574194</v>
      </c>
      <c r="E617" s="62">
        <v>0</v>
      </c>
      <c r="F617" s="60">
        <v>700303</v>
      </c>
      <c r="G617" s="60" t="s">
        <v>261</v>
      </c>
      <c r="H617" s="60">
        <v>2020</v>
      </c>
      <c r="I617" s="62"/>
      <c r="J617" s="60"/>
      <c r="K617" s="60">
        <v>872008</v>
      </c>
      <c r="L617" s="61"/>
      <c r="M617" s="61">
        <v>149.60008737574194</v>
      </c>
      <c r="N617" s="61"/>
      <c r="O617" s="60" t="s">
        <v>250</v>
      </c>
      <c r="P617" s="60">
        <v>504003</v>
      </c>
    </row>
    <row r="618" spans="1:16" hidden="1" x14ac:dyDescent="0.25">
      <c r="A618" s="60" t="s">
        <v>73</v>
      </c>
      <c r="B618" s="60" t="s">
        <v>72</v>
      </c>
      <c r="C618" s="57">
        <v>1600</v>
      </c>
      <c r="D618" s="61">
        <v>149.60011337340799</v>
      </c>
      <c r="E618" s="62">
        <v>0</v>
      </c>
      <c r="F618" s="60">
        <v>700303</v>
      </c>
      <c r="G618" s="60" t="s">
        <v>261</v>
      </c>
      <c r="H618" s="60">
        <v>2020</v>
      </c>
      <c r="I618" s="62"/>
      <c r="J618" s="60"/>
      <c r="K618" s="60">
        <v>872008</v>
      </c>
      <c r="L618" s="61"/>
      <c r="M618" s="61">
        <v>149.60011337340799</v>
      </c>
      <c r="N618" s="61"/>
      <c r="O618" s="60" t="s">
        <v>250</v>
      </c>
      <c r="P618" s="60">
        <v>504003</v>
      </c>
    </row>
    <row r="619" spans="1:16" hidden="1" x14ac:dyDescent="0.25">
      <c r="A619" s="60" t="s">
        <v>73</v>
      </c>
      <c r="B619" s="60" t="s">
        <v>72</v>
      </c>
      <c r="C619" s="57">
        <v>1600</v>
      </c>
      <c r="D619" s="61">
        <v>149.6001652910285</v>
      </c>
      <c r="E619" s="62">
        <v>0</v>
      </c>
      <c r="F619" s="60">
        <v>700303</v>
      </c>
      <c r="G619" s="60" t="s">
        <v>261</v>
      </c>
      <c r="H619" s="60">
        <v>2020</v>
      </c>
      <c r="I619" s="62"/>
      <c r="J619" s="60"/>
      <c r="K619" s="60">
        <v>872008</v>
      </c>
      <c r="L619" s="61"/>
      <c r="M619" s="61">
        <v>149.6001652910285</v>
      </c>
      <c r="N619" s="61"/>
      <c r="O619" s="60" t="s">
        <v>250</v>
      </c>
      <c r="P619" s="60">
        <v>504003</v>
      </c>
    </row>
    <row r="620" spans="1:16" hidden="1" x14ac:dyDescent="0.25">
      <c r="A620" s="60" t="s">
        <v>73</v>
      </c>
      <c r="B620" s="60" t="s">
        <v>72</v>
      </c>
      <c r="C620" s="57">
        <v>1600</v>
      </c>
      <c r="D620" s="61">
        <v>149.60055406644642</v>
      </c>
      <c r="E620" s="62">
        <v>0</v>
      </c>
      <c r="F620" s="60">
        <v>700303</v>
      </c>
      <c r="G620" s="60" t="s">
        <v>261</v>
      </c>
      <c r="H620" s="60">
        <v>2020</v>
      </c>
      <c r="I620" s="62"/>
      <c r="J620" s="60"/>
      <c r="K620" s="60">
        <v>872008</v>
      </c>
      <c r="L620" s="61"/>
      <c r="M620" s="61">
        <v>149.60055406644642</v>
      </c>
      <c r="N620" s="61"/>
      <c r="O620" s="60" t="s">
        <v>250</v>
      </c>
      <c r="P620" s="60">
        <v>504003</v>
      </c>
    </row>
    <row r="621" spans="1:16" hidden="1" x14ac:dyDescent="0.25">
      <c r="A621" s="60" t="s">
        <v>73</v>
      </c>
      <c r="B621" s="60" t="s">
        <v>72</v>
      </c>
      <c r="C621" s="57">
        <v>1600</v>
      </c>
      <c r="D621" s="61">
        <v>149.60065383164223</v>
      </c>
      <c r="E621" s="62">
        <v>0</v>
      </c>
      <c r="F621" s="60">
        <v>700303</v>
      </c>
      <c r="G621" s="60" t="s">
        <v>261</v>
      </c>
      <c r="H621" s="60">
        <v>2020</v>
      </c>
      <c r="I621" s="62"/>
      <c r="J621" s="60"/>
      <c r="K621" s="60">
        <v>872008</v>
      </c>
      <c r="L621" s="61"/>
      <c r="M621" s="61">
        <v>149.60065383164223</v>
      </c>
      <c r="N621" s="61"/>
      <c r="O621" s="60" t="s">
        <v>250</v>
      </c>
      <c r="P621" s="60">
        <v>504003</v>
      </c>
    </row>
    <row r="622" spans="1:16" hidden="1" x14ac:dyDescent="0.25">
      <c r="A622" s="60" t="s">
        <v>73</v>
      </c>
      <c r="B622" s="60" t="s">
        <v>72</v>
      </c>
      <c r="C622" s="57">
        <v>1600</v>
      </c>
      <c r="D622" s="61">
        <v>149.60106299427309</v>
      </c>
      <c r="E622" s="62">
        <v>0</v>
      </c>
      <c r="F622" s="60">
        <v>700303</v>
      </c>
      <c r="G622" s="60" t="s">
        <v>261</v>
      </c>
      <c r="H622" s="60">
        <v>2020</v>
      </c>
      <c r="I622" s="62"/>
      <c r="J622" s="60"/>
      <c r="K622" s="60">
        <v>872008</v>
      </c>
      <c r="L622" s="61"/>
      <c r="M622" s="61">
        <v>149.60106299427309</v>
      </c>
      <c r="N622" s="61"/>
      <c r="O622" s="60" t="s">
        <v>250</v>
      </c>
      <c r="P622" s="60">
        <v>504003</v>
      </c>
    </row>
    <row r="623" spans="1:16" hidden="1" x14ac:dyDescent="0.25">
      <c r="A623" s="60" t="s">
        <v>73</v>
      </c>
      <c r="B623" s="60" t="s">
        <v>72</v>
      </c>
      <c r="C623" s="57">
        <v>1600</v>
      </c>
      <c r="D623" s="61">
        <v>149.6013027454955</v>
      </c>
      <c r="E623" s="62">
        <v>0</v>
      </c>
      <c r="F623" s="60">
        <v>700303</v>
      </c>
      <c r="G623" s="60" t="s">
        <v>261</v>
      </c>
      <c r="H623" s="60">
        <v>2020</v>
      </c>
      <c r="I623" s="62"/>
      <c r="J623" s="60"/>
      <c r="K623" s="60">
        <v>872008</v>
      </c>
      <c r="L623" s="61"/>
      <c r="M623" s="61">
        <v>149.6013027454955</v>
      </c>
      <c r="N623" s="61"/>
      <c r="O623" s="60" t="s">
        <v>250</v>
      </c>
      <c r="P623" s="60">
        <v>504003</v>
      </c>
    </row>
    <row r="624" spans="1:16" hidden="1" x14ac:dyDescent="0.25">
      <c r="A624" s="60" t="s">
        <v>73</v>
      </c>
      <c r="B624" s="60" t="s">
        <v>72</v>
      </c>
      <c r="C624" s="57">
        <v>1600</v>
      </c>
      <c r="D624" s="61">
        <v>160.94055260538545</v>
      </c>
      <c r="E624" s="62">
        <v>0</v>
      </c>
      <c r="F624" s="60">
        <v>700303</v>
      </c>
      <c r="G624" s="60" t="s">
        <v>261</v>
      </c>
      <c r="H624" s="60">
        <v>2016</v>
      </c>
      <c r="I624" s="62"/>
      <c r="J624" s="60"/>
      <c r="K624" s="60"/>
      <c r="L624" s="61"/>
      <c r="M624" s="61">
        <v>160.94055260538545</v>
      </c>
      <c r="N624" s="61"/>
      <c r="O624" s="60" t="s">
        <v>250</v>
      </c>
      <c r="P624" s="60">
        <v>504003</v>
      </c>
    </row>
    <row r="625" spans="1:16" hidden="1" x14ac:dyDescent="0.25">
      <c r="A625" s="60" t="s">
        <v>73</v>
      </c>
      <c r="B625" s="60" t="s">
        <v>72</v>
      </c>
      <c r="C625" s="57">
        <v>6001</v>
      </c>
      <c r="D625" s="61">
        <v>1.2043602199637693</v>
      </c>
      <c r="E625" s="62">
        <v>0</v>
      </c>
      <c r="F625" s="60">
        <v>720680</v>
      </c>
      <c r="G625" s="60" t="s">
        <v>262</v>
      </c>
      <c r="H625" s="60">
        <v>2017</v>
      </c>
      <c r="I625" s="62"/>
      <c r="J625" s="60"/>
      <c r="K625" s="60"/>
      <c r="L625" s="61"/>
      <c r="M625" s="61">
        <v>1.2043602199637693</v>
      </c>
      <c r="N625" s="61"/>
      <c r="O625" s="60" t="s">
        <v>250</v>
      </c>
      <c r="P625" s="60">
        <v>504019</v>
      </c>
    </row>
    <row r="626" spans="1:16" hidden="1" x14ac:dyDescent="0.25">
      <c r="A626" s="60" t="s">
        <v>73</v>
      </c>
      <c r="B626" s="60" t="s">
        <v>72</v>
      </c>
      <c r="C626" s="57">
        <v>6001</v>
      </c>
      <c r="D626" s="61">
        <v>2.395774024687777</v>
      </c>
      <c r="E626" s="62">
        <v>0</v>
      </c>
      <c r="F626" s="60">
        <v>720680</v>
      </c>
      <c r="G626" s="60" t="s">
        <v>262</v>
      </c>
      <c r="H626" s="60">
        <v>2016</v>
      </c>
      <c r="I626" s="62"/>
      <c r="J626" s="60"/>
      <c r="K626" s="60"/>
      <c r="L626" s="61"/>
      <c r="M626" s="61">
        <v>2.395774024687777</v>
      </c>
      <c r="N626" s="61"/>
      <c r="O626" s="60" t="s">
        <v>250</v>
      </c>
      <c r="P626" s="60">
        <v>504019</v>
      </c>
    </row>
    <row r="627" spans="1:16" hidden="1" x14ac:dyDescent="0.25">
      <c r="A627" s="60" t="s">
        <v>73</v>
      </c>
      <c r="B627" s="60" t="s">
        <v>72</v>
      </c>
      <c r="C627" s="57">
        <v>6001</v>
      </c>
      <c r="D627" s="61">
        <v>2.3996762439367934</v>
      </c>
      <c r="E627" s="62">
        <v>0</v>
      </c>
      <c r="F627" s="60">
        <v>720680</v>
      </c>
      <c r="G627" s="60" t="s">
        <v>262</v>
      </c>
      <c r="H627" s="60">
        <v>2016</v>
      </c>
      <c r="I627" s="62"/>
      <c r="J627" s="60"/>
      <c r="K627" s="60"/>
      <c r="L627" s="61"/>
      <c r="M627" s="61">
        <v>2.3996762439367934</v>
      </c>
      <c r="N627" s="61"/>
      <c r="O627" s="60" t="s">
        <v>250</v>
      </c>
      <c r="P627" s="60">
        <v>504019</v>
      </c>
    </row>
    <row r="628" spans="1:16" hidden="1" x14ac:dyDescent="0.25">
      <c r="A628" s="60" t="s">
        <v>73</v>
      </c>
      <c r="B628" s="60" t="s">
        <v>72</v>
      </c>
      <c r="C628" s="57">
        <v>6001</v>
      </c>
      <c r="D628" s="61">
        <v>2.3996963946869068</v>
      </c>
      <c r="E628" s="62">
        <v>0</v>
      </c>
      <c r="F628" s="60">
        <v>720680</v>
      </c>
      <c r="G628" s="60" t="s">
        <v>262</v>
      </c>
      <c r="H628" s="60">
        <v>2016</v>
      </c>
      <c r="I628" s="62"/>
      <c r="J628" s="60"/>
      <c r="K628" s="60"/>
      <c r="L628" s="61"/>
      <c r="M628" s="61">
        <v>2.3996963946869068</v>
      </c>
      <c r="N628" s="61"/>
      <c r="O628" s="60" t="s">
        <v>250</v>
      </c>
      <c r="P628" s="60">
        <v>504019</v>
      </c>
    </row>
    <row r="629" spans="1:16" hidden="1" x14ac:dyDescent="0.25">
      <c r="A629" s="60" t="s">
        <v>73</v>
      </c>
      <c r="B629" s="60" t="s">
        <v>72</v>
      </c>
      <c r="C629" s="57">
        <v>6001</v>
      </c>
      <c r="D629" s="61">
        <v>2.4011775868586018</v>
      </c>
      <c r="E629" s="62">
        <v>0</v>
      </c>
      <c r="F629" s="60">
        <v>720680</v>
      </c>
      <c r="G629" s="60" t="s">
        <v>262</v>
      </c>
      <c r="H629" s="60">
        <v>2016</v>
      </c>
      <c r="I629" s="62"/>
      <c r="J629" s="60"/>
      <c r="K629" s="60"/>
      <c r="L629" s="61"/>
      <c r="M629" s="61">
        <v>2.4011775868586018</v>
      </c>
      <c r="N629" s="61"/>
      <c r="O629" s="60" t="s">
        <v>250</v>
      </c>
      <c r="P629" s="60">
        <v>504019</v>
      </c>
    </row>
    <row r="630" spans="1:16" hidden="1" x14ac:dyDescent="0.25">
      <c r="A630" s="60" t="s">
        <v>73</v>
      </c>
      <c r="B630" s="60" t="s">
        <v>72</v>
      </c>
      <c r="C630" s="57">
        <v>6001</v>
      </c>
      <c r="D630" s="61">
        <v>2.4015511959429645</v>
      </c>
      <c r="E630" s="62">
        <v>0</v>
      </c>
      <c r="F630" s="60">
        <v>720680</v>
      </c>
      <c r="G630" s="60" t="s">
        <v>262</v>
      </c>
      <c r="H630" s="60">
        <v>2016</v>
      </c>
      <c r="I630" s="62"/>
      <c r="J630" s="60"/>
      <c r="K630" s="60"/>
      <c r="L630" s="61"/>
      <c r="M630" s="61">
        <v>2.4015511959429645</v>
      </c>
      <c r="N630" s="61"/>
      <c r="O630" s="60" t="s">
        <v>250</v>
      </c>
      <c r="P630" s="60">
        <v>504019</v>
      </c>
    </row>
    <row r="631" spans="1:16" hidden="1" x14ac:dyDescent="0.25">
      <c r="A631" s="60" t="s">
        <v>73</v>
      </c>
      <c r="B631" s="60" t="s">
        <v>72</v>
      </c>
      <c r="C631" s="57">
        <v>6001</v>
      </c>
      <c r="D631" s="61">
        <v>2.4043669263957979</v>
      </c>
      <c r="E631" s="62">
        <v>0</v>
      </c>
      <c r="F631" s="60">
        <v>720680</v>
      </c>
      <c r="G631" s="60" t="s">
        <v>262</v>
      </c>
      <c r="H631" s="60">
        <v>2016</v>
      </c>
      <c r="I631" s="62"/>
      <c r="J631" s="60"/>
      <c r="K631" s="60"/>
      <c r="L631" s="61"/>
      <c r="M631" s="61">
        <v>2.4043669263957979</v>
      </c>
      <c r="N631" s="61"/>
      <c r="O631" s="60" t="s">
        <v>250</v>
      </c>
      <c r="P631" s="60">
        <v>504019</v>
      </c>
    </row>
    <row r="632" spans="1:16" hidden="1" x14ac:dyDescent="0.25">
      <c r="A632" s="60" t="s">
        <v>73</v>
      </c>
      <c r="B632" s="60" t="s">
        <v>72</v>
      </c>
      <c r="C632" s="57">
        <v>6001</v>
      </c>
      <c r="D632" s="61">
        <v>4.339846648740564</v>
      </c>
      <c r="E632" s="62">
        <v>0</v>
      </c>
      <c r="F632" s="60">
        <v>720680</v>
      </c>
      <c r="G632" s="60" t="s">
        <v>262</v>
      </c>
      <c r="H632" s="60">
        <v>2017</v>
      </c>
      <c r="I632" s="62"/>
      <c r="J632" s="60"/>
      <c r="K632" s="60"/>
      <c r="L632" s="61"/>
      <c r="M632" s="61">
        <v>4.339846648740564</v>
      </c>
      <c r="N632" s="61"/>
      <c r="O632" s="60" t="s">
        <v>250</v>
      </c>
      <c r="P632" s="60">
        <v>504003</v>
      </c>
    </row>
    <row r="633" spans="1:16" hidden="1" x14ac:dyDescent="0.25">
      <c r="A633" s="60" t="s">
        <v>73</v>
      </c>
      <c r="B633" s="60" t="s">
        <v>72</v>
      </c>
      <c r="C633" s="57">
        <v>6001</v>
      </c>
      <c r="D633" s="61">
        <v>4.3398829815493887</v>
      </c>
      <c r="E633" s="62">
        <v>0</v>
      </c>
      <c r="F633" s="60">
        <v>720680</v>
      </c>
      <c r="G633" s="60" t="s">
        <v>262</v>
      </c>
      <c r="H633" s="60">
        <v>2017</v>
      </c>
      <c r="I633" s="62"/>
      <c r="J633" s="60"/>
      <c r="K633" s="60"/>
      <c r="L633" s="61"/>
      <c r="M633" s="61">
        <v>4.3398829815493887</v>
      </c>
      <c r="N633" s="61"/>
      <c r="O633" s="60" t="s">
        <v>250</v>
      </c>
      <c r="P633" s="60">
        <v>504003</v>
      </c>
    </row>
    <row r="634" spans="1:16" hidden="1" x14ac:dyDescent="0.25">
      <c r="A634" s="60" t="s">
        <v>73</v>
      </c>
      <c r="B634" s="60" t="s">
        <v>72</v>
      </c>
      <c r="C634" s="57">
        <v>6001</v>
      </c>
      <c r="D634" s="61">
        <v>4.3398914234035333</v>
      </c>
      <c r="E634" s="62">
        <v>0</v>
      </c>
      <c r="F634" s="60">
        <v>720680</v>
      </c>
      <c r="G634" s="60" t="s">
        <v>262</v>
      </c>
      <c r="H634" s="60">
        <v>2017</v>
      </c>
      <c r="I634" s="62"/>
      <c r="J634" s="60"/>
      <c r="K634" s="60"/>
      <c r="L634" s="61"/>
      <c r="M634" s="61">
        <v>4.3398914234035333</v>
      </c>
      <c r="N634" s="61"/>
      <c r="O634" s="60" t="s">
        <v>250</v>
      </c>
      <c r="P634" s="60">
        <v>504003</v>
      </c>
    </row>
    <row r="635" spans="1:16" hidden="1" x14ac:dyDescent="0.25">
      <c r="A635" s="60" t="s">
        <v>73</v>
      </c>
      <c r="B635" s="60" t="s">
        <v>72</v>
      </c>
      <c r="C635" s="57">
        <v>6001</v>
      </c>
      <c r="D635" s="61">
        <v>4.3400212186900102</v>
      </c>
      <c r="E635" s="62">
        <v>0</v>
      </c>
      <c r="F635" s="60">
        <v>720680</v>
      </c>
      <c r="G635" s="60" t="s">
        <v>262</v>
      </c>
      <c r="H635" s="60">
        <v>2017</v>
      </c>
      <c r="I635" s="62"/>
      <c r="J635" s="60"/>
      <c r="K635" s="60"/>
      <c r="L635" s="61"/>
      <c r="M635" s="61">
        <v>4.3400212186900102</v>
      </c>
      <c r="N635" s="61"/>
      <c r="O635" s="60" t="s">
        <v>250</v>
      </c>
      <c r="P635" s="60">
        <v>504003</v>
      </c>
    </row>
    <row r="636" spans="1:16" hidden="1" x14ac:dyDescent="0.25">
      <c r="A636" s="60" t="s">
        <v>73</v>
      </c>
      <c r="B636" s="60" t="s">
        <v>72</v>
      </c>
      <c r="C636" s="57">
        <v>6001</v>
      </c>
      <c r="D636" s="61">
        <v>4.3403199953991187</v>
      </c>
      <c r="E636" s="62">
        <v>0</v>
      </c>
      <c r="F636" s="60">
        <v>720680</v>
      </c>
      <c r="G636" s="60" t="s">
        <v>262</v>
      </c>
      <c r="H636" s="60">
        <v>2017</v>
      </c>
      <c r="I636" s="62"/>
      <c r="J636" s="60"/>
      <c r="K636" s="60"/>
      <c r="L636" s="61"/>
      <c r="M636" s="61">
        <v>4.3403199953991187</v>
      </c>
      <c r="N636" s="61"/>
      <c r="O636" s="60" t="s">
        <v>250</v>
      </c>
      <c r="P636" s="60">
        <v>504003</v>
      </c>
    </row>
    <row r="637" spans="1:16" hidden="1" x14ac:dyDescent="0.25">
      <c r="A637" s="60" t="s">
        <v>73</v>
      </c>
      <c r="B637" s="60" t="s">
        <v>72</v>
      </c>
      <c r="C637" s="57">
        <v>6001</v>
      </c>
      <c r="D637" s="61">
        <v>5.1999071056371893</v>
      </c>
      <c r="E637" s="62">
        <v>0</v>
      </c>
      <c r="F637" s="60">
        <v>720680</v>
      </c>
      <c r="G637" s="60" t="s">
        <v>262</v>
      </c>
      <c r="H637" s="60">
        <v>2018</v>
      </c>
      <c r="I637" s="62"/>
      <c r="J637" s="60"/>
      <c r="K637" s="60">
        <v>872008</v>
      </c>
      <c r="L637" s="61"/>
      <c r="M637" s="61">
        <v>5.1999071056371893</v>
      </c>
      <c r="N637" s="61"/>
      <c r="O637" s="60" t="s">
        <v>250</v>
      </c>
      <c r="P637" s="60">
        <v>504003</v>
      </c>
    </row>
    <row r="638" spans="1:16" hidden="1" x14ac:dyDescent="0.25">
      <c r="A638" s="60" t="s">
        <v>73</v>
      </c>
      <c r="B638" s="60" t="s">
        <v>72</v>
      </c>
      <c r="C638" s="57">
        <v>6001</v>
      </c>
      <c r="D638" s="61">
        <v>5.5399883281373725</v>
      </c>
      <c r="E638" s="62">
        <v>0</v>
      </c>
      <c r="F638" s="60">
        <v>720680</v>
      </c>
      <c r="G638" s="60" t="s">
        <v>262</v>
      </c>
      <c r="H638" s="60">
        <v>2017</v>
      </c>
      <c r="I638" s="62"/>
      <c r="J638" s="60"/>
      <c r="K638" s="60"/>
      <c r="L638" s="61"/>
      <c r="M638" s="61">
        <v>5.5399883281373725</v>
      </c>
      <c r="N638" s="61"/>
      <c r="O638" s="60" t="s">
        <v>250</v>
      </c>
      <c r="P638" s="60">
        <v>504003</v>
      </c>
    </row>
    <row r="639" spans="1:16" hidden="1" x14ac:dyDescent="0.25">
      <c r="A639" s="60" t="s">
        <v>73</v>
      </c>
      <c r="B639" s="60" t="s">
        <v>72</v>
      </c>
      <c r="C639" s="57">
        <v>6001</v>
      </c>
      <c r="D639" s="61">
        <v>5.5400302811427649</v>
      </c>
      <c r="E639" s="62">
        <v>0</v>
      </c>
      <c r="F639" s="60">
        <v>720680</v>
      </c>
      <c r="G639" s="60" t="s">
        <v>262</v>
      </c>
      <c r="H639" s="60">
        <v>2017</v>
      </c>
      <c r="I639" s="62"/>
      <c r="J639" s="60"/>
      <c r="K639" s="60"/>
      <c r="L639" s="61"/>
      <c r="M639" s="61">
        <v>5.5400302811427649</v>
      </c>
      <c r="N639" s="61"/>
      <c r="O639" s="60" t="s">
        <v>250</v>
      </c>
      <c r="P639" s="60">
        <v>504003</v>
      </c>
    </row>
    <row r="640" spans="1:16" hidden="1" x14ac:dyDescent="0.25">
      <c r="A640" s="60" t="s">
        <v>73</v>
      </c>
      <c r="B640" s="60" t="s">
        <v>72</v>
      </c>
      <c r="C640" s="57">
        <v>6001</v>
      </c>
      <c r="D640" s="61">
        <v>5.5400674992361854</v>
      </c>
      <c r="E640" s="62">
        <v>0</v>
      </c>
      <c r="F640" s="60">
        <v>720680</v>
      </c>
      <c r="G640" s="60" t="s">
        <v>262</v>
      </c>
      <c r="H640" s="60">
        <v>2017</v>
      </c>
      <c r="I640" s="62"/>
      <c r="J640" s="60"/>
      <c r="K640" s="60"/>
      <c r="L640" s="61"/>
      <c r="M640" s="61">
        <v>5.5400674992361854</v>
      </c>
      <c r="N640" s="61"/>
      <c r="O640" s="60" t="s">
        <v>250</v>
      </c>
      <c r="P640" s="60">
        <v>504003</v>
      </c>
    </row>
    <row r="641" spans="1:16" hidden="1" x14ac:dyDescent="0.25">
      <c r="A641" s="60" t="s">
        <v>73</v>
      </c>
      <c r="B641" s="60" t="s">
        <v>72</v>
      </c>
      <c r="C641" s="57">
        <v>6001</v>
      </c>
      <c r="D641" s="61">
        <v>5.5400692156230242</v>
      </c>
      <c r="E641" s="62">
        <v>0</v>
      </c>
      <c r="F641" s="60">
        <v>720680</v>
      </c>
      <c r="G641" s="60" t="s">
        <v>262</v>
      </c>
      <c r="H641" s="60">
        <v>2017</v>
      </c>
      <c r="I641" s="62"/>
      <c r="J641" s="60"/>
      <c r="K641" s="60"/>
      <c r="L641" s="61"/>
      <c r="M641" s="61">
        <v>5.5400692156230242</v>
      </c>
      <c r="N641" s="61"/>
      <c r="O641" s="60" t="s">
        <v>250</v>
      </c>
      <c r="P641" s="60">
        <v>504003</v>
      </c>
    </row>
    <row r="642" spans="1:16" hidden="1" x14ac:dyDescent="0.25">
      <c r="A642" s="60" t="s">
        <v>73</v>
      </c>
      <c r="B642" s="60" t="s">
        <v>72</v>
      </c>
      <c r="C642" s="57">
        <v>6001</v>
      </c>
      <c r="D642" s="61">
        <v>5.5403995010091158</v>
      </c>
      <c r="E642" s="62">
        <v>0</v>
      </c>
      <c r="F642" s="60">
        <v>720680</v>
      </c>
      <c r="G642" s="60" t="s">
        <v>262</v>
      </c>
      <c r="H642" s="60">
        <v>2017</v>
      </c>
      <c r="I642" s="62"/>
      <c r="J642" s="60"/>
      <c r="K642" s="60"/>
      <c r="L642" s="61"/>
      <c r="M642" s="61">
        <v>5.5403995010091158</v>
      </c>
      <c r="N642" s="61"/>
      <c r="O642" s="60" t="s">
        <v>250</v>
      </c>
      <c r="P642" s="60">
        <v>504003</v>
      </c>
    </row>
    <row r="643" spans="1:16" hidden="1" x14ac:dyDescent="0.25">
      <c r="A643" s="60" t="s">
        <v>73</v>
      </c>
      <c r="B643" s="60" t="s">
        <v>72</v>
      </c>
      <c r="C643" s="57">
        <v>6001</v>
      </c>
      <c r="D643" s="61">
        <v>5.5404852643929399</v>
      </c>
      <c r="E643" s="62">
        <v>0</v>
      </c>
      <c r="F643" s="60">
        <v>720680</v>
      </c>
      <c r="G643" s="60" t="s">
        <v>262</v>
      </c>
      <c r="H643" s="60">
        <v>2017</v>
      </c>
      <c r="I643" s="62"/>
      <c r="J643" s="60"/>
      <c r="K643" s="60"/>
      <c r="L643" s="61"/>
      <c r="M643" s="61">
        <v>5.5404852643929399</v>
      </c>
      <c r="N643" s="61"/>
      <c r="O643" s="60" t="s">
        <v>250</v>
      </c>
      <c r="P643" s="60">
        <v>504003</v>
      </c>
    </row>
    <row r="644" spans="1:16" hidden="1" x14ac:dyDescent="0.25">
      <c r="A644" s="60" t="s">
        <v>73</v>
      </c>
      <c r="B644" s="60" t="s">
        <v>72</v>
      </c>
      <c r="C644" s="57">
        <v>6001</v>
      </c>
      <c r="D644" s="61">
        <v>6.1894275713173208</v>
      </c>
      <c r="E644" s="62">
        <v>0</v>
      </c>
      <c r="F644" s="60">
        <v>720680</v>
      </c>
      <c r="G644" s="60" t="s">
        <v>262</v>
      </c>
      <c r="H644" s="60">
        <v>2017</v>
      </c>
      <c r="I644" s="62"/>
      <c r="J644" s="60"/>
      <c r="K644" s="60"/>
      <c r="L644" s="61"/>
      <c r="M644" s="61">
        <v>6.1894275713173208</v>
      </c>
      <c r="N644" s="61"/>
      <c r="O644" s="60" t="s">
        <v>250</v>
      </c>
      <c r="P644" s="60">
        <v>504003</v>
      </c>
    </row>
    <row r="645" spans="1:16" hidden="1" x14ac:dyDescent="0.25">
      <c r="A645" s="60" t="s">
        <v>73</v>
      </c>
      <c r="B645" s="60" t="s">
        <v>72</v>
      </c>
      <c r="C645" s="57">
        <v>6001</v>
      </c>
      <c r="D645" s="61">
        <v>6.7987758579052828</v>
      </c>
      <c r="E645" s="62">
        <v>0</v>
      </c>
      <c r="F645" s="60">
        <v>720680</v>
      </c>
      <c r="G645" s="60" t="s">
        <v>262</v>
      </c>
      <c r="H645" s="60">
        <v>2018</v>
      </c>
      <c r="I645" s="62"/>
      <c r="J645" s="60"/>
      <c r="K645" s="60">
        <v>872008</v>
      </c>
      <c r="L645" s="61"/>
      <c r="M645" s="61">
        <v>6.7987758579052828</v>
      </c>
      <c r="N645" s="61"/>
      <c r="O645" s="60" t="s">
        <v>250</v>
      </c>
      <c r="P645" s="60">
        <v>504003</v>
      </c>
    </row>
    <row r="646" spans="1:16" hidden="1" x14ac:dyDescent="0.25">
      <c r="A646" s="60" t="s">
        <v>73</v>
      </c>
      <c r="B646" s="60" t="s">
        <v>72</v>
      </c>
      <c r="C646" s="57">
        <v>6001</v>
      </c>
      <c r="D646" s="61">
        <v>6.798844770131252</v>
      </c>
      <c r="E646" s="62">
        <v>0</v>
      </c>
      <c r="F646" s="60">
        <v>720680</v>
      </c>
      <c r="G646" s="60" t="s">
        <v>262</v>
      </c>
      <c r="H646" s="60">
        <v>2018</v>
      </c>
      <c r="I646" s="62"/>
      <c r="J646" s="60"/>
      <c r="K646" s="60">
        <v>872008</v>
      </c>
      <c r="L646" s="61"/>
      <c r="M646" s="61">
        <v>6.798844770131252</v>
      </c>
      <c r="N646" s="61"/>
      <c r="O646" s="60" t="s">
        <v>250</v>
      </c>
      <c r="P646" s="60">
        <v>504003</v>
      </c>
    </row>
    <row r="647" spans="1:16" hidden="1" x14ac:dyDescent="0.25">
      <c r="A647" s="60" t="s">
        <v>73</v>
      </c>
      <c r="B647" s="60" t="s">
        <v>72</v>
      </c>
      <c r="C647" s="57">
        <v>6001</v>
      </c>
      <c r="D647" s="61">
        <v>6.799932861359407</v>
      </c>
      <c r="E647" s="62">
        <v>0</v>
      </c>
      <c r="F647" s="60">
        <v>720680</v>
      </c>
      <c r="G647" s="60" t="s">
        <v>262</v>
      </c>
      <c r="H647" s="60">
        <v>2018</v>
      </c>
      <c r="I647" s="62"/>
      <c r="J647" s="60"/>
      <c r="K647" s="60">
        <v>872008</v>
      </c>
      <c r="L647" s="61"/>
      <c r="M647" s="61">
        <v>6.799932861359407</v>
      </c>
      <c r="N647" s="61"/>
      <c r="O647" s="60" t="s">
        <v>250</v>
      </c>
      <c r="P647" s="60">
        <v>504003</v>
      </c>
    </row>
    <row r="648" spans="1:16" hidden="1" x14ac:dyDescent="0.25">
      <c r="A648" s="60" t="s">
        <v>73</v>
      </c>
      <c r="B648" s="60" t="s">
        <v>72</v>
      </c>
      <c r="C648" s="57">
        <v>6001</v>
      </c>
      <c r="D648" s="61">
        <v>6.7999483271678667</v>
      </c>
      <c r="E648" s="62">
        <v>0</v>
      </c>
      <c r="F648" s="60">
        <v>720680</v>
      </c>
      <c r="G648" s="60" t="s">
        <v>262</v>
      </c>
      <c r="H648" s="60">
        <v>2018</v>
      </c>
      <c r="I648" s="62"/>
      <c r="J648" s="60"/>
      <c r="K648" s="60">
        <v>872008</v>
      </c>
      <c r="L648" s="61"/>
      <c r="M648" s="61">
        <v>6.7999483271678667</v>
      </c>
      <c r="N648" s="61"/>
      <c r="O648" s="60" t="s">
        <v>250</v>
      </c>
      <c r="P648" s="60">
        <v>504003</v>
      </c>
    </row>
    <row r="649" spans="1:16" hidden="1" x14ac:dyDescent="0.25">
      <c r="A649" s="60" t="s">
        <v>73</v>
      </c>
      <c r="B649" s="60" t="s">
        <v>72</v>
      </c>
      <c r="C649" s="57">
        <v>6001</v>
      </c>
      <c r="D649" s="61">
        <v>6.8000758282930436</v>
      </c>
      <c r="E649" s="62">
        <v>0</v>
      </c>
      <c r="F649" s="60">
        <v>720680</v>
      </c>
      <c r="G649" s="60" t="s">
        <v>262</v>
      </c>
      <c r="H649" s="60">
        <v>2019</v>
      </c>
      <c r="I649" s="62"/>
      <c r="J649" s="60"/>
      <c r="K649" s="60">
        <v>872008</v>
      </c>
      <c r="L649" s="61"/>
      <c r="M649" s="61">
        <v>6.8000758282930436</v>
      </c>
      <c r="N649" s="61"/>
      <c r="O649" s="60" t="s">
        <v>250</v>
      </c>
      <c r="P649" s="60">
        <v>504003</v>
      </c>
    </row>
    <row r="650" spans="1:16" hidden="1" x14ac:dyDescent="0.25">
      <c r="A650" s="60" t="s">
        <v>73</v>
      </c>
      <c r="B650" s="60" t="s">
        <v>72</v>
      </c>
      <c r="C650" s="57">
        <v>6001</v>
      </c>
      <c r="D650" s="61">
        <v>6.8000965696170805</v>
      </c>
      <c r="E650" s="62">
        <v>0</v>
      </c>
      <c r="F650" s="60">
        <v>720680</v>
      </c>
      <c r="G650" s="60" t="s">
        <v>262</v>
      </c>
      <c r="H650" s="60">
        <v>2018</v>
      </c>
      <c r="I650" s="62"/>
      <c r="J650" s="60"/>
      <c r="K650" s="60">
        <v>872008</v>
      </c>
      <c r="L650" s="61"/>
      <c r="M650" s="61">
        <v>6.8000965696170805</v>
      </c>
      <c r="N650" s="61"/>
      <c r="O650" s="60" t="s">
        <v>250</v>
      </c>
      <c r="P650" s="60">
        <v>504003</v>
      </c>
    </row>
    <row r="651" spans="1:16" hidden="1" x14ac:dyDescent="0.25">
      <c r="A651" s="60" t="s">
        <v>73</v>
      </c>
      <c r="B651" s="60" t="s">
        <v>72</v>
      </c>
      <c r="C651" s="57">
        <v>6001</v>
      </c>
      <c r="D651" s="61">
        <v>6.8001301121386595</v>
      </c>
      <c r="E651" s="62">
        <v>0</v>
      </c>
      <c r="F651" s="60">
        <v>720680</v>
      </c>
      <c r="G651" s="60" t="s">
        <v>262</v>
      </c>
      <c r="H651" s="60">
        <v>2019</v>
      </c>
      <c r="I651" s="62"/>
      <c r="J651" s="60"/>
      <c r="K651" s="60">
        <v>872008</v>
      </c>
      <c r="L651" s="61"/>
      <c r="M651" s="61">
        <v>6.8001301121386595</v>
      </c>
      <c r="N651" s="61"/>
      <c r="O651" s="60" t="s">
        <v>250</v>
      </c>
      <c r="P651" s="60">
        <v>504003</v>
      </c>
    </row>
    <row r="652" spans="1:16" hidden="1" x14ac:dyDescent="0.25">
      <c r="A652" s="60" t="s">
        <v>73</v>
      </c>
      <c r="B652" s="60" t="s">
        <v>72</v>
      </c>
      <c r="C652" s="57">
        <v>6001</v>
      </c>
      <c r="D652" s="61">
        <v>6.8001559994077025</v>
      </c>
      <c r="E652" s="62">
        <v>0</v>
      </c>
      <c r="F652" s="60">
        <v>720680</v>
      </c>
      <c r="G652" s="60" t="s">
        <v>262</v>
      </c>
      <c r="H652" s="60">
        <v>2018</v>
      </c>
      <c r="I652" s="62"/>
      <c r="J652" s="60"/>
      <c r="K652" s="60">
        <v>872008</v>
      </c>
      <c r="L652" s="61"/>
      <c r="M652" s="61">
        <v>6.8001559994077025</v>
      </c>
      <c r="N652" s="61"/>
      <c r="O652" s="60" t="s">
        <v>250</v>
      </c>
      <c r="P652" s="60">
        <v>504003</v>
      </c>
    </row>
    <row r="653" spans="1:16" hidden="1" x14ac:dyDescent="0.25">
      <c r="A653" s="60" t="s">
        <v>73</v>
      </c>
      <c r="B653" s="60" t="s">
        <v>72</v>
      </c>
      <c r="C653" s="57">
        <v>6001</v>
      </c>
      <c r="D653" s="61">
        <v>6.800183573287085</v>
      </c>
      <c r="E653" s="62">
        <v>0</v>
      </c>
      <c r="F653" s="60">
        <v>720680</v>
      </c>
      <c r="G653" s="60" t="s">
        <v>262</v>
      </c>
      <c r="H653" s="60">
        <v>2019</v>
      </c>
      <c r="I653" s="62"/>
      <c r="J653" s="60"/>
      <c r="K653" s="60">
        <v>872008</v>
      </c>
      <c r="L653" s="61"/>
      <c r="M653" s="61">
        <v>6.800183573287085</v>
      </c>
      <c r="N653" s="61"/>
      <c r="O653" s="60" t="s">
        <v>250</v>
      </c>
      <c r="P653" s="60">
        <v>504003</v>
      </c>
    </row>
    <row r="654" spans="1:16" hidden="1" x14ac:dyDescent="0.25">
      <c r="A654" s="60" t="s">
        <v>73</v>
      </c>
      <c r="B654" s="60" t="s">
        <v>72</v>
      </c>
      <c r="C654" s="57">
        <v>6001</v>
      </c>
      <c r="D654" s="61">
        <v>6.8002139631184644</v>
      </c>
      <c r="E654" s="62">
        <v>0</v>
      </c>
      <c r="F654" s="60">
        <v>720680</v>
      </c>
      <c r="G654" s="60" t="s">
        <v>262</v>
      </c>
      <c r="H654" s="60">
        <v>2018</v>
      </c>
      <c r="I654" s="62"/>
      <c r="J654" s="60"/>
      <c r="K654" s="60">
        <v>872008</v>
      </c>
      <c r="L654" s="61"/>
      <c r="M654" s="61">
        <v>6.8002139631184644</v>
      </c>
      <c r="N654" s="61"/>
      <c r="O654" s="60" t="s">
        <v>250</v>
      </c>
      <c r="P654" s="60">
        <v>504003</v>
      </c>
    </row>
    <row r="655" spans="1:16" hidden="1" x14ac:dyDescent="0.25">
      <c r="A655" s="60" t="s">
        <v>73</v>
      </c>
      <c r="B655" s="60" t="s">
        <v>72</v>
      </c>
      <c r="C655" s="57">
        <v>6001</v>
      </c>
      <c r="D655" s="61">
        <v>6.8002338017498696</v>
      </c>
      <c r="E655" s="62">
        <v>0</v>
      </c>
      <c r="F655" s="60">
        <v>720680</v>
      </c>
      <c r="G655" s="60" t="s">
        <v>262</v>
      </c>
      <c r="H655" s="60">
        <v>2019</v>
      </c>
      <c r="I655" s="62"/>
      <c r="J655" s="60"/>
      <c r="K655" s="60">
        <v>872008</v>
      </c>
      <c r="L655" s="61"/>
      <c r="M655" s="61">
        <v>6.8002338017498696</v>
      </c>
      <c r="N655" s="61"/>
      <c r="O655" s="60" t="s">
        <v>250</v>
      </c>
      <c r="P655" s="60">
        <v>504003</v>
      </c>
    </row>
    <row r="656" spans="1:16" hidden="1" x14ac:dyDescent="0.25">
      <c r="A656" s="60" t="s">
        <v>73</v>
      </c>
      <c r="B656" s="60" t="s">
        <v>72</v>
      </c>
      <c r="C656" s="57">
        <v>6001</v>
      </c>
      <c r="D656" s="61">
        <v>6.8002445786131949</v>
      </c>
      <c r="E656" s="62">
        <v>0</v>
      </c>
      <c r="F656" s="60">
        <v>720680</v>
      </c>
      <c r="G656" s="60" t="s">
        <v>262</v>
      </c>
      <c r="H656" s="60">
        <v>2018</v>
      </c>
      <c r="I656" s="62"/>
      <c r="J656" s="60"/>
      <c r="K656" s="60">
        <v>872008</v>
      </c>
      <c r="L656" s="61"/>
      <c r="M656" s="61">
        <v>6.8002445786131949</v>
      </c>
      <c r="N656" s="61"/>
      <c r="O656" s="60" t="s">
        <v>250</v>
      </c>
      <c r="P656" s="60">
        <v>504003</v>
      </c>
    </row>
    <row r="657" spans="1:16" hidden="1" x14ac:dyDescent="0.25">
      <c r="A657" s="60" t="s">
        <v>73</v>
      </c>
      <c r="B657" s="60" t="s">
        <v>72</v>
      </c>
      <c r="C657" s="57">
        <v>6001</v>
      </c>
      <c r="D657" s="61">
        <v>6.8002504049893782</v>
      </c>
      <c r="E657" s="62">
        <v>0</v>
      </c>
      <c r="F657" s="60">
        <v>720680</v>
      </c>
      <c r="G657" s="60" t="s">
        <v>262</v>
      </c>
      <c r="H657" s="60">
        <v>2018</v>
      </c>
      <c r="I657" s="62"/>
      <c r="J657" s="60"/>
      <c r="K657" s="60">
        <v>872008</v>
      </c>
      <c r="L657" s="61"/>
      <c r="M657" s="61">
        <v>6.8002504049893782</v>
      </c>
      <c r="N657" s="61"/>
      <c r="O657" s="60" t="s">
        <v>250</v>
      </c>
      <c r="P657" s="60">
        <v>504003</v>
      </c>
    </row>
    <row r="658" spans="1:16" hidden="1" x14ac:dyDescent="0.25">
      <c r="A658" s="60" t="s">
        <v>73</v>
      </c>
      <c r="B658" s="60" t="s">
        <v>72</v>
      </c>
      <c r="C658" s="57">
        <v>6001</v>
      </c>
      <c r="D658" s="61">
        <v>6.8002722139250498</v>
      </c>
      <c r="E658" s="62">
        <v>0</v>
      </c>
      <c r="F658" s="60">
        <v>720680</v>
      </c>
      <c r="G658" s="60" t="s">
        <v>262</v>
      </c>
      <c r="H658" s="60">
        <v>2018</v>
      </c>
      <c r="I658" s="62"/>
      <c r="J658" s="60"/>
      <c r="K658" s="60">
        <v>872008</v>
      </c>
      <c r="L658" s="61"/>
      <c r="M658" s="61">
        <v>6.8002722139250498</v>
      </c>
      <c r="N658" s="61"/>
      <c r="O658" s="60" t="s">
        <v>250</v>
      </c>
      <c r="P658" s="60">
        <v>504003</v>
      </c>
    </row>
    <row r="659" spans="1:16" hidden="1" x14ac:dyDescent="0.25">
      <c r="A659" s="60" t="s">
        <v>73</v>
      </c>
      <c r="B659" s="60" t="s">
        <v>72</v>
      </c>
      <c r="C659" s="57">
        <v>6001</v>
      </c>
      <c r="D659" s="61">
        <v>6.8003003095819379</v>
      </c>
      <c r="E659" s="62">
        <v>0</v>
      </c>
      <c r="F659" s="60">
        <v>720680</v>
      </c>
      <c r="G659" s="60" t="s">
        <v>262</v>
      </c>
      <c r="H659" s="60">
        <v>2019</v>
      </c>
      <c r="I659" s="62"/>
      <c r="J659" s="60"/>
      <c r="K659" s="60">
        <v>872008</v>
      </c>
      <c r="L659" s="61"/>
      <c r="M659" s="61">
        <v>6.8003003095819379</v>
      </c>
      <c r="N659" s="61"/>
      <c r="O659" s="60" t="s">
        <v>250</v>
      </c>
      <c r="P659" s="60">
        <v>504003</v>
      </c>
    </row>
    <row r="660" spans="1:16" hidden="1" x14ac:dyDescent="0.25">
      <c r="A660" s="60" t="s">
        <v>73</v>
      </c>
      <c r="B660" s="60" t="s">
        <v>72</v>
      </c>
      <c r="C660" s="57">
        <v>6001</v>
      </c>
      <c r="D660" s="61">
        <v>6.8004071479850756</v>
      </c>
      <c r="E660" s="62">
        <v>0</v>
      </c>
      <c r="F660" s="60">
        <v>720680</v>
      </c>
      <c r="G660" s="60" t="s">
        <v>262</v>
      </c>
      <c r="H660" s="60">
        <v>2019</v>
      </c>
      <c r="I660" s="62"/>
      <c r="J660" s="60"/>
      <c r="K660" s="60">
        <v>872008</v>
      </c>
      <c r="L660" s="61"/>
      <c r="M660" s="61">
        <v>6.8004071479850756</v>
      </c>
      <c r="N660" s="61"/>
      <c r="O660" s="60" t="s">
        <v>250</v>
      </c>
      <c r="P660" s="60">
        <v>504003</v>
      </c>
    </row>
    <row r="661" spans="1:16" hidden="1" x14ac:dyDescent="0.25">
      <c r="A661" s="60" t="s">
        <v>73</v>
      </c>
      <c r="B661" s="60" t="s">
        <v>72</v>
      </c>
      <c r="C661" s="57">
        <v>6001</v>
      </c>
      <c r="D661" s="61">
        <v>6.8004667287021281</v>
      </c>
      <c r="E661" s="62">
        <v>0</v>
      </c>
      <c r="F661" s="60">
        <v>720680</v>
      </c>
      <c r="G661" s="60" t="s">
        <v>262</v>
      </c>
      <c r="H661" s="60">
        <v>2019</v>
      </c>
      <c r="I661" s="62"/>
      <c r="J661" s="60"/>
      <c r="K661" s="60">
        <v>872008</v>
      </c>
      <c r="L661" s="61"/>
      <c r="M661" s="61">
        <v>6.8004667287021281</v>
      </c>
      <c r="N661" s="61"/>
      <c r="O661" s="60" t="s">
        <v>250</v>
      </c>
      <c r="P661" s="60">
        <v>504003</v>
      </c>
    </row>
    <row r="662" spans="1:16" hidden="1" x14ac:dyDescent="0.25">
      <c r="A662" s="60" t="s">
        <v>73</v>
      </c>
      <c r="B662" s="60" t="s">
        <v>72</v>
      </c>
      <c r="C662" s="57">
        <v>6001</v>
      </c>
      <c r="D662" s="61">
        <v>6.800529122801648</v>
      </c>
      <c r="E662" s="62">
        <v>0</v>
      </c>
      <c r="F662" s="60">
        <v>720680</v>
      </c>
      <c r="G662" s="60" t="s">
        <v>262</v>
      </c>
      <c r="H662" s="60">
        <v>2019</v>
      </c>
      <c r="I662" s="62"/>
      <c r="J662" s="60"/>
      <c r="K662" s="60">
        <v>872008</v>
      </c>
      <c r="L662" s="61"/>
      <c r="M662" s="61">
        <v>6.800529122801648</v>
      </c>
      <c r="N662" s="61"/>
      <c r="O662" s="60" t="s">
        <v>250</v>
      </c>
      <c r="P662" s="60">
        <v>504003</v>
      </c>
    </row>
    <row r="663" spans="1:16" hidden="1" x14ac:dyDescent="0.25">
      <c r="A663" s="60" t="s">
        <v>73</v>
      </c>
      <c r="B663" s="60" t="s">
        <v>72</v>
      </c>
      <c r="C663" s="57">
        <v>6001</v>
      </c>
      <c r="D663" s="61">
        <v>6.8007555861828628</v>
      </c>
      <c r="E663" s="62">
        <v>0</v>
      </c>
      <c r="F663" s="60">
        <v>720680</v>
      </c>
      <c r="G663" s="60" t="s">
        <v>262</v>
      </c>
      <c r="H663" s="60">
        <v>2018</v>
      </c>
      <c r="I663" s="62"/>
      <c r="J663" s="60"/>
      <c r="K663" s="60">
        <v>872008</v>
      </c>
      <c r="L663" s="61"/>
      <c r="M663" s="61">
        <v>6.8007555861828628</v>
      </c>
      <c r="N663" s="61"/>
      <c r="O663" s="60" t="s">
        <v>250</v>
      </c>
      <c r="P663" s="60">
        <v>504003</v>
      </c>
    </row>
    <row r="664" spans="1:16" hidden="1" x14ac:dyDescent="0.25">
      <c r="A664" s="60" t="s">
        <v>73</v>
      </c>
      <c r="B664" s="60" t="s">
        <v>72</v>
      </c>
      <c r="C664" s="57">
        <v>6001</v>
      </c>
      <c r="D664" s="61">
        <v>6.8010824356510255</v>
      </c>
      <c r="E664" s="62">
        <v>0</v>
      </c>
      <c r="F664" s="60">
        <v>720680</v>
      </c>
      <c r="G664" s="60" t="s">
        <v>262</v>
      </c>
      <c r="H664" s="60">
        <v>2019</v>
      </c>
      <c r="I664" s="62"/>
      <c r="J664" s="60"/>
      <c r="K664" s="60">
        <v>872008</v>
      </c>
      <c r="L664" s="61"/>
      <c r="M664" s="61">
        <v>6.8010824356510255</v>
      </c>
      <c r="N664" s="61"/>
      <c r="O664" s="60" t="s">
        <v>250</v>
      </c>
      <c r="P664" s="60">
        <v>504003</v>
      </c>
    </row>
    <row r="665" spans="1:16" hidden="1" x14ac:dyDescent="0.25">
      <c r="A665" s="60" t="s">
        <v>73</v>
      </c>
      <c r="B665" s="60" t="s">
        <v>72</v>
      </c>
      <c r="C665" s="57">
        <v>6001</v>
      </c>
      <c r="D665" s="61">
        <v>12.379367652194576</v>
      </c>
      <c r="E665" s="62">
        <v>0</v>
      </c>
      <c r="F665" s="60">
        <v>720680</v>
      </c>
      <c r="G665" s="60" t="s">
        <v>262</v>
      </c>
      <c r="H665" s="60">
        <v>2016</v>
      </c>
      <c r="I665" s="62"/>
      <c r="J665" s="60"/>
      <c r="K665" s="60"/>
      <c r="L665" s="61"/>
      <c r="M665" s="61">
        <v>12.379367652194576</v>
      </c>
      <c r="N665" s="61"/>
      <c r="O665" s="60" t="s">
        <v>250</v>
      </c>
      <c r="P665" s="60">
        <v>504003</v>
      </c>
    </row>
    <row r="666" spans="1:16" hidden="1" x14ac:dyDescent="0.25">
      <c r="A666" s="60" t="s">
        <v>73</v>
      </c>
      <c r="B666" s="60" t="s">
        <v>72</v>
      </c>
      <c r="C666" s="57">
        <v>6001</v>
      </c>
      <c r="D666" s="61">
        <v>12.379451224022343</v>
      </c>
      <c r="E666" s="62">
        <v>0</v>
      </c>
      <c r="F666" s="60">
        <v>720680</v>
      </c>
      <c r="G666" s="60" t="s">
        <v>262</v>
      </c>
      <c r="H666" s="60">
        <v>2016</v>
      </c>
      <c r="I666" s="62"/>
      <c r="J666" s="60"/>
      <c r="K666" s="60"/>
      <c r="L666" s="61"/>
      <c r="M666" s="61">
        <v>12.379451224022343</v>
      </c>
      <c r="N666" s="61"/>
      <c r="O666" s="60" t="s">
        <v>250</v>
      </c>
      <c r="P666" s="60">
        <v>504003</v>
      </c>
    </row>
    <row r="667" spans="1:16" hidden="1" x14ac:dyDescent="0.25">
      <c r="A667" s="60" t="s">
        <v>73</v>
      </c>
      <c r="B667" s="60" t="s">
        <v>72</v>
      </c>
      <c r="C667" s="57">
        <v>6001</v>
      </c>
      <c r="D667" s="61">
        <v>12.379553630906861</v>
      </c>
      <c r="E667" s="62">
        <v>0</v>
      </c>
      <c r="F667" s="60">
        <v>720680</v>
      </c>
      <c r="G667" s="60" t="s">
        <v>262</v>
      </c>
      <c r="H667" s="60">
        <v>2016</v>
      </c>
      <c r="I667" s="62"/>
      <c r="J667" s="60"/>
      <c r="K667" s="60"/>
      <c r="L667" s="61"/>
      <c r="M667" s="61">
        <v>12.379553630906861</v>
      </c>
      <c r="N667" s="61"/>
      <c r="O667" s="60" t="s">
        <v>250</v>
      </c>
      <c r="P667" s="60">
        <v>504003</v>
      </c>
    </row>
    <row r="668" spans="1:16" hidden="1" x14ac:dyDescent="0.25">
      <c r="A668" s="60" t="s">
        <v>73</v>
      </c>
      <c r="B668" s="60" t="s">
        <v>72</v>
      </c>
      <c r="C668" s="57">
        <v>6001</v>
      </c>
      <c r="D668" s="61">
        <v>12.379677552060119</v>
      </c>
      <c r="E668" s="62">
        <v>0</v>
      </c>
      <c r="F668" s="60">
        <v>720680</v>
      </c>
      <c r="G668" s="60" t="s">
        <v>262</v>
      </c>
      <c r="H668" s="60">
        <v>2016</v>
      </c>
      <c r="I668" s="62"/>
      <c r="J668" s="60"/>
      <c r="K668" s="60"/>
      <c r="L668" s="61"/>
      <c r="M668" s="61">
        <v>12.379677552060119</v>
      </c>
      <c r="N668" s="61"/>
      <c r="O668" s="60" t="s">
        <v>250</v>
      </c>
      <c r="P668" s="60">
        <v>504003</v>
      </c>
    </row>
    <row r="669" spans="1:16" hidden="1" x14ac:dyDescent="0.25">
      <c r="A669" s="60" t="s">
        <v>73</v>
      </c>
      <c r="B669" s="60" t="s">
        <v>72</v>
      </c>
      <c r="C669" s="57">
        <v>6001</v>
      </c>
      <c r="D669" s="61">
        <v>12.379973429841632</v>
      </c>
      <c r="E669" s="62">
        <v>0</v>
      </c>
      <c r="F669" s="60">
        <v>720680</v>
      </c>
      <c r="G669" s="60" t="s">
        <v>262</v>
      </c>
      <c r="H669" s="60">
        <v>2016</v>
      </c>
      <c r="I669" s="62"/>
      <c r="J669" s="60"/>
      <c r="K669" s="60"/>
      <c r="L669" s="61"/>
      <c r="M669" s="61">
        <v>12.379973429841632</v>
      </c>
      <c r="N669" s="61"/>
      <c r="O669" s="60" t="s">
        <v>250</v>
      </c>
      <c r="P669" s="60">
        <v>504003</v>
      </c>
    </row>
    <row r="670" spans="1:16" hidden="1" x14ac:dyDescent="0.25">
      <c r="A670" s="60" t="s">
        <v>73</v>
      </c>
      <c r="B670" s="60" t="s">
        <v>72</v>
      </c>
      <c r="C670" s="57">
        <v>6001</v>
      </c>
      <c r="D670" s="61">
        <v>12.380042574040161</v>
      </c>
      <c r="E670" s="62">
        <v>0</v>
      </c>
      <c r="F670" s="60">
        <v>720680</v>
      </c>
      <c r="G670" s="60" t="s">
        <v>262</v>
      </c>
      <c r="H670" s="60">
        <v>2016</v>
      </c>
      <c r="I670" s="62"/>
      <c r="J670" s="60"/>
      <c r="K670" s="60"/>
      <c r="L670" s="61"/>
      <c r="M670" s="61">
        <v>12.380042574040161</v>
      </c>
      <c r="N670" s="61"/>
      <c r="O670" s="60" t="s">
        <v>250</v>
      </c>
      <c r="P670" s="60">
        <v>504003</v>
      </c>
    </row>
    <row r="671" spans="1:16" hidden="1" x14ac:dyDescent="0.25">
      <c r="A671" s="60" t="s">
        <v>73</v>
      </c>
      <c r="B671" s="60" t="s">
        <v>72</v>
      </c>
      <c r="C671" s="57">
        <v>6001</v>
      </c>
      <c r="D671" s="61">
        <v>12.380332202174174</v>
      </c>
      <c r="E671" s="62">
        <v>0</v>
      </c>
      <c r="F671" s="60">
        <v>720680</v>
      </c>
      <c r="G671" s="60" t="s">
        <v>262</v>
      </c>
      <c r="H671" s="60">
        <v>2016</v>
      </c>
      <c r="I671" s="62"/>
      <c r="J671" s="60"/>
      <c r="K671" s="60"/>
      <c r="L671" s="61"/>
      <c r="M671" s="61">
        <v>12.380332202174174</v>
      </c>
      <c r="N671" s="61"/>
      <c r="O671" s="60" t="s">
        <v>250</v>
      </c>
      <c r="P671" s="60">
        <v>504003</v>
      </c>
    </row>
    <row r="672" spans="1:16" hidden="1" x14ac:dyDescent="0.25">
      <c r="A672" s="60" t="s">
        <v>73</v>
      </c>
      <c r="B672" s="60" t="s">
        <v>72</v>
      </c>
      <c r="C672" s="57">
        <v>6001</v>
      </c>
      <c r="D672" s="61">
        <v>12.380382245655397</v>
      </c>
      <c r="E672" s="62">
        <v>0</v>
      </c>
      <c r="F672" s="60">
        <v>720680</v>
      </c>
      <c r="G672" s="60" t="s">
        <v>262</v>
      </c>
      <c r="H672" s="60">
        <v>2016</v>
      </c>
      <c r="I672" s="62"/>
      <c r="J672" s="60"/>
      <c r="K672" s="60"/>
      <c r="L672" s="61"/>
      <c r="M672" s="61">
        <v>12.380382245655397</v>
      </c>
      <c r="N672" s="61"/>
      <c r="O672" s="60" t="s">
        <v>250</v>
      </c>
      <c r="P672" s="60">
        <v>504003</v>
      </c>
    </row>
    <row r="673" spans="1:16" hidden="1" x14ac:dyDescent="0.25">
      <c r="A673" s="60" t="s">
        <v>73</v>
      </c>
      <c r="B673" s="60" t="s">
        <v>72</v>
      </c>
      <c r="C673" s="57">
        <v>6001</v>
      </c>
      <c r="D673" s="61">
        <v>12.380642096374023</v>
      </c>
      <c r="E673" s="62">
        <v>0</v>
      </c>
      <c r="F673" s="60">
        <v>720680</v>
      </c>
      <c r="G673" s="60" t="s">
        <v>262</v>
      </c>
      <c r="H673" s="60">
        <v>2016</v>
      </c>
      <c r="I673" s="62"/>
      <c r="J673" s="60"/>
      <c r="K673" s="60"/>
      <c r="L673" s="61"/>
      <c r="M673" s="61">
        <v>12.380642096374023</v>
      </c>
      <c r="N673" s="61"/>
      <c r="O673" s="60" t="s">
        <v>250</v>
      </c>
      <c r="P673" s="60">
        <v>504003</v>
      </c>
    </row>
    <row r="674" spans="1:16" hidden="1" x14ac:dyDescent="0.25">
      <c r="A674" s="60" t="s">
        <v>73</v>
      </c>
      <c r="B674" s="60" t="s">
        <v>72</v>
      </c>
      <c r="C674" s="57">
        <v>6001</v>
      </c>
      <c r="D674" s="61">
        <v>12.381581852463896</v>
      </c>
      <c r="E674" s="62">
        <v>0</v>
      </c>
      <c r="F674" s="60">
        <v>720680</v>
      </c>
      <c r="G674" s="60" t="s">
        <v>262</v>
      </c>
      <c r="H674" s="60">
        <v>2016</v>
      </c>
      <c r="I674" s="62"/>
      <c r="J674" s="60"/>
      <c r="K674" s="60"/>
      <c r="L674" s="61"/>
      <c r="M674" s="61">
        <v>12.381581852463896</v>
      </c>
      <c r="N674" s="61"/>
      <c r="O674" s="60" t="s">
        <v>250</v>
      </c>
      <c r="P674" s="60">
        <v>504003</v>
      </c>
    </row>
    <row r="675" spans="1:16" hidden="1" x14ac:dyDescent="0.25">
      <c r="A675" s="60" t="s">
        <v>73</v>
      </c>
      <c r="B675" s="60" t="s">
        <v>72</v>
      </c>
      <c r="C675" s="57">
        <v>6001</v>
      </c>
      <c r="D675" s="61">
        <v>12.382120162886617</v>
      </c>
      <c r="E675" s="62">
        <v>0</v>
      </c>
      <c r="F675" s="60">
        <v>720680</v>
      </c>
      <c r="G675" s="60" t="s">
        <v>262</v>
      </c>
      <c r="H675" s="60">
        <v>2015</v>
      </c>
      <c r="I675" s="62"/>
      <c r="J675" s="60"/>
      <c r="K675" s="60"/>
      <c r="L675" s="61"/>
      <c r="M675" s="61">
        <v>12.382120162886617</v>
      </c>
      <c r="N675" s="61"/>
      <c r="O675" s="60" t="s">
        <v>250</v>
      </c>
      <c r="P675" s="60">
        <v>504003</v>
      </c>
    </row>
    <row r="676" spans="1:16" hidden="1" x14ac:dyDescent="0.25">
      <c r="A676" s="60" t="s">
        <v>73</v>
      </c>
      <c r="B676" s="60" t="s">
        <v>72</v>
      </c>
      <c r="C676" s="57">
        <v>6001</v>
      </c>
      <c r="D676" s="61">
        <v>13.599319820384727</v>
      </c>
      <c r="E676" s="62">
        <v>0</v>
      </c>
      <c r="F676" s="60">
        <v>720680</v>
      </c>
      <c r="G676" s="60" t="s">
        <v>262</v>
      </c>
      <c r="H676" s="60">
        <v>2020</v>
      </c>
      <c r="I676" s="62"/>
      <c r="J676" s="60"/>
      <c r="K676" s="60">
        <v>872008</v>
      </c>
      <c r="L676" s="61"/>
      <c r="M676" s="61">
        <v>13.599319820384727</v>
      </c>
      <c r="N676" s="61"/>
      <c r="O676" s="60" t="s">
        <v>250</v>
      </c>
      <c r="P676" s="60">
        <v>504003</v>
      </c>
    </row>
    <row r="677" spans="1:16" hidden="1" x14ac:dyDescent="0.25">
      <c r="A677" s="60" t="s">
        <v>73</v>
      </c>
      <c r="B677" s="60" t="s">
        <v>72</v>
      </c>
      <c r="C677" s="57">
        <v>6001</v>
      </c>
      <c r="D677" s="61">
        <v>13.599653507710483</v>
      </c>
      <c r="E677" s="62">
        <v>0</v>
      </c>
      <c r="F677" s="60">
        <v>720680</v>
      </c>
      <c r="G677" s="60" t="s">
        <v>262</v>
      </c>
      <c r="H677" s="60">
        <v>2020</v>
      </c>
      <c r="I677" s="62"/>
      <c r="J677" s="60"/>
      <c r="K677" s="60">
        <v>872008</v>
      </c>
      <c r="L677" s="61"/>
      <c r="M677" s="61">
        <v>13.599653507710483</v>
      </c>
      <c r="N677" s="61"/>
      <c r="O677" s="60" t="s">
        <v>250</v>
      </c>
      <c r="P677" s="60">
        <v>504003</v>
      </c>
    </row>
    <row r="678" spans="1:16" hidden="1" x14ac:dyDescent="0.25">
      <c r="A678" s="60" t="s">
        <v>73</v>
      </c>
      <c r="B678" s="60" t="s">
        <v>72</v>
      </c>
      <c r="C678" s="57">
        <v>6001</v>
      </c>
      <c r="D678" s="61">
        <v>13.599875288790068</v>
      </c>
      <c r="E678" s="62">
        <v>0</v>
      </c>
      <c r="F678" s="60">
        <v>720680</v>
      </c>
      <c r="G678" s="60" t="s">
        <v>262</v>
      </c>
      <c r="H678" s="60">
        <v>2020</v>
      </c>
      <c r="I678" s="62"/>
      <c r="J678" s="60"/>
      <c r="K678" s="60">
        <v>872008</v>
      </c>
      <c r="L678" s="61"/>
      <c r="M678" s="61">
        <v>13.599875288790068</v>
      </c>
      <c r="N678" s="61"/>
      <c r="O678" s="60" t="s">
        <v>250</v>
      </c>
      <c r="P678" s="60">
        <v>504003</v>
      </c>
    </row>
    <row r="679" spans="1:16" hidden="1" x14ac:dyDescent="0.25">
      <c r="A679" s="60" t="s">
        <v>73</v>
      </c>
      <c r="B679" s="60" t="s">
        <v>72</v>
      </c>
      <c r="C679" s="57">
        <v>6001</v>
      </c>
      <c r="D679" s="61">
        <v>13.600030243335594</v>
      </c>
      <c r="E679" s="62">
        <v>0</v>
      </c>
      <c r="F679" s="60">
        <v>720680</v>
      </c>
      <c r="G679" s="60" t="s">
        <v>262</v>
      </c>
      <c r="H679" s="60">
        <v>2019</v>
      </c>
      <c r="I679" s="62"/>
      <c r="J679" s="60"/>
      <c r="K679" s="60">
        <v>872008</v>
      </c>
      <c r="L679" s="61"/>
      <c r="M679" s="61">
        <v>13.600030243335594</v>
      </c>
      <c r="N679" s="61"/>
      <c r="O679" s="60" t="s">
        <v>250</v>
      </c>
      <c r="P679" s="60">
        <v>504003</v>
      </c>
    </row>
    <row r="680" spans="1:16" hidden="1" x14ac:dyDescent="0.25">
      <c r="A680" s="60" t="s">
        <v>73</v>
      </c>
      <c r="B680" s="60" t="s">
        <v>72</v>
      </c>
      <c r="C680" s="57">
        <v>6001</v>
      </c>
      <c r="D680" s="61">
        <v>13.600218943787924</v>
      </c>
      <c r="E680" s="62">
        <v>0</v>
      </c>
      <c r="F680" s="60">
        <v>720680</v>
      </c>
      <c r="G680" s="60" t="s">
        <v>262</v>
      </c>
      <c r="H680" s="60">
        <v>2020</v>
      </c>
      <c r="I680" s="62"/>
      <c r="J680" s="60"/>
      <c r="K680" s="60">
        <v>872008</v>
      </c>
      <c r="L680" s="61"/>
      <c r="M680" s="61">
        <v>13.600218943787924</v>
      </c>
      <c r="N680" s="61"/>
      <c r="O680" s="60" t="s">
        <v>250</v>
      </c>
      <c r="P680" s="60">
        <v>504003</v>
      </c>
    </row>
    <row r="681" spans="1:16" hidden="1" x14ac:dyDescent="0.25">
      <c r="A681" s="60" t="s">
        <v>73</v>
      </c>
      <c r="B681" s="60" t="s">
        <v>72</v>
      </c>
      <c r="C681" s="57">
        <v>6001</v>
      </c>
      <c r="D681" s="61">
        <v>13.600292138214071</v>
      </c>
      <c r="E681" s="62">
        <v>0</v>
      </c>
      <c r="F681" s="60">
        <v>720680</v>
      </c>
      <c r="G681" s="60" t="s">
        <v>262</v>
      </c>
      <c r="H681" s="60">
        <v>2020</v>
      </c>
      <c r="I681" s="62"/>
      <c r="J681" s="60"/>
      <c r="K681" s="60">
        <v>872008</v>
      </c>
      <c r="L681" s="61"/>
      <c r="M681" s="61">
        <v>13.600292138214071</v>
      </c>
      <c r="N681" s="61"/>
      <c r="O681" s="60" t="s">
        <v>250</v>
      </c>
      <c r="P681" s="60">
        <v>504003</v>
      </c>
    </row>
    <row r="682" spans="1:16" hidden="1" x14ac:dyDescent="0.25">
      <c r="A682" s="60" t="s">
        <v>73</v>
      </c>
      <c r="B682" s="60" t="s">
        <v>72</v>
      </c>
      <c r="C682" s="57">
        <v>6001</v>
      </c>
      <c r="D682" s="61">
        <v>13.600367981263243</v>
      </c>
      <c r="E682" s="62">
        <v>0</v>
      </c>
      <c r="F682" s="60">
        <v>720680</v>
      </c>
      <c r="G682" s="60" t="s">
        <v>262</v>
      </c>
      <c r="H682" s="60">
        <v>2020</v>
      </c>
      <c r="I682" s="62"/>
      <c r="J682" s="60"/>
      <c r="K682" s="60">
        <v>872008</v>
      </c>
      <c r="L682" s="61"/>
      <c r="M682" s="61">
        <v>13.600367981263243</v>
      </c>
      <c r="N682" s="61"/>
      <c r="O682" s="60" t="s">
        <v>250</v>
      </c>
      <c r="P682" s="60">
        <v>504003</v>
      </c>
    </row>
    <row r="683" spans="1:16" hidden="1" x14ac:dyDescent="0.25">
      <c r="A683" s="60" t="s">
        <v>73</v>
      </c>
      <c r="B683" s="60" t="s">
        <v>72</v>
      </c>
      <c r="C683" s="57">
        <v>6001</v>
      </c>
      <c r="D683" s="61">
        <v>13.600437998080787</v>
      </c>
      <c r="E683" s="62">
        <v>0</v>
      </c>
      <c r="F683" s="60">
        <v>720680</v>
      </c>
      <c r="G683" s="60" t="s">
        <v>262</v>
      </c>
      <c r="H683" s="60">
        <v>2020</v>
      </c>
      <c r="I683" s="62"/>
      <c r="J683" s="60"/>
      <c r="K683" s="60">
        <v>872008</v>
      </c>
      <c r="L683" s="61"/>
      <c r="M683" s="61">
        <v>13.600437998080787</v>
      </c>
      <c r="N683" s="61"/>
      <c r="O683" s="60" t="s">
        <v>250</v>
      </c>
      <c r="P683" s="60">
        <v>504003</v>
      </c>
    </row>
    <row r="684" spans="1:16" hidden="1" x14ac:dyDescent="0.25">
      <c r="A684" s="60" t="s">
        <v>73</v>
      </c>
      <c r="B684" s="60" t="s">
        <v>72</v>
      </c>
      <c r="C684" s="57">
        <v>6001</v>
      </c>
      <c r="D684" s="61">
        <v>13.600763148124374</v>
      </c>
      <c r="E684" s="62">
        <v>0</v>
      </c>
      <c r="F684" s="60">
        <v>720680</v>
      </c>
      <c r="G684" s="60" t="s">
        <v>262</v>
      </c>
      <c r="H684" s="60">
        <v>2020</v>
      </c>
      <c r="I684" s="62"/>
      <c r="J684" s="60"/>
      <c r="K684" s="60">
        <v>872008</v>
      </c>
      <c r="L684" s="61"/>
      <c r="M684" s="61">
        <v>13.600763148124374</v>
      </c>
      <c r="N684" s="61"/>
      <c r="O684" s="60" t="s">
        <v>250</v>
      </c>
      <c r="P684" s="60">
        <v>504003</v>
      </c>
    </row>
    <row r="685" spans="1:16" hidden="1" x14ac:dyDescent="0.25">
      <c r="A685" s="60" t="s">
        <v>73</v>
      </c>
      <c r="B685" s="60" t="s">
        <v>72</v>
      </c>
      <c r="C685" s="57">
        <v>6001</v>
      </c>
      <c r="D685" s="61">
        <v>13.601779822458855</v>
      </c>
      <c r="E685" s="62">
        <v>0</v>
      </c>
      <c r="F685" s="60">
        <v>720680</v>
      </c>
      <c r="G685" s="60" t="s">
        <v>262</v>
      </c>
      <c r="H685" s="60">
        <v>2020</v>
      </c>
      <c r="I685" s="62"/>
      <c r="J685" s="60"/>
      <c r="K685" s="60">
        <v>872008</v>
      </c>
      <c r="L685" s="61"/>
      <c r="M685" s="61">
        <v>13.601779822458855</v>
      </c>
      <c r="N685" s="61"/>
      <c r="O685" s="60" t="s">
        <v>250</v>
      </c>
      <c r="P685" s="60">
        <v>504003</v>
      </c>
    </row>
    <row r="686" spans="1:16" hidden="1" x14ac:dyDescent="0.25">
      <c r="A686" s="60" t="s">
        <v>73</v>
      </c>
      <c r="B686" s="60" t="s">
        <v>72</v>
      </c>
      <c r="C686" s="57">
        <v>6001</v>
      </c>
      <c r="D686" s="61">
        <v>24.757689943430307</v>
      </c>
      <c r="E686" s="62">
        <v>0</v>
      </c>
      <c r="F686" s="60">
        <v>720680</v>
      </c>
      <c r="G686" s="60" t="s">
        <v>262</v>
      </c>
      <c r="H686" s="60">
        <v>2016</v>
      </c>
      <c r="I686" s="62"/>
      <c r="J686" s="60"/>
      <c r="K686" s="60"/>
      <c r="L686" s="61"/>
      <c r="M686" s="61">
        <v>24.757689943430307</v>
      </c>
      <c r="N686" s="61"/>
      <c r="O686" s="60" t="s">
        <v>250</v>
      </c>
      <c r="P686" s="60">
        <v>504003</v>
      </c>
    </row>
    <row r="687" spans="1:16" x14ac:dyDescent="0.25">
      <c r="A687" s="57" t="s">
        <v>73</v>
      </c>
      <c r="B687" s="57" t="s">
        <v>72</v>
      </c>
      <c r="C687" s="57" t="s">
        <v>5</v>
      </c>
      <c r="D687" s="58">
        <v>724.7981783681214</v>
      </c>
      <c r="E687" s="59">
        <v>0</v>
      </c>
      <c r="F687" s="57">
        <v>424035</v>
      </c>
      <c r="G687" s="57" t="s">
        <v>292</v>
      </c>
      <c r="H687" s="57">
        <v>2016</v>
      </c>
      <c r="I687" s="59">
        <v>0.56699999999999995</v>
      </c>
      <c r="J687" s="57" t="s">
        <v>268</v>
      </c>
      <c r="K687" s="57">
        <v>872008</v>
      </c>
      <c r="L687" s="58">
        <v>410.96056713472478</v>
      </c>
      <c r="M687" s="58">
        <v>313.83761123339661</v>
      </c>
      <c r="O687" s="57" t="s">
        <v>283</v>
      </c>
      <c r="P687" s="57">
        <v>504019</v>
      </c>
    </row>
    <row r="688" spans="1:16" x14ac:dyDescent="0.25">
      <c r="A688" s="57" t="s">
        <v>73</v>
      </c>
      <c r="B688" s="57" t="s">
        <v>72</v>
      </c>
      <c r="C688" s="57" t="s">
        <v>5</v>
      </c>
      <c r="D688" s="58">
        <v>724.7992600741544</v>
      </c>
      <c r="E688" s="59">
        <v>0</v>
      </c>
      <c r="F688" s="57">
        <v>424035</v>
      </c>
      <c r="G688" s="57" t="s">
        <v>292</v>
      </c>
      <c r="H688" s="57">
        <v>2016</v>
      </c>
      <c r="I688" s="59">
        <v>0.56699999999999995</v>
      </c>
      <c r="J688" s="57" t="s">
        <v>268</v>
      </c>
      <c r="K688" s="57">
        <v>872008</v>
      </c>
      <c r="L688" s="58">
        <v>410.96118046204549</v>
      </c>
      <c r="M688" s="58">
        <v>313.83807961210891</v>
      </c>
      <c r="O688" s="57" t="s">
        <v>283</v>
      </c>
      <c r="P688" s="57">
        <v>504019</v>
      </c>
    </row>
    <row r="689" spans="1:16" x14ac:dyDescent="0.25">
      <c r="A689" s="57" t="s">
        <v>73</v>
      </c>
      <c r="B689" s="57" t="s">
        <v>72</v>
      </c>
      <c r="C689" s="57" t="s">
        <v>5</v>
      </c>
      <c r="D689" s="58">
        <v>724.79938175287361</v>
      </c>
      <c r="E689" s="59">
        <v>0</v>
      </c>
      <c r="F689" s="57">
        <v>424035</v>
      </c>
      <c r="G689" s="57" t="s">
        <v>292</v>
      </c>
      <c r="H689" s="57">
        <v>2016</v>
      </c>
      <c r="I689" s="59">
        <v>0.56699999999999995</v>
      </c>
      <c r="J689" s="57" t="s">
        <v>268</v>
      </c>
      <c r="K689" s="57">
        <v>872008</v>
      </c>
      <c r="L689" s="58">
        <v>410.9612494538793</v>
      </c>
      <c r="M689" s="58">
        <v>313.83813229899431</v>
      </c>
      <c r="O689" s="57" t="s">
        <v>283</v>
      </c>
      <c r="P689" s="57">
        <v>504019</v>
      </c>
    </row>
    <row r="690" spans="1:16" x14ac:dyDescent="0.25">
      <c r="A690" s="57" t="s">
        <v>73</v>
      </c>
      <c r="B690" s="57" t="s">
        <v>72</v>
      </c>
      <c r="C690" s="57" t="s">
        <v>5</v>
      </c>
      <c r="D690" s="58">
        <v>724.79983326500724</v>
      </c>
      <c r="E690" s="59">
        <v>0</v>
      </c>
      <c r="F690" s="57">
        <v>424035</v>
      </c>
      <c r="G690" s="57" t="s">
        <v>292</v>
      </c>
      <c r="H690" s="57">
        <v>2016</v>
      </c>
      <c r="I690" s="59">
        <v>0.56699999999999995</v>
      </c>
      <c r="J690" s="57" t="s">
        <v>268</v>
      </c>
      <c r="K690" s="57">
        <v>872008</v>
      </c>
      <c r="L690" s="58">
        <v>410.96150546125909</v>
      </c>
      <c r="M690" s="58">
        <v>313.83832780374814</v>
      </c>
      <c r="O690" s="57" t="s">
        <v>283</v>
      </c>
      <c r="P690" s="57">
        <v>504019</v>
      </c>
    </row>
    <row r="691" spans="1:16" x14ac:dyDescent="0.25">
      <c r="A691" s="57" t="s">
        <v>73</v>
      </c>
      <c r="B691" s="57" t="s">
        <v>72</v>
      </c>
      <c r="C691" s="57" t="s">
        <v>5</v>
      </c>
      <c r="D691" s="58">
        <v>724.80024916840864</v>
      </c>
      <c r="E691" s="59">
        <v>0</v>
      </c>
      <c r="F691" s="57">
        <v>424035</v>
      </c>
      <c r="G691" s="57" t="s">
        <v>292</v>
      </c>
      <c r="H691" s="57">
        <v>2016</v>
      </c>
      <c r="I691" s="59">
        <v>0.56699999999999995</v>
      </c>
      <c r="J691" s="57" t="s">
        <v>268</v>
      </c>
      <c r="K691" s="57">
        <v>872008</v>
      </c>
      <c r="L691" s="58">
        <v>410.96174127848764</v>
      </c>
      <c r="M691" s="58">
        <v>313.838507889921</v>
      </c>
      <c r="O691" s="57" t="s">
        <v>283</v>
      </c>
      <c r="P691" s="57">
        <v>504019</v>
      </c>
    </row>
    <row r="692" spans="1:16" x14ac:dyDescent="0.25">
      <c r="A692" s="57" t="s">
        <v>73</v>
      </c>
      <c r="B692" s="57" t="s">
        <v>72</v>
      </c>
      <c r="C692" s="57" t="s">
        <v>5</v>
      </c>
      <c r="D692" s="58">
        <v>724.80043400166835</v>
      </c>
      <c r="E692" s="59">
        <v>0</v>
      </c>
      <c r="F692" s="57">
        <v>424035</v>
      </c>
      <c r="G692" s="57" t="s">
        <v>292</v>
      </c>
      <c r="H692" s="57">
        <v>2016</v>
      </c>
      <c r="I692" s="59">
        <v>0.56699999999999995</v>
      </c>
      <c r="J692" s="57" t="s">
        <v>268</v>
      </c>
      <c r="K692" s="57">
        <v>872008</v>
      </c>
      <c r="L692" s="58">
        <v>410.96184607894594</v>
      </c>
      <c r="M692" s="58">
        <v>313.83858792272241</v>
      </c>
      <c r="O692" s="57" t="s">
        <v>283</v>
      </c>
      <c r="P692" s="57">
        <v>504019</v>
      </c>
    </row>
    <row r="693" spans="1:16" x14ac:dyDescent="0.25">
      <c r="A693" s="57" t="s">
        <v>73</v>
      </c>
      <c r="B693" s="57" t="s">
        <v>72</v>
      </c>
      <c r="C693" s="57" t="s">
        <v>5</v>
      </c>
      <c r="D693" s="58">
        <v>769.19925940020858</v>
      </c>
      <c r="E693" s="59">
        <v>0</v>
      </c>
      <c r="F693" s="57">
        <v>424035</v>
      </c>
      <c r="G693" s="57" t="s">
        <v>292</v>
      </c>
      <c r="H693" s="57">
        <v>2017</v>
      </c>
      <c r="I693" s="59">
        <v>0.56699999999999995</v>
      </c>
      <c r="J693" s="57" t="s">
        <v>268</v>
      </c>
      <c r="K693" s="57">
        <v>872008</v>
      </c>
      <c r="L693" s="58">
        <v>436.13598007991823</v>
      </c>
      <c r="M693" s="58">
        <v>333.06327932029035</v>
      </c>
      <c r="O693" s="57" t="s">
        <v>283</v>
      </c>
      <c r="P693" s="57">
        <v>504019</v>
      </c>
    </row>
    <row r="694" spans="1:16" x14ac:dyDescent="0.25">
      <c r="A694" s="57" t="s">
        <v>73</v>
      </c>
      <c r="B694" s="57" t="s">
        <v>72</v>
      </c>
      <c r="C694" s="57" t="s">
        <v>5</v>
      </c>
      <c r="D694" s="58">
        <v>1492.7997368449596</v>
      </c>
      <c r="E694" s="59">
        <v>0</v>
      </c>
      <c r="F694" s="57">
        <v>424035</v>
      </c>
      <c r="G694" s="57" t="s">
        <v>292</v>
      </c>
      <c r="H694" s="57">
        <v>2017</v>
      </c>
      <c r="I694" s="59">
        <v>0.56699999999999995</v>
      </c>
      <c r="J694" s="57" t="s">
        <v>268</v>
      </c>
      <c r="K694" s="57">
        <v>872008</v>
      </c>
      <c r="L694" s="58">
        <v>846.41745079109205</v>
      </c>
      <c r="M694" s="58">
        <v>646.38228605386757</v>
      </c>
      <c r="O694" s="57" t="s">
        <v>283</v>
      </c>
      <c r="P694" s="57">
        <v>504019</v>
      </c>
    </row>
    <row r="695" spans="1:16" x14ac:dyDescent="0.25">
      <c r="A695" s="57" t="s">
        <v>73</v>
      </c>
      <c r="B695" s="57" t="s">
        <v>72</v>
      </c>
      <c r="C695" s="57" t="s">
        <v>5</v>
      </c>
      <c r="D695" s="58">
        <v>1492.7998378923421</v>
      </c>
      <c r="E695" s="59">
        <v>0</v>
      </c>
      <c r="F695" s="57">
        <v>424035</v>
      </c>
      <c r="G695" s="57" t="s">
        <v>292</v>
      </c>
      <c r="H695" s="57">
        <v>2017</v>
      </c>
      <c r="I695" s="59">
        <v>0.56699999999999995</v>
      </c>
      <c r="J695" s="57" t="s">
        <v>268</v>
      </c>
      <c r="K695" s="57">
        <v>872008</v>
      </c>
      <c r="L695" s="58">
        <v>846.41750808495794</v>
      </c>
      <c r="M695" s="58">
        <v>646.38232980738417</v>
      </c>
      <c r="O695" s="57" t="s">
        <v>283</v>
      </c>
      <c r="P695" s="57">
        <v>504019</v>
      </c>
    </row>
    <row r="696" spans="1:16" x14ac:dyDescent="0.25">
      <c r="A696" s="57" t="s">
        <v>73</v>
      </c>
      <c r="B696" s="57" t="s">
        <v>72</v>
      </c>
      <c r="C696" s="57" t="s">
        <v>5</v>
      </c>
      <c r="D696" s="58">
        <v>1492.8000682073273</v>
      </c>
      <c r="E696" s="59">
        <v>0</v>
      </c>
      <c r="F696" s="57">
        <v>424035</v>
      </c>
      <c r="G696" s="57" t="s">
        <v>292</v>
      </c>
      <c r="H696" s="57">
        <v>2017</v>
      </c>
      <c r="I696" s="59">
        <v>0.56699999999999995</v>
      </c>
      <c r="J696" s="57" t="s">
        <v>268</v>
      </c>
      <c r="K696" s="57">
        <v>872008</v>
      </c>
      <c r="L696" s="58">
        <v>846.41763867355451</v>
      </c>
      <c r="M696" s="58">
        <v>646.38242953377278</v>
      </c>
      <c r="O696" s="57" t="s">
        <v>283</v>
      </c>
      <c r="P696" s="57">
        <v>504019</v>
      </c>
    </row>
    <row r="697" spans="1:16" x14ac:dyDescent="0.25">
      <c r="A697" s="57" t="s">
        <v>73</v>
      </c>
      <c r="B697" s="57" t="s">
        <v>72</v>
      </c>
      <c r="C697" s="57" t="s">
        <v>5</v>
      </c>
      <c r="D697" s="58">
        <v>1492.8003709591073</v>
      </c>
      <c r="E697" s="59">
        <v>0</v>
      </c>
      <c r="F697" s="57">
        <v>424035</v>
      </c>
      <c r="G697" s="57" t="s">
        <v>292</v>
      </c>
      <c r="H697" s="57">
        <v>2017</v>
      </c>
      <c r="I697" s="59">
        <v>0.56699999999999995</v>
      </c>
      <c r="J697" s="57" t="s">
        <v>268</v>
      </c>
      <c r="K697" s="57">
        <v>872008</v>
      </c>
      <c r="L697" s="58">
        <v>846.4178103338138</v>
      </c>
      <c r="M697" s="58">
        <v>646.38256062529354</v>
      </c>
      <c r="O697" s="57" t="s">
        <v>283</v>
      </c>
      <c r="P697" s="57">
        <v>504019</v>
      </c>
    </row>
    <row r="698" spans="1:16" x14ac:dyDescent="0.25">
      <c r="A698" s="57" t="s">
        <v>73</v>
      </c>
      <c r="B698" s="57" t="s">
        <v>72</v>
      </c>
      <c r="C698" s="57" t="s">
        <v>5</v>
      </c>
      <c r="D698" s="58">
        <v>1492.8003951906276</v>
      </c>
      <c r="E698" s="59">
        <v>0</v>
      </c>
      <c r="F698" s="57">
        <v>424035</v>
      </c>
      <c r="G698" s="57" t="s">
        <v>292</v>
      </c>
      <c r="H698" s="57">
        <v>2017</v>
      </c>
      <c r="I698" s="59">
        <v>0.56699999999999995</v>
      </c>
      <c r="J698" s="57" t="s">
        <v>268</v>
      </c>
      <c r="K698" s="57">
        <v>872008</v>
      </c>
      <c r="L698" s="58">
        <v>846.41782407308574</v>
      </c>
      <c r="M698" s="58">
        <v>646.38257111754183</v>
      </c>
      <c r="O698" s="57" t="s">
        <v>283</v>
      </c>
      <c r="P698" s="57">
        <v>504019</v>
      </c>
    </row>
    <row r="699" spans="1:16" x14ac:dyDescent="0.25">
      <c r="A699" s="57" t="s">
        <v>73</v>
      </c>
      <c r="B699" s="57" t="s">
        <v>72</v>
      </c>
      <c r="C699" s="57" t="s">
        <v>5</v>
      </c>
      <c r="D699" s="58">
        <v>2816.6598016338135</v>
      </c>
      <c r="E699" s="59">
        <v>0</v>
      </c>
      <c r="F699" s="57">
        <v>424057</v>
      </c>
      <c r="G699" s="57" t="s">
        <v>293</v>
      </c>
      <c r="H699" s="57">
        <v>2017</v>
      </c>
      <c r="I699" s="59">
        <v>0</v>
      </c>
      <c r="J699" s="57" t="s">
        <v>268</v>
      </c>
      <c r="K699" s="57">
        <v>872008</v>
      </c>
      <c r="M699" s="58">
        <v>2816.6598016338135</v>
      </c>
      <c r="O699" s="57">
        <v>9230</v>
      </c>
      <c r="P699" s="57">
        <v>504003</v>
      </c>
    </row>
    <row r="700" spans="1:16" x14ac:dyDescent="0.25">
      <c r="A700" s="57" t="s">
        <v>73</v>
      </c>
      <c r="B700" s="57" t="s">
        <v>72</v>
      </c>
      <c r="C700" s="57" t="s">
        <v>5</v>
      </c>
      <c r="D700" s="58">
        <v>2816.659997622156</v>
      </c>
      <c r="E700" s="59">
        <v>0</v>
      </c>
      <c r="F700" s="57">
        <v>424057</v>
      </c>
      <c r="G700" s="57" t="s">
        <v>293</v>
      </c>
      <c r="H700" s="57">
        <v>2017</v>
      </c>
      <c r="I700" s="59">
        <v>0</v>
      </c>
      <c r="J700" s="57" t="s">
        <v>268</v>
      </c>
      <c r="K700" s="57">
        <v>872008</v>
      </c>
      <c r="M700" s="58">
        <v>2816.659997622156</v>
      </c>
      <c r="O700" s="57">
        <v>9230</v>
      </c>
      <c r="P700" s="57">
        <v>504003</v>
      </c>
    </row>
    <row r="701" spans="1:16" x14ac:dyDescent="0.25">
      <c r="A701" s="57" t="s">
        <v>73</v>
      </c>
      <c r="B701" s="57" t="s">
        <v>72</v>
      </c>
      <c r="C701" s="57" t="s">
        <v>5</v>
      </c>
      <c r="D701" s="58">
        <v>2816.6600821726747</v>
      </c>
      <c r="E701" s="59">
        <v>0</v>
      </c>
      <c r="F701" s="57">
        <v>424057</v>
      </c>
      <c r="G701" s="57" t="s">
        <v>293</v>
      </c>
      <c r="H701" s="57">
        <v>2017</v>
      </c>
      <c r="I701" s="59">
        <v>0</v>
      </c>
      <c r="J701" s="57" t="s">
        <v>268</v>
      </c>
      <c r="K701" s="57">
        <v>872008</v>
      </c>
      <c r="M701" s="58">
        <v>2816.6600821726747</v>
      </c>
      <c r="O701" s="57">
        <v>9230</v>
      </c>
      <c r="P701" s="57">
        <v>504003</v>
      </c>
    </row>
    <row r="702" spans="1:16" x14ac:dyDescent="0.25">
      <c r="A702" s="57" t="s">
        <v>73</v>
      </c>
      <c r="B702" s="57" t="s">
        <v>72</v>
      </c>
      <c r="C702" s="57" t="s">
        <v>5</v>
      </c>
      <c r="D702" s="58">
        <v>2816.6601204732278</v>
      </c>
      <c r="E702" s="59">
        <v>0</v>
      </c>
      <c r="F702" s="57">
        <v>424057</v>
      </c>
      <c r="G702" s="57" t="s">
        <v>293</v>
      </c>
      <c r="H702" s="57">
        <v>2017</v>
      </c>
      <c r="I702" s="59">
        <v>0</v>
      </c>
      <c r="J702" s="57" t="s">
        <v>268</v>
      </c>
      <c r="K702" s="57">
        <v>872008</v>
      </c>
      <c r="M702" s="58">
        <v>2816.6601204732278</v>
      </c>
      <c r="O702" s="57">
        <v>9230</v>
      </c>
      <c r="P702" s="57">
        <v>504003</v>
      </c>
    </row>
    <row r="703" spans="1:16" x14ac:dyDescent="0.25">
      <c r="A703" s="57" t="s">
        <v>73</v>
      </c>
      <c r="B703" s="57" t="s">
        <v>72</v>
      </c>
      <c r="C703" s="57" t="s">
        <v>5</v>
      </c>
      <c r="D703" s="58">
        <v>2816.6601863881542</v>
      </c>
      <c r="E703" s="59">
        <v>0</v>
      </c>
      <c r="F703" s="57">
        <v>424057</v>
      </c>
      <c r="G703" s="57" t="s">
        <v>293</v>
      </c>
      <c r="H703" s="57">
        <v>2017</v>
      </c>
      <c r="I703" s="59">
        <v>0</v>
      </c>
      <c r="J703" s="57" t="s">
        <v>268</v>
      </c>
      <c r="K703" s="57">
        <v>872008</v>
      </c>
      <c r="M703" s="58">
        <v>2816.6601863881542</v>
      </c>
      <c r="O703" s="57">
        <v>9230</v>
      </c>
      <c r="P703" s="57">
        <v>504003</v>
      </c>
    </row>
    <row r="704" spans="1:16" x14ac:dyDescent="0.25">
      <c r="A704" s="57" t="s">
        <v>73</v>
      </c>
      <c r="B704" s="57" t="s">
        <v>72</v>
      </c>
      <c r="C704" s="57" t="s">
        <v>5</v>
      </c>
      <c r="D704" s="58">
        <v>3333.1985136901935</v>
      </c>
      <c r="E704" s="59">
        <v>0</v>
      </c>
      <c r="F704" s="57">
        <v>424057</v>
      </c>
      <c r="G704" s="57" t="s">
        <v>293</v>
      </c>
      <c r="H704" s="57">
        <v>2018</v>
      </c>
      <c r="I704" s="59">
        <v>0</v>
      </c>
      <c r="J704" s="57" t="s">
        <v>268</v>
      </c>
      <c r="K704" s="57">
        <v>872008</v>
      </c>
      <c r="M704" s="58">
        <v>3333.1985136901935</v>
      </c>
      <c r="O704" s="57">
        <v>9230</v>
      </c>
      <c r="P704" s="57">
        <v>504003</v>
      </c>
    </row>
    <row r="705" spans="1:16" x14ac:dyDescent="0.25">
      <c r="A705" s="57" t="s">
        <v>73</v>
      </c>
      <c r="B705" s="57" t="s">
        <v>72</v>
      </c>
      <c r="C705" s="57" t="s">
        <v>5</v>
      </c>
      <c r="D705" s="58">
        <v>3491.1599027161637</v>
      </c>
      <c r="E705" s="59">
        <v>0</v>
      </c>
      <c r="F705" s="57">
        <v>424057</v>
      </c>
      <c r="G705" s="57" t="s">
        <v>293</v>
      </c>
      <c r="H705" s="57">
        <v>2015</v>
      </c>
      <c r="I705" s="59">
        <v>0</v>
      </c>
      <c r="J705" s="57" t="s">
        <v>268</v>
      </c>
      <c r="K705" s="57">
        <v>870905</v>
      </c>
      <c r="M705" s="58">
        <v>3491.1599027161637</v>
      </c>
      <c r="O705" s="57">
        <v>9210</v>
      </c>
      <c r="P705" s="57">
        <v>504003</v>
      </c>
    </row>
    <row r="706" spans="1:16" x14ac:dyDescent="0.25">
      <c r="A706" s="57" t="s">
        <v>73</v>
      </c>
      <c r="B706" s="57" t="s">
        <v>72</v>
      </c>
      <c r="C706" s="57" t="s">
        <v>5</v>
      </c>
      <c r="D706" s="58">
        <v>3595.4598109609965</v>
      </c>
      <c r="E706" s="59">
        <v>0</v>
      </c>
      <c r="F706" s="57">
        <v>424057</v>
      </c>
      <c r="G706" s="57" t="s">
        <v>293</v>
      </c>
      <c r="H706" s="57">
        <v>2017</v>
      </c>
      <c r="I706" s="59">
        <v>0</v>
      </c>
      <c r="J706" s="57" t="s">
        <v>268</v>
      </c>
      <c r="K706" s="57">
        <v>872008</v>
      </c>
      <c r="M706" s="58">
        <v>3595.4598109609965</v>
      </c>
      <c r="O706" s="57">
        <v>9230</v>
      </c>
      <c r="P706" s="57">
        <v>504003</v>
      </c>
    </row>
    <row r="707" spans="1:16" x14ac:dyDescent="0.25">
      <c r="A707" s="57" t="s">
        <v>73</v>
      </c>
      <c r="B707" s="57" t="s">
        <v>72</v>
      </c>
      <c r="C707" s="57" t="s">
        <v>5</v>
      </c>
      <c r="D707" s="58">
        <v>3595.4599217772202</v>
      </c>
      <c r="E707" s="59">
        <v>0</v>
      </c>
      <c r="F707" s="57">
        <v>424057</v>
      </c>
      <c r="G707" s="57" t="s">
        <v>293</v>
      </c>
      <c r="H707" s="57">
        <v>2017</v>
      </c>
      <c r="I707" s="59">
        <v>0</v>
      </c>
      <c r="J707" s="57" t="s">
        <v>268</v>
      </c>
      <c r="K707" s="57">
        <v>872008</v>
      </c>
      <c r="M707" s="58">
        <v>3595.4599217772202</v>
      </c>
      <c r="O707" s="57">
        <v>9230</v>
      </c>
      <c r="P707" s="57">
        <v>504003</v>
      </c>
    </row>
    <row r="708" spans="1:16" x14ac:dyDescent="0.25">
      <c r="A708" s="57" t="s">
        <v>73</v>
      </c>
      <c r="B708" s="57" t="s">
        <v>72</v>
      </c>
      <c r="C708" s="57" t="s">
        <v>5</v>
      </c>
      <c r="D708" s="58">
        <v>3595.4599751586134</v>
      </c>
      <c r="E708" s="59">
        <v>0</v>
      </c>
      <c r="F708" s="57">
        <v>424057</v>
      </c>
      <c r="G708" s="57" t="s">
        <v>293</v>
      </c>
      <c r="H708" s="57">
        <v>2017</v>
      </c>
      <c r="I708" s="59">
        <v>0</v>
      </c>
      <c r="J708" s="57" t="s">
        <v>268</v>
      </c>
      <c r="K708" s="57">
        <v>872008</v>
      </c>
      <c r="M708" s="58">
        <v>3595.4599751586134</v>
      </c>
      <c r="O708" s="57">
        <v>9230</v>
      </c>
      <c r="P708" s="57">
        <v>504003</v>
      </c>
    </row>
    <row r="709" spans="1:16" x14ac:dyDescent="0.25">
      <c r="A709" s="57" t="s">
        <v>73</v>
      </c>
      <c r="B709" s="57" t="s">
        <v>72</v>
      </c>
      <c r="C709" s="57" t="s">
        <v>5</v>
      </c>
      <c r="D709" s="58">
        <v>3595.4600499956227</v>
      </c>
      <c r="E709" s="59">
        <v>0</v>
      </c>
      <c r="F709" s="57">
        <v>424057</v>
      </c>
      <c r="G709" s="57" t="s">
        <v>293</v>
      </c>
      <c r="H709" s="57">
        <v>2017</v>
      </c>
      <c r="I709" s="59">
        <v>0</v>
      </c>
      <c r="J709" s="57" t="s">
        <v>268</v>
      </c>
      <c r="K709" s="57">
        <v>872008</v>
      </c>
      <c r="M709" s="58">
        <v>3595.4600499956227</v>
      </c>
      <c r="O709" s="57">
        <v>9230</v>
      </c>
      <c r="P709" s="57">
        <v>504003</v>
      </c>
    </row>
    <row r="710" spans="1:16" x14ac:dyDescent="0.25">
      <c r="A710" s="57" t="s">
        <v>73</v>
      </c>
      <c r="B710" s="57" t="s">
        <v>72</v>
      </c>
      <c r="C710" s="57" t="s">
        <v>5</v>
      </c>
      <c r="D710" s="58">
        <v>3595.4601058802227</v>
      </c>
      <c r="E710" s="59">
        <v>0</v>
      </c>
      <c r="F710" s="57">
        <v>424057</v>
      </c>
      <c r="G710" s="57" t="s">
        <v>293</v>
      </c>
      <c r="H710" s="57">
        <v>2017</v>
      </c>
      <c r="I710" s="59">
        <v>0</v>
      </c>
      <c r="J710" s="57" t="s">
        <v>268</v>
      </c>
      <c r="K710" s="57">
        <v>872008</v>
      </c>
      <c r="M710" s="58">
        <v>3595.4601058802227</v>
      </c>
      <c r="O710" s="57">
        <v>9230</v>
      </c>
      <c r="P710" s="57">
        <v>504003</v>
      </c>
    </row>
    <row r="711" spans="1:16" x14ac:dyDescent="0.25">
      <c r="A711" s="57" t="s">
        <v>73</v>
      </c>
      <c r="B711" s="57" t="s">
        <v>72</v>
      </c>
      <c r="C711" s="57" t="s">
        <v>5</v>
      </c>
      <c r="D711" s="58">
        <v>3595.4601689484743</v>
      </c>
      <c r="E711" s="59">
        <v>0</v>
      </c>
      <c r="F711" s="57">
        <v>424057</v>
      </c>
      <c r="G711" s="57" t="s">
        <v>293</v>
      </c>
      <c r="H711" s="57">
        <v>2017</v>
      </c>
      <c r="I711" s="59">
        <v>0</v>
      </c>
      <c r="J711" s="57" t="s">
        <v>268</v>
      </c>
      <c r="K711" s="57">
        <v>872008</v>
      </c>
      <c r="M711" s="58">
        <v>3595.4601689484743</v>
      </c>
      <c r="O711" s="57">
        <v>9230</v>
      </c>
      <c r="P711" s="57">
        <v>504003</v>
      </c>
    </row>
    <row r="712" spans="1:16" x14ac:dyDescent="0.25">
      <c r="A712" s="57" t="s">
        <v>73</v>
      </c>
      <c r="B712" s="57" t="s">
        <v>72</v>
      </c>
      <c r="C712" s="57" t="s">
        <v>5</v>
      </c>
      <c r="D712" s="58">
        <v>3738.7596219009124</v>
      </c>
      <c r="E712" s="59">
        <v>0</v>
      </c>
      <c r="F712" s="57">
        <v>424057</v>
      </c>
      <c r="G712" s="57" t="s">
        <v>293</v>
      </c>
      <c r="H712" s="57">
        <v>2016</v>
      </c>
      <c r="I712" s="59">
        <v>0</v>
      </c>
      <c r="J712" s="57" t="s">
        <v>268</v>
      </c>
      <c r="K712" s="57">
        <v>872008</v>
      </c>
      <c r="M712" s="58">
        <v>3738.7596219009124</v>
      </c>
      <c r="O712" s="57">
        <v>9230</v>
      </c>
      <c r="P712" s="57">
        <v>504003</v>
      </c>
    </row>
    <row r="713" spans="1:16" x14ac:dyDescent="0.25">
      <c r="A713" s="57" t="s">
        <v>73</v>
      </c>
      <c r="B713" s="57" t="s">
        <v>72</v>
      </c>
      <c r="C713" s="57" t="s">
        <v>5</v>
      </c>
      <c r="D713" s="58">
        <v>3738.7597443336808</v>
      </c>
      <c r="E713" s="59">
        <v>0</v>
      </c>
      <c r="F713" s="57">
        <v>424057</v>
      </c>
      <c r="G713" s="57" t="s">
        <v>293</v>
      </c>
      <c r="H713" s="57">
        <v>2016</v>
      </c>
      <c r="I713" s="59">
        <v>0</v>
      </c>
      <c r="J713" s="57" t="s">
        <v>268</v>
      </c>
      <c r="K713" s="57">
        <v>872008</v>
      </c>
      <c r="M713" s="58">
        <v>3738.7597443336808</v>
      </c>
      <c r="O713" s="57">
        <v>9230</v>
      </c>
      <c r="P713" s="57">
        <v>504003</v>
      </c>
    </row>
    <row r="714" spans="1:16" x14ac:dyDescent="0.25">
      <c r="A714" s="57" t="s">
        <v>73</v>
      </c>
      <c r="B714" s="57" t="s">
        <v>72</v>
      </c>
      <c r="C714" s="57" t="s">
        <v>5</v>
      </c>
      <c r="D714" s="58">
        <v>3738.7598867744164</v>
      </c>
      <c r="E714" s="59">
        <v>0</v>
      </c>
      <c r="F714" s="57">
        <v>424057</v>
      </c>
      <c r="G714" s="57" t="s">
        <v>293</v>
      </c>
      <c r="H714" s="57">
        <v>2016</v>
      </c>
      <c r="I714" s="59">
        <v>0</v>
      </c>
      <c r="J714" s="57" t="s">
        <v>268</v>
      </c>
      <c r="K714" s="57">
        <v>872008</v>
      </c>
      <c r="M714" s="58">
        <v>3738.7598867744164</v>
      </c>
      <c r="O714" s="57">
        <v>9230</v>
      </c>
      <c r="P714" s="57">
        <v>504003</v>
      </c>
    </row>
    <row r="715" spans="1:16" x14ac:dyDescent="0.25">
      <c r="A715" s="57" t="s">
        <v>73</v>
      </c>
      <c r="B715" s="57" t="s">
        <v>72</v>
      </c>
      <c r="C715" s="57" t="s">
        <v>5</v>
      </c>
      <c r="D715" s="58">
        <v>3738.7598995315616</v>
      </c>
      <c r="E715" s="59">
        <v>0</v>
      </c>
      <c r="F715" s="57">
        <v>424057</v>
      </c>
      <c r="G715" s="57" t="s">
        <v>293</v>
      </c>
      <c r="H715" s="57">
        <v>2016</v>
      </c>
      <c r="I715" s="59">
        <v>0</v>
      </c>
      <c r="J715" s="57" t="s">
        <v>268</v>
      </c>
      <c r="K715" s="57">
        <v>872008</v>
      </c>
      <c r="M715" s="58">
        <v>3738.7598995315616</v>
      </c>
      <c r="O715" s="57">
        <v>9230</v>
      </c>
      <c r="P715" s="57">
        <v>504003</v>
      </c>
    </row>
    <row r="716" spans="1:16" x14ac:dyDescent="0.25">
      <c r="A716" s="57" t="s">
        <v>73</v>
      </c>
      <c r="B716" s="57" t="s">
        <v>72</v>
      </c>
      <c r="C716" s="57" t="s">
        <v>5</v>
      </c>
      <c r="D716" s="58">
        <v>3738.7599309865914</v>
      </c>
      <c r="E716" s="59">
        <v>0</v>
      </c>
      <c r="F716" s="57">
        <v>424057</v>
      </c>
      <c r="G716" s="57" t="s">
        <v>293</v>
      </c>
      <c r="H716" s="57">
        <v>2016</v>
      </c>
      <c r="I716" s="59">
        <v>0</v>
      </c>
      <c r="J716" s="57" t="s">
        <v>268</v>
      </c>
      <c r="K716" s="57">
        <v>872008</v>
      </c>
      <c r="M716" s="58">
        <v>3738.7599309865914</v>
      </c>
      <c r="O716" s="57">
        <v>9230</v>
      </c>
      <c r="P716" s="57">
        <v>504003</v>
      </c>
    </row>
    <row r="717" spans="1:16" x14ac:dyDescent="0.25">
      <c r="A717" s="57" t="s">
        <v>73</v>
      </c>
      <c r="B717" s="57" t="s">
        <v>72</v>
      </c>
      <c r="C717" s="57" t="s">
        <v>5</v>
      </c>
      <c r="D717" s="58">
        <v>3738.7599462958792</v>
      </c>
      <c r="E717" s="59">
        <v>0</v>
      </c>
      <c r="F717" s="57">
        <v>424057</v>
      </c>
      <c r="G717" s="57" t="s">
        <v>293</v>
      </c>
      <c r="H717" s="57">
        <v>2016</v>
      </c>
      <c r="I717" s="59">
        <v>0</v>
      </c>
      <c r="J717" s="57" t="s">
        <v>268</v>
      </c>
      <c r="K717" s="57">
        <v>872008</v>
      </c>
      <c r="M717" s="58">
        <v>3738.7599462958792</v>
      </c>
      <c r="O717" s="57">
        <v>9230</v>
      </c>
      <c r="P717" s="57">
        <v>504003</v>
      </c>
    </row>
    <row r="718" spans="1:16" x14ac:dyDescent="0.25">
      <c r="A718" s="57" t="s">
        <v>73</v>
      </c>
      <c r="B718" s="57" t="s">
        <v>72</v>
      </c>
      <c r="C718" s="57" t="s">
        <v>5</v>
      </c>
      <c r="D718" s="58">
        <v>3738.7599531237015</v>
      </c>
      <c r="E718" s="59">
        <v>0</v>
      </c>
      <c r="F718" s="57">
        <v>424057</v>
      </c>
      <c r="G718" s="57" t="s">
        <v>293</v>
      </c>
      <c r="H718" s="57">
        <v>2016</v>
      </c>
      <c r="I718" s="59">
        <v>0</v>
      </c>
      <c r="J718" s="57" t="s">
        <v>268</v>
      </c>
      <c r="K718" s="57">
        <v>872008</v>
      </c>
      <c r="M718" s="58">
        <v>3738.7599531237015</v>
      </c>
      <c r="O718" s="57">
        <v>9230</v>
      </c>
      <c r="P718" s="57">
        <v>504003</v>
      </c>
    </row>
    <row r="719" spans="1:16" x14ac:dyDescent="0.25">
      <c r="A719" s="57" t="s">
        <v>73</v>
      </c>
      <c r="B719" s="57" t="s">
        <v>72</v>
      </c>
      <c r="C719" s="57" t="s">
        <v>5</v>
      </c>
      <c r="D719" s="58">
        <v>3738.7600445030189</v>
      </c>
      <c r="E719" s="59">
        <v>0</v>
      </c>
      <c r="F719" s="57">
        <v>424057</v>
      </c>
      <c r="G719" s="57" t="s">
        <v>293</v>
      </c>
      <c r="H719" s="57">
        <v>2016</v>
      </c>
      <c r="I719" s="59">
        <v>0</v>
      </c>
      <c r="J719" s="57" t="s">
        <v>268</v>
      </c>
      <c r="K719" s="57">
        <v>872008</v>
      </c>
      <c r="M719" s="58">
        <v>3738.7600445030189</v>
      </c>
      <c r="O719" s="57">
        <v>9230</v>
      </c>
      <c r="P719" s="57">
        <v>504003</v>
      </c>
    </row>
    <row r="720" spans="1:16" x14ac:dyDescent="0.25">
      <c r="A720" s="57" t="s">
        <v>73</v>
      </c>
      <c r="B720" s="57" t="s">
        <v>72</v>
      </c>
      <c r="C720" s="57" t="s">
        <v>5</v>
      </c>
      <c r="D720" s="58">
        <v>3738.7600845851643</v>
      </c>
      <c r="E720" s="59">
        <v>0</v>
      </c>
      <c r="F720" s="57">
        <v>424057</v>
      </c>
      <c r="G720" s="57" t="s">
        <v>293</v>
      </c>
      <c r="H720" s="57">
        <v>2016</v>
      </c>
      <c r="I720" s="59">
        <v>0</v>
      </c>
      <c r="J720" s="57" t="s">
        <v>268</v>
      </c>
      <c r="K720" s="57">
        <v>872008</v>
      </c>
      <c r="M720" s="58">
        <v>3738.7600845851643</v>
      </c>
      <c r="O720" s="57">
        <v>9230</v>
      </c>
      <c r="P720" s="57">
        <v>504003</v>
      </c>
    </row>
    <row r="721" spans="1:16" x14ac:dyDescent="0.25">
      <c r="A721" s="57" t="s">
        <v>73</v>
      </c>
      <c r="B721" s="57" t="s">
        <v>72</v>
      </c>
      <c r="C721" s="57" t="s">
        <v>5</v>
      </c>
      <c r="D721" s="58">
        <v>3738.7601784234489</v>
      </c>
      <c r="E721" s="59">
        <v>0</v>
      </c>
      <c r="F721" s="57">
        <v>424057</v>
      </c>
      <c r="G721" s="57" t="s">
        <v>293</v>
      </c>
      <c r="H721" s="57">
        <v>2016</v>
      </c>
      <c r="I721" s="59">
        <v>0</v>
      </c>
      <c r="J721" s="57" t="s">
        <v>268</v>
      </c>
      <c r="K721" s="57">
        <v>872008</v>
      </c>
      <c r="M721" s="58">
        <v>3738.7601784234489</v>
      </c>
      <c r="O721" s="57">
        <v>9230</v>
      </c>
      <c r="P721" s="57">
        <v>504003</v>
      </c>
    </row>
    <row r="722" spans="1:16" x14ac:dyDescent="0.25">
      <c r="A722" s="57" t="s">
        <v>73</v>
      </c>
      <c r="B722" s="57" t="s">
        <v>72</v>
      </c>
      <c r="C722" s="57" t="s">
        <v>5</v>
      </c>
      <c r="D722" s="58">
        <v>3967.7897535093575</v>
      </c>
      <c r="E722" s="59">
        <v>0</v>
      </c>
      <c r="F722" s="57">
        <v>424057</v>
      </c>
      <c r="G722" s="57" t="s">
        <v>293</v>
      </c>
      <c r="H722" s="57">
        <v>2017</v>
      </c>
      <c r="I722" s="59">
        <v>0</v>
      </c>
      <c r="J722" s="57" t="s">
        <v>268</v>
      </c>
      <c r="K722" s="57">
        <v>872008</v>
      </c>
      <c r="M722" s="58">
        <v>3967.7897535093575</v>
      </c>
      <c r="O722" s="57">
        <v>9230</v>
      </c>
      <c r="P722" s="57">
        <v>504003</v>
      </c>
    </row>
    <row r="723" spans="1:16" x14ac:dyDescent="0.25">
      <c r="A723" s="57" t="s">
        <v>73</v>
      </c>
      <c r="B723" s="57" t="s">
        <v>72</v>
      </c>
      <c r="C723" s="57" t="s">
        <v>5</v>
      </c>
      <c r="D723" s="58">
        <v>4290.7973110535195</v>
      </c>
      <c r="E723" s="59">
        <v>0</v>
      </c>
      <c r="F723" s="57">
        <v>424057</v>
      </c>
      <c r="G723" s="57" t="s">
        <v>293</v>
      </c>
      <c r="H723" s="57">
        <v>2019</v>
      </c>
      <c r="I723" s="59">
        <v>0</v>
      </c>
      <c r="J723" s="57" t="s">
        <v>268</v>
      </c>
      <c r="K723" s="57">
        <v>872008</v>
      </c>
      <c r="M723" s="58">
        <v>4290.7973110535195</v>
      </c>
      <c r="O723" s="57">
        <v>9230</v>
      </c>
      <c r="P723" s="57">
        <v>504003</v>
      </c>
    </row>
    <row r="724" spans="1:16" x14ac:dyDescent="0.25">
      <c r="A724" s="57" t="s">
        <v>73</v>
      </c>
      <c r="B724" s="57" t="s">
        <v>72</v>
      </c>
      <c r="C724" s="57" t="s">
        <v>5</v>
      </c>
      <c r="D724" s="58">
        <v>4290.799676095382</v>
      </c>
      <c r="E724" s="59">
        <v>0</v>
      </c>
      <c r="F724" s="57">
        <v>424057</v>
      </c>
      <c r="G724" s="57" t="s">
        <v>293</v>
      </c>
      <c r="H724" s="57">
        <v>2019</v>
      </c>
      <c r="I724" s="59">
        <v>0</v>
      </c>
      <c r="J724" s="57" t="s">
        <v>268</v>
      </c>
      <c r="K724" s="57">
        <v>872008</v>
      </c>
      <c r="M724" s="58">
        <v>4290.799676095382</v>
      </c>
      <c r="O724" s="57">
        <v>9230</v>
      </c>
      <c r="P724" s="57">
        <v>504003</v>
      </c>
    </row>
    <row r="725" spans="1:16" x14ac:dyDescent="0.25">
      <c r="A725" s="57" t="s">
        <v>73</v>
      </c>
      <c r="B725" s="57" t="s">
        <v>72</v>
      </c>
      <c r="C725" s="57" t="s">
        <v>5</v>
      </c>
      <c r="D725" s="58">
        <v>4290.7999059636677</v>
      </c>
      <c r="E725" s="59">
        <v>0</v>
      </c>
      <c r="F725" s="57">
        <v>424057</v>
      </c>
      <c r="G725" s="57" t="s">
        <v>293</v>
      </c>
      <c r="H725" s="57">
        <v>2019</v>
      </c>
      <c r="I725" s="59">
        <v>0</v>
      </c>
      <c r="J725" s="57" t="s">
        <v>268</v>
      </c>
      <c r="K725" s="57">
        <v>872008</v>
      </c>
      <c r="M725" s="58">
        <v>4290.7999059636677</v>
      </c>
      <c r="O725" s="57">
        <v>9230</v>
      </c>
      <c r="P725" s="57">
        <v>504003</v>
      </c>
    </row>
    <row r="726" spans="1:16" x14ac:dyDescent="0.25">
      <c r="A726" s="57" t="s">
        <v>73</v>
      </c>
      <c r="B726" s="57" t="s">
        <v>72</v>
      </c>
      <c r="C726" s="57" t="s">
        <v>5</v>
      </c>
      <c r="D726" s="58">
        <v>4290.7999219327021</v>
      </c>
      <c r="E726" s="59">
        <v>0</v>
      </c>
      <c r="F726" s="57">
        <v>424057</v>
      </c>
      <c r="G726" s="57" t="s">
        <v>293</v>
      </c>
      <c r="H726" s="57">
        <v>2019</v>
      </c>
      <c r="I726" s="59">
        <v>0</v>
      </c>
      <c r="J726" s="57" t="s">
        <v>268</v>
      </c>
      <c r="K726" s="57">
        <v>872008</v>
      </c>
      <c r="M726" s="58">
        <v>4290.7999219327021</v>
      </c>
      <c r="O726" s="57">
        <v>9230</v>
      </c>
      <c r="P726" s="57">
        <v>504003</v>
      </c>
    </row>
    <row r="727" spans="1:16" x14ac:dyDescent="0.25">
      <c r="A727" s="57" t="s">
        <v>73</v>
      </c>
      <c r="B727" s="57" t="s">
        <v>72</v>
      </c>
      <c r="C727" s="57" t="s">
        <v>5</v>
      </c>
      <c r="D727" s="58">
        <v>4290.7999529907411</v>
      </c>
      <c r="E727" s="59">
        <v>0</v>
      </c>
      <c r="F727" s="57">
        <v>424057</v>
      </c>
      <c r="G727" s="57" t="s">
        <v>293</v>
      </c>
      <c r="H727" s="57">
        <v>2019</v>
      </c>
      <c r="I727" s="59">
        <v>0</v>
      </c>
      <c r="J727" s="57" t="s">
        <v>268</v>
      </c>
      <c r="K727" s="57">
        <v>872008</v>
      </c>
      <c r="M727" s="58">
        <v>4290.7999529907411</v>
      </c>
      <c r="O727" s="57">
        <v>9230</v>
      </c>
      <c r="P727" s="57">
        <v>504003</v>
      </c>
    </row>
    <row r="728" spans="1:16" x14ac:dyDescent="0.25">
      <c r="A728" s="57" t="s">
        <v>73</v>
      </c>
      <c r="B728" s="57" t="s">
        <v>72</v>
      </c>
      <c r="C728" s="57" t="s">
        <v>5</v>
      </c>
      <c r="D728" s="58">
        <v>4290.8000776446206</v>
      </c>
      <c r="E728" s="59">
        <v>0</v>
      </c>
      <c r="F728" s="57">
        <v>424057</v>
      </c>
      <c r="G728" s="57" t="s">
        <v>293</v>
      </c>
      <c r="H728" s="57">
        <v>2019</v>
      </c>
      <c r="I728" s="59">
        <v>0</v>
      </c>
      <c r="J728" s="57" t="s">
        <v>268</v>
      </c>
      <c r="K728" s="57">
        <v>872008</v>
      </c>
      <c r="M728" s="58">
        <v>4290.8000776446206</v>
      </c>
      <c r="O728" s="57">
        <v>9230</v>
      </c>
      <c r="P728" s="57">
        <v>504003</v>
      </c>
    </row>
    <row r="729" spans="1:16" x14ac:dyDescent="0.25">
      <c r="A729" s="57" t="s">
        <v>73</v>
      </c>
      <c r="B729" s="57" t="s">
        <v>72</v>
      </c>
      <c r="C729" s="57" t="s">
        <v>5</v>
      </c>
      <c r="D729" s="58">
        <v>4358.7994772731608</v>
      </c>
      <c r="E729" s="59">
        <v>0</v>
      </c>
      <c r="F729" s="57">
        <v>424057</v>
      </c>
      <c r="G729" s="57" t="s">
        <v>293</v>
      </c>
      <c r="H729" s="57">
        <v>2018</v>
      </c>
      <c r="I729" s="59">
        <v>0</v>
      </c>
      <c r="J729" s="57" t="s">
        <v>268</v>
      </c>
      <c r="K729" s="57">
        <v>872008</v>
      </c>
      <c r="M729" s="58">
        <v>4358.7994772731608</v>
      </c>
      <c r="O729" s="57">
        <v>9230</v>
      </c>
      <c r="P729" s="57">
        <v>504003</v>
      </c>
    </row>
    <row r="730" spans="1:16" x14ac:dyDescent="0.25">
      <c r="A730" s="57" t="s">
        <v>73</v>
      </c>
      <c r="B730" s="57" t="s">
        <v>72</v>
      </c>
      <c r="C730" s="57" t="s">
        <v>5</v>
      </c>
      <c r="D730" s="58">
        <v>4358.799590930792</v>
      </c>
      <c r="E730" s="59">
        <v>0</v>
      </c>
      <c r="F730" s="57">
        <v>424057</v>
      </c>
      <c r="G730" s="57" t="s">
        <v>293</v>
      </c>
      <c r="H730" s="57">
        <v>2018</v>
      </c>
      <c r="I730" s="59">
        <v>0</v>
      </c>
      <c r="J730" s="57" t="s">
        <v>268</v>
      </c>
      <c r="K730" s="57">
        <v>872008</v>
      </c>
      <c r="M730" s="58">
        <v>4358.799590930792</v>
      </c>
      <c r="O730" s="57">
        <v>9230</v>
      </c>
      <c r="P730" s="57">
        <v>504003</v>
      </c>
    </row>
    <row r="731" spans="1:16" x14ac:dyDescent="0.25">
      <c r="A731" s="57" t="s">
        <v>73</v>
      </c>
      <c r="B731" s="57" t="s">
        <v>72</v>
      </c>
      <c r="C731" s="57" t="s">
        <v>5</v>
      </c>
      <c r="D731" s="58">
        <v>4358.7996250594897</v>
      </c>
      <c r="E731" s="59">
        <v>0</v>
      </c>
      <c r="F731" s="57">
        <v>424057</v>
      </c>
      <c r="G731" s="57" t="s">
        <v>293</v>
      </c>
      <c r="H731" s="57">
        <v>2018</v>
      </c>
      <c r="I731" s="59">
        <v>0</v>
      </c>
      <c r="J731" s="57" t="s">
        <v>268</v>
      </c>
      <c r="K731" s="57">
        <v>872008</v>
      </c>
      <c r="M731" s="58">
        <v>4358.7996250594897</v>
      </c>
      <c r="O731" s="57">
        <v>9230</v>
      </c>
      <c r="P731" s="57">
        <v>504003</v>
      </c>
    </row>
    <row r="732" spans="1:16" x14ac:dyDescent="0.25">
      <c r="A732" s="57" t="s">
        <v>73</v>
      </c>
      <c r="B732" s="57" t="s">
        <v>72</v>
      </c>
      <c r="C732" s="57" t="s">
        <v>5</v>
      </c>
      <c r="D732" s="58">
        <v>4358.7997102868139</v>
      </c>
      <c r="E732" s="59">
        <v>0</v>
      </c>
      <c r="F732" s="57">
        <v>424057</v>
      </c>
      <c r="G732" s="57" t="s">
        <v>293</v>
      </c>
      <c r="H732" s="57">
        <v>2018</v>
      </c>
      <c r="I732" s="59">
        <v>0</v>
      </c>
      <c r="J732" s="57" t="s">
        <v>268</v>
      </c>
      <c r="K732" s="57">
        <v>872008</v>
      </c>
      <c r="M732" s="58">
        <v>4358.7997102868139</v>
      </c>
      <c r="O732" s="57">
        <v>9230</v>
      </c>
      <c r="P732" s="57">
        <v>504003</v>
      </c>
    </row>
    <row r="733" spans="1:16" x14ac:dyDescent="0.25">
      <c r="A733" s="57" t="s">
        <v>73</v>
      </c>
      <c r="B733" s="57" t="s">
        <v>72</v>
      </c>
      <c r="C733" s="57" t="s">
        <v>5</v>
      </c>
      <c r="D733" s="58">
        <v>4358.79989008963</v>
      </c>
      <c r="E733" s="59">
        <v>0</v>
      </c>
      <c r="F733" s="57">
        <v>424057</v>
      </c>
      <c r="G733" s="57" t="s">
        <v>293</v>
      </c>
      <c r="H733" s="57">
        <v>2018</v>
      </c>
      <c r="I733" s="59">
        <v>0</v>
      </c>
      <c r="J733" s="57" t="s">
        <v>268</v>
      </c>
      <c r="K733" s="57">
        <v>872008</v>
      </c>
      <c r="M733" s="58">
        <v>4358.79989008963</v>
      </c>
      <c r="O733" s="57">
        <v>9230</v>
      </c>
      <c r="P733" s="57">
        <v>504003</v>
      </c>
    </row>
    <row r="734" spans="1:16" x14ac:dyDescent="0.25">
      <c r="A734" s="57" t="s">
        <v>73</v>
      </c>
      <c r="B734" s="57" t="s">
        <v>72</v>
      </c>
      <c r="C734" s="57" t="s">
        <v>5</v>
      </c>
      <c r="D734" s="58">
        <v>4358.7999985323522</v>
      </c>
      <c r="E734" s="59">
        <v>0</v>
      </c>
      <c r="F734" s="57">
        <v>424057</v>
      </c>
      <c r="G734" s="57" t="s">
        <v>293</v>
      </c>
      <c r="H734" s="57">
        <v>2018</v>
      </c>
      <c r="I734" s="59">
        <v>0</v>
      </c>
      <c r="J734" s="57" t="s">
        <v>268</v>
      </c>
      <c r="K734" s="57">
        <v>872008</v>
      </c>
      <c r="M734" s="58">
        <v>4358.7999985323522</v>
      </c>
      <c r="O734" s="57">
        <v>9230</v>
      </c>
      <c r="P734" s="57">
        <v>504003</v>
      </c>
    </row>
    <row r="735" spans="1:16" x14ac:dyDescent="0.25">
      <c r="A735" s="57" t="s">
        <v>73</v>
      </c>
      <c r="B735" s="57" t="s">
        <v>72</v>
      </c>
      <c r="C735" s="57" t="s">
        <v>5</v>
      </c>
      <c r="D735" s="58">
        <v>4358.8000170606256</v>
      </c>
      <c r="E735" s="59">
        <v>0</v>
      </c>
      <c r="F735" s="57">
        <v>424057</v>
      </c>
      <c r="G735" s="57" t="s">
        <v>293</v>
      </c>
      <c r="H735" s="57">
        <v>2018</v>
      </c>
      <c r="I735" s="59">
        <v>0</v>
      </c>
      <c r="J735" s="57" t="s">
        <v>268</v>
      </c>
      <c r="K735" s="57">
        <v>872008</v>
      </c>
      <c r="M735" s="58">
        <v>4358.8000170606256</v>
      </c>
      <c r="O735" s="57">
        <v>9230</v>
      </c>
      <c r="P735" s="57">
        <v>504003</v>
      </c>
    </row>
    <row r="736" spans="1:16" x14ac:dyDescent="0.25">
      <c r="A736" s="57" t="s">
        <v>73</v>
      </c>
      <c r="B736" s="57" t="s">
        <v>72</v>
      </c>
      <c r="C736" s="57" t="s">
        <v>5</v>
      </c>
      <c r="D736" s="58">
        <v>4358.8000743948633</v>
      </c>
      <c r="E736" s="59">
        <v>0</v>
      </c>
      <c r="F736" s="57">
        <v>424057</v>
      </c>
      <c r="G736" s="57" t="s">
        <v>293</v>
      </c>
      <c r="H736" s="57">
        <v>2018</v>
      </c>
      <c r="I736" s="59">
        <v>0</v>
      </c>
      <c r="J736" s="57" t="s">
        <v>268</v>
      </c>
      <c r="K736" s="57">
        <v>872008</v>
      </c>
      <c r="M736" s="58">
        <v>4358.8000743948633</v>
      </c>
      <c r="O736" s="57">
        <v>9230</v>
      </c>
      <c r="P736" s="57">
        <v>504003</v>
      </c>
    </row>
    <row r="737" spans="1:16" x14ac:dyDescent="0.25">
      <c r="A737" s="57" t="s">
        <v>73</v>
      </c>
      <c r="B737" s="57" t="s">
        <v>72</v>
      </c>
      <c r="C737" s="57" t="s">
        <v>5</v>
      </c>
      <c r="D737" s="58">
        <v>4358.8004578472892</v>
      </c>
      <c r="E737" s="59">
        <v>0</v>
      </c>
      <c r="F737" s="57">
        <v>424057</v>
      </c>
      <c r="G737" s="57" t="s">
        <v>293</v>
      </c>
      <c r="H737" s="57">
        <v>2018</v>
      </c>
      <c r="I737" s="59">
        <v>0</v>
      </c>
      <c r="J737" s="57" t="s">
        <v>268</v>
      </c>
      <c r="K737" s="57">
        <v>872008</v>
      </c>
      <c r="M737" s="58">
        <v>4358.8004578472892</v>
      </c>
      <c r="O737" s="57">
        <v>9230</v>
      </c>
      <c r="P737" s="57">
        <v>504003</v>
      </c>
    </row>
    <row r="738" spans="1:16" x14ac:dyDescent="0.25">
      <c r="A738" s="57" t="s">
        <v>73</v>
      </c>
      <c r="B738" s="57" t="s">
        <v>72</v>
      </c>
      <c r="C738" s="57" t="s">
        <v>5</v>
      </c>
      <c r="D738" s="58">
        <v>4358.8005182973993</v>
      </c>
      <c r="E738" s="59">
        <v>0</v>
      </c>
      <c r="F738" s="57">
        <v>424057</v>
      </c>
      <c r="G738" s="57" t="s">
        <v>293</v>
      </c>
      <c r="H738" s="57">
        <v>2018</v>
      </c>
      <c r="I738" s="59">
        <v>0</v>
      </c>
      <c r="J738" s="57" t="s">
        <v>268</v>
      </c>
      <c r="K738" s="57">
        <v>872008</v>
      </c>
      <c r="M738" s="58">
        <v>4358.8005182973993</v>
      </c>
      <c r="O738" s="57">
        <v>9230</v>
      </c>
      <c r="P738" s="57">
        <v>504003</v>
      </c>
    </row>
    <row r="739" spans="1:16" x14ac:dyDescent="0.25">
      <c r="A739" s="57" t="s">
        <v>73</v>
      </c>
      <c r="B739" s="57" t="s">
        <v>72</v>
      </c>
      <c r="C739" s="57" t="s">
        <v>5</v>
      </c>
      <c r="D739" s="58">
        <v>4358.800612222064</v>
      </c>
      <c r="E739" s="59">
        <v>0</v>
      </c>
      <c r="F739" s="57">
        <v>424057</v>
      </c>
      <c r="G739" s="57" t="s">
        <v>293</v>
      </c>
      <c r="H739" s="57">
        <v>2018</v>
      </c>
      <c r="I739" s="59">
        <v>0</v>
      </c>
      <c r="J739" s="57" t="s">
        <v>268</v>
      </c>
      <c r="K739" s="57">
        <v>872008</v>
      </c>
      <c r="M739" s="58">
        <v>4358.800612222064</v>
      </c>
      <c r="O739" s="57">
        <v>9230</v>
      </c>
      <c r="P739" s="57">
        <v>504003</v>
      </c>
    </row>
    <row r="740" spans="1:16" x14ac:dyDescent="0.25">
      <c r="A740" s="57" t="s">
        <v>73</v>
      </c>
      <c r="B740" s="57" t="s">
        <v>72</v>
      </c>
      <c r="C740" s="57" t="s">
        <v>5</v>
      </c>
      <c r="D740" s="58">
        <v>6439.5995661685993</v>
      </c>
      <c r="E740" s="59">
        <v>0</v>
      </c>
      <c r="F740" s="57">
        <v>424057</v>
      </c>
      <c r="G740" s="57" t="s">
        <v>293</v>
      </c>
      <c r="H740" s="57">
        <v>2019</v>
      </c>
      <c r="I740" s="59">
        <v>0</v>
      </c>
      <c r="J740" s="57" t="s">
        <v>268</v>
      </c>
      <c r="K740" s="57">
        <v>872008</v>
      </c>
      <c r="M740" s="58">
        <v>6439.5995661685993</v>
      </c>
      <c r="O740" s="57">
        <v>9230</v>
      </c>
      <c r="P740" s="57">
        <v>504003</v>
      </c>
    </row>
    <row r="741" spans="1:16" x14ac:dyDescent="0.25">
      <c r="A741" s="57" t="s">
        <v>73</v>
      </c>
      <c r="B741" s="57" t="s">
        <v>72</v>
      </c>
      <c r="C741" s="57" t="s">
        <v>5</v>
      </c>
      <c r="D741" s="58">
        <v>6439.6000696574611</v>
      </c>
      <c r="E741" s="59">
        <v>0</v>
      </c>
      <c r="F741" s="57">
        <v>424057</v>
      </c>
      <c r="G741" s="57" t="s">
        <v>293</v>
      </c>
      <c r="H741" s="57">
        <v>2019</v>
      </c>
      <c r="I741" s="59">
        <v>0</v>
      </c>
      <c r="J741" s="57" t="s">
        <v>268</v>
      </c>
      <c r="K741" s="57">
        <v>872008</v>
      </c>
      <c r="M741" s="58">
        <v>6439.6000696574611</v>
      </c>
      <c r="O741" s="57">
        <v>9230</v>
      </c>
      <c r="P741" s="57">
        <v>504003</v>
      </c>
    </row>
    <row r="742" spans="1:16" x14ac:dyDescent="0.25">
      <c r="A742" s="57" t="s">
        <v>73</v>
      </c>
      <c r="B742" s="57" t="s">
        <v>72</v>
      </c>
      <c r="C742" s="57" t="s">
        <v>5</v>
      </c>
      <c r="D742" s="58">
        <v>6439.6002644424361</v>
      </c>
      <c r="E742" s="59">
        <v>0</v>
      </c>
      <c r="F742" s="57">
        <v>424057</v>
      </c>
      <c r="G742" s="57" t="s">
        <v>293</v>
      </c>
      <c r="H742" s="57">
        <v>2019</v>
      </c>
      <c r="I742" s="59">
        <v>0</v>
      </c>
      <c r="J742" s="57" t="s">
        <v>268</v>
      </c>
      <c r="K742" s="57">
        <v>872008</v>
      </c>
      <c r="M742" s="58">
        <v>6439.6002644424361</v>
      </c>
      <c r="O742" s="57">
        <v>9230</v>
      </c>
      <c r="P742" s="57">
        <v>504003</v>
      </c>
    </row>
    <row r="743" spans="1:16" x14ac:dyDescent="0.25">
      <c r="A743" s="57" t="s">
        <v>73</v>
      </c>
      <c r="B743" s="57" t="s">
        <v>72</v>
      </c>
      <c r="C743" s="57" t="s">
        <v>5</v>
      </c>
      <c r="D743" s="58">
        <v>6738.7988575210384</v>
      </c>
      <c r="E743" s="59">
        <v>0</v>
      </c>
      <c r="F743" s="57">
        <v>424057</v>
      </c>
      <c r="G743" s="57" t="s">
        <v>293</v>
      </c>
      <c r="H743" s="57">
        <v>2020</v>
      </c>
      <c r="I743" s="59">
        <v>0</v>
      </c>
      <c r="J743" s="57" t="s">
        <v>268</v>
      </c>
      <c r="K743" s="57">
        <v>872008</v>
      </c>
      <c r="M743" s="58">
        <v>6738.7988575210384</v>
      </c>
      <c r="O743" s="57">
        <v>9230</v>
      </c>
      <c r="P743" s="57">
        <v>504003</v>
      </c>
    </row>
    <row r="744" spans="1:16" x14ac:dyDescent="0.25">
      <c r="A744" s="57" t="s">
        <v>73</v>
      </c>
      <c r="B744" s="57" t="s">
        <v>72</v>
      </c>
      <c r="C744" s="57" t="s">
        <v>5</v>
      </c>
      <c r="D744" s="58">
        <v>6738.7991793544134</v>
      </c>
      <c r="E744" s="59">
        <v>0</v>
      </c>
      <c r="F744" s="57">
        <v>424057</v>
      </c>
      <c r="G744" s="57" t="s">
        <v>293</v>
      </c>
      <c r="H744" s="57">
        <v>2020</v>
      </c>
      <c r="I744" s="59">
        <v>0</v>
      </c>
      <c r="J744" s="57" t="s">
        <v>268</v>
      </c>
      <c r="K744" s="57">
        <v>872008</v>
      </c>
      <c r="M744" s="58">
        <v>6738.7991793544134</v>
      </c>
      <c r="O744" s="57">
        <v>9230</v>
      </c>
      <c r="P744" s="57">
        <v>504003</v>
      </c>
    </row>
    <row r="745" spans="1:16" x14ac:dyDescent="0.25">
      <c r="A745" s="57" t="s">
        <v>73</v>
      </c>
      <c r="B745" s="57" t="s">
        <v>72</v>
      </c>
      <c r="C745" s="57" t="s">
        <v>5</v>
      </c>
      <c r="D745" s="58">
        <v>6738.799411138516</v>
      </c>
      <c r="E745" s="59">
        <v>0</v>
      </c>
      <c r="F745" s="57">
        <v>424057</v>
      </c>
      <c r="G745" s="57" t="s">
        <v>293</v>
      </c>
      <c r="H745" s="57">
        <v>2020</v>
      </c>
      <c r="I745" s="59">
        <v>0</v>
      </c>
      <c r="J745" s="57" t="s">
        <v>268</v>
      </c>
      <c r="K745" s="57">
        <v>872008</v>
      </c>
      <c r="M745" s="58">
        <v>6738.799411138516</v>
      </c>
      <c r="O745" s="57">
        <v>9230</v>
      </c>
      <c r="P745" s="57">
        <v>504003</v>
      </c>
    </row>
    <row r="746" spans="1:16" x14ac:dyDescent="0.25">
      <c r="A746" s="57" t="s">
        <v>73</v>
      </c>
      <c r="B746" s="57" t="s">
        <v>72</v>
      </c>
      <c r="C746" s="57" t="s">
        <v>5</v>
      </c>
      <c r="D746" s="58">
        <v>6738.7994737546069</v>
      </c>
      <c r="E746" s="59">
        <v>0</v>
      </c>
      <c r="F746" s="57">
        <v>424057</v>
      </c>
      <c r="G746" s="57" t="s">
        <v>293</v>
      </c>
      <c r="H746" s="57">
        <v>2020</v>
      </c>
      <c r="I746" s="59">
        <v>0</v>
      </c>
      <c r="J746" s="57" t="s">
        <v>268</v>
      </c>
      <c r="K746" s="57">
        <v>872008</v>
      </c>
      <c r="M746" s="58">
        <v>6738.7994737546069</v>
      </c>
      <c r="O746" s="57">
        <v>9230</v>
      </c>
      <c r="P746" s="57">
        <v>504003</v>
      </c>
    </row>
    <row r="747" spans="1:16" x14ac:dyDescent="0.25">
      <c r="A747" s="57" t="s">
        <v>73</v>
      </c>
      <c r="B747" s="57" t="s">
        <v>72</v>
      </c>
      <c r="C747" s="57" t="s">
        <v>5</v>
      </c>
      <c r="D747" s="58">
        <v>6738.7995604850967</v>
      </c>
      <c r="E747" s="59">
        <v>0</v>
      </c>
      <c r="F747" s="57">
        <v>424057</v>
      </c>
      <c r="G747" s="57" t="s">
        <v>293</v>
      </c>
      <c r="H747" s="57">
        <v>2020</v>
      </c>
      <c r="I747" s="59">
        <v>0</v>
      </c>
      <c r="J747" s="57" t="s">
        <v>268</v>
      </c>
      <c r="K747" s="57">
        <v>872008</v>
      </c>
      <c r="M747" s="58">
        <v>6738.7995604850967</v>
      </c>
      <c r="O747" s="57">
        <v>9230</v>
      </c>
      <c r="P747" s="57">
        <v>504003</v>
      </c>
    </row>
    <row r="748" spans="1:16" x14ac:dyDescent="0.25">
      <c r="A748" s="57" t="s">
        <v>73</v>
      </c>
      <c r="B748" s="57" t="s">
        <v>72</v>
      </c>
      <c r="C748" s="57" t="s">
        <v>5</v>
      </c>
      <c r="D748" s="58">
        <v>6738.7999463547112</v>
      </c>
      <c r="E748" s="59">
        <v>0</v>
      </c>
      <c r="F748" s="57">
        <v>424057</v>
      </c>
      <c r="G748" s="57" t="s">
        <v>293</v>
      </c>
      <c r="H748" s="57">
        <v>2020</v>
      </c>
      <c r="I748" s="59">
        <v>0</v>
      </c>
      <c r="J748" s="57" t="s">
        <v>268</v>
      </c>
      <c r="K748" s="57">
        <v>872008</v>
      </c>
      <c r="M748" s="58">
        <v>6738.7999463547112</v>
      </c>
      <c r="O748" s="57">
        <v>9230</v>
      </c>
      <c r="P748" s="57">
        <v>504003</v>
      </c>
    </row>
    <row r="749" spans="1:16" x14ac:dyDescent="0.25">
      <c r="A749" s="57" t="s">
        <v>73</v>
      </c>
      <c r="B749" s="57" t="s">
        <v>72</v>
      </c>
      <c r="C749" s="57" t="s">
        <v>5</v>
      </c>
      <c r="D749" s="58">
        <v>6738.8001702967276</v>
      </c>
      <c r="E749" s="59">
        <v>0</v>
      </c>
      <c r="F749" s="57">
        <v>424057</v>
      </c>
      <c r="G749" s="57" t="s">
        <v>293</v>
      </c>
      <c r="H749" s="57">
        <v>2020</v>
      </c>
      <c r="I749" s="59">
        <v>0</v>
      </c>
      <c r="J749" s="57" t="s">
        <v>268</v>
      </c>
      <c r="K749" s="57">
        <v>872008</v>
      </c>
      <c r="M749" s="58">
        <v>6738.8001702967276</v>
      </c>
      <c r="O749" s="57">
        <v>9230</v>
      </c>
      <c r="P749" s="57">
        <v>504003</v>
      </c>
    </row>
    <row r="750" spans="1:16" x14ac:dyDescent="0.25">
      <c r="A750" s="57" t="s">
        <v>73</v>
      </c>
      <c r="B750" s="57" t="s">
        <v>72</v>
      </c>
      <c r="C750" s="57" t="s">
        <v>5</v>
      </c>
      <c r="D750" s="58">
        <v>6738.8004973172556</v>
      </c>
      <c r="E750" s="59">
        <v>0</v>
      </c>
      <c r="F750" s="57">
        <v>424057</v>
      </c>
      <c r="G750" s="57" t="s">
        <v>293</v>
      </c>
      <c r="H750" s="57">
        <v>2020</v>
      </c>
      <c r="I750" s="59">
        <v>0</v>
      </c>
      <c r="J750" s="57" t="s">
        <v>268</v>
      </c>
      <c r="K750" s="57">
        <v>872008</v>
      </c>
      <c r="M750" s="58">
        <v>6738.8004973172556</v>
      </c>
      <c r="O750" s="57">
        <v>9230</v>
      </c>
      <c r="P750" s="57">
        <v>504003</v>
      </c>
    </row>
    <row r="751" spans="1:16" x14ac:dyDescent="0.25">
      <c r="A751" s="57" t="s">
        <v>73</v>
      </c>
      <c r="B751" s="57" t="s">
        <v>72</v>
      </c>
      <c r="C751" s="57" t="s">
        <v>5</v>
      </c>
      <c r="D751" s="58">
        <v>6738.8008411953506</v>
      </c>
      <c r="E751" s="59">
        <v>0</v>
      </c>
      <c r="F751" s="57">
        <v>424057</v>
      </c>
      <c r="G751" s="57" t="s">
        <v>293</v>
      </c>
      <c r="H751" s="57">
        <v>2020</v>
      </c>
      <c r="I751" s="59">
        <v>0</v>
      </c>
      <c r="J751" s="57" t="s">
        <v>268</v>
      </c>
      <c r="K751" s="57">
        <v>872008</v>
      </c>
      <c r="M751" s="58">
        <v>6738.8008411953506</v>
      </c>
      <c r="O751" s="57">
        <v>9230</v>
      </c>
      <c r="P751" s="57">
        <v>504003</v>
      </c>
    </row>
    <row r="752" spans="1:16" x14ac:dyDescent="0.25">
      <c r="A752" s="57" t="s">
        <v>73</v>
      </c>
      <c r="B752" s="57" t="s">
        <v>72</v>
      </c>
      <c r="C752" s="57" t="s">
        <v>5</v>
      </c>
      <c r="D752" s="58">
        <v>7477.520038746954</v>
      </c>
      <c r="E752" s="59">
        <v>0</v>
      </c>
      <c r="F752" s="57">
        <v>424057</v>
      </c>
      <c r="G752" s="57" t="s">
        <v>293</v>
      </c>
      <c r="H752" s="57">
        <v>2016</v>
      </c>
      <c r="I752" s="59">
        <v>0</v>
      </c>
      <c r="J752" s="57" t="s">
        <v>268</v>
      </c>
      <c r="K752" s="57">
        <v>872008</v>
      </c>
      <c r="M752" s="58">
        <v>7477.520038746954</v>
      </c>
      <c r="O752" s="57">
        <v>9230</v>
      </c>
      <c r="P752" s="57">
        <v>504003</v>
      </c>
    </row>
    <row r="753" spans="1:16" x14ac:dyDescent="0.25">
      <c r="A753" s="57" t="s">
        <v>73</v>
      </c>
      <c r="B753" s="57" t="s">
        <v>72</v>
      </c>
      <c r="C753" s="57" t="s">
        <v>5</v>
      </c>
      <c r="D753" s="58">
        <v>12879.199912426919</v>
      </c>
      <c r="E753" s="59">
        <v>0</v>
      </c>
      <c r="F753" s="57">
        <v>424057</v>
      </c>
      <c r="G753" s="57" t="s">
        <v>293</v>
      </c>
      <c r="H753" s="57">
        <v>2019</v>
      </c>
      <c r="I753" s="59">
        <v>0</v>
      </c>
      <c r="J753" s="57" t="s">
        <v>268</v>
      </c>
      <c r="K753" s="57">
        <v>872008</v>
      </c>
      <c r="M753" s="58">
        <v>12879.199912426919</v>
      </c>
      <c r="O753" s="57">
        <v>9230</v>
      </c>
      <c r="P753" s="57">
        <v>504003</v>
      </c>
    </row>
    <row r="754" spans="1:16" hidden="1" x14ac:dyDescent="0.25">
      <c r="A754" s="60" t="s">
        <v>73</v>
      </c>
      <c r="B754" s="60" t="s">
        <v>72</v>
      </c>
      <c r="C754" s="57" t="s">
        <v>167</v>
      </c>
      <c r="D754" s="61">
        <v>1157.9992409867175</v>
      </c>
      <c r="E754" s="62">
        <v>0</v>
      </c>
      <c r="F754" s="60">
        <v>464035</v>
      </c>
      <c r="G754" s="60" t="s">
        <v>294</v>
      </c>
      <c r="H754" s="60">
        <v>2016</v>
      </c>
      <c r="I754" s="62">
        <v>0.56699999999999995</v>
      </c>
      <c r="J754" s="60" t="s">
        <v>268</v>
      </c>
      <c r="K754" s="60">
        <v>872008</v>
      </c>
      <c r="L754" s="61">
        <v>656.58556963946876</v>
      </c>
      <c r="M754" s="61">
        <v>501.41367134724874</v>
      </c>
      <c r="N754" s="61"/>
      <c r="O754" s="60" t="s">
        <v>283</v>
      </c>
      <c r="P754" s="60">
        <v>504019</v>
      </c>
    </row>
    <row r="755" spans="1:16" hidden="1" x14ac:dyDescent="0.25">
      <c r="A755" s="60" t="s">
        <v>73</v>
      </c>
      <c r="B755" s="60" t="s">
        <v>72</v>
      </c>
      <c r="C755" s="57" t="s">
        <v>167</v>
      </c>
      <c r="D755" s="61">
        <v>1157.9993029217137</v>
      </c>
      <c r="E755" s="62">
        <v>0</v>
      </c>
      <c r="F755" s="60">
        <v>464035</v>
      </c>
      <c r="G755" s="60" t="s">
        <v>294</v>
      </c>
      <c r="H755" s="60">
        <v>2016</v>
      </c>
      <c r="I755" s="62">
        <v>0.56699999999999995</v>
      </c>
      <c r="J755" s="60" t="s">
        <v>268</v>
      </c>
      <c r="K755" s="60">
        <v>872008</v>
      </c>
      <c r="L755" s="61">
        <v>656.58560475661159</v>
      </c>
      <c r="M755" s="61">
        <v>501.41369816510212</v>
      </c>
      <c r="N755" s="61"/>
      <c r="O755" s="60" t="s">
        <v>283</v>
      </c>
      <c r="P755" s="60">
        <v>504019</v>
      </c>
    </row>
    <row r="756" spans="1:16" hidden="1" x14ac:dyDescent="0.25">
      <c r="A756" s="60" t="s">
        <v>73</v>
      </c>
      <c r="B756" s="60" t="s">
        <v>72</v>
      </c>
      <c r="C756" s="57" t="s">
        <v>167</v>
      </c>
      <c r="D756" s="61">
        <v>1157.9993507936219</v>
      </c>
      <c r="E756" s="62">
        <v>0</v>
      </c>
      <c r="F756" s="60">
        <v>464035</v>
      </c>
      <c r="G756" s="60" t="s">
        <v>294</v>
      </c>
      <c r="H756" s="60">
        <v>2016</v>
      </c>
      <c r="I756" s="62">
        <v>0.56699999999999995</v>
      </c>
      <c r="J756" s="60" t="s">
        <v>268</v>
      </c>
      <c r="K756" s="60">
        <v>872008</v>
      </c>
      <c r="L756" s="61">
        <v>656.58563189998358</v>
      </c>
      <c r="M756" s="61">
        <v>501.41371889363836</v>
      </c>
      <c r="N756" s="61"/>
      <c r="O756" s="60" t="s">
        <v>283</v>
      </c>
      <c r="P756" s="60">
        <v>504019</v>
      </c>
    </row>
    <row r="757" spans="1:16" hidden="1" x14ac:dyDescent="0.25">
      <c r="A757" s="60" t="s">
        <v>73</v>
      </c>
      <c r="B757" s="60" t="s">
        <v>72</v>
      </c>
      <c r="C757" s="57" t="s">
        <v>167</v>
      </c>
      <c r="D757" s="61">
        <v>1157.9994673808417</v>
      </c>
      <c r="E757" s="62">
        <v>0</v>
      </c>
      <c r="F757" s="60">
        <v>464035</v>
      </c>
      <c r="G757" s="60" t="s">
        <v>294</v>
      </c>
      <c r="H757" s="60">
        <v>2016</v>
      </c>
      <c r="I757" s="62">
        <v>0.56699999999999995</v>
      </c>
      <c r="J757" s="60" t="s">
        <v>268</v>
      </c>
      <c r="K757" s="60">
        <v>872008</v>
      </c>
      <c r="L757" s="61">
        <v>656.58569800493717</v>
      </c>
      <c r="M757" s="61">
        <v>501.41376937590451</v>
      </c>
      <c r="N757" s="61"/>
      <c r="O757" s="60" t="s">
        <v>283</v>
      </c>
      <c r="P757" s="60">
        <v>504019</v>
      </c>
    </row>
    <row r="758" spans="1:16" hidden="1" x14ac:dyDescent="0.25">
      <c r="A758" s="60" t="s">
        <v>73</v>
      </c>
      <c r="B758" s="60" t="s">
        <v>72</v>
      </c>
      <c r="C758" s="57" t="s">
        <v>167</v>
      </c>
      <c r="D758" s="61">
        <v>1158.0006175925998</v>
      </c>
      <c r="E758" s="62">
        <v>0</v>
      </c>
      <c r="F758" s="60">
        <v>464035</v>
      </c>
      <c r="G758" s="60" t="s">
        <v>294</v>
      </c>
      <c r="H758" s="60">
        <v>2016</v>
      </c>
      <c r="I758" s="62">
        <v>0.56699999999999995</v>
      </c>
      <c r="J758" s="60" t="s">
        <v>268</v>
      </c>
      <c r="K758" s="60">
        <v>872008</v>
      </c>
      <c r="L758" s="61">
        <v>656.5863501750041</v>
      </c>
      <c r="M758" s="61">
        <v>501.41426741759574</v>
      </c>
      <c r="N758" s="61"/>
      <c r="O758" s="60" t="s">
        <v>283</v>
      </c>
      <c r="P758" s="60">
        <v>504019</v>
      </c>
    </row>
    <row r="759" spans="1:16" hidden="1" x14ac:dyDescent="0.25">
      <c r="A759" s="60" t="s">
        <v>73</v>
      </c>
      <c r="B759" s="60" t="s">
        <v>72</v>
      </c>
      <c r="C759" s="57" t="s">
        <v>167</v>
      </c>
      <c r="D759" s="61">
        <v>1158.0007037908217</v>
      </c>
      <c r="E759" s="62">
        <v>0</v>
      </c>
      <c r="F759" s="60">
        <v>464035</v>
      </c>
      <c r="G759" s="60" t="s">
        <v>294</v>
      </c>
      <c r="H759" s="60">
        <v>2016</v>
      </c>
      <c r="I759" s="62">
        <v>0.56699999999999995</v>
      </c>
      <c r="J759" s="60" t="s">
        <v>268</v>
      </c>
      <c r="K759" s="60">
        <v>872008</v>
      </c>
      <c r="L759" s="61">
        <v>656.58639904939582</v>
      </c>
      <c r="M759" s="61">
        <v>501.41430474142589</v>
      </c>
      <c r="N759" s="61"/>
      <c r="O759" s="60" t="s">
        <v>283</v>
      </c>
      <c r="P759" s="60">
        <v>504019</v>
      </c>
    </row>
    <row r="760" spans="1:16" hidden="1" x14ac:dyDescent="0.25">
      <c r="A760" s="60" t="s">
        <v>73</v>
      </c>
      <c r="B760" s="60" t="s">
        <v>72</v>
      </c>
      <c r="C760" s="57" t="s">
        <v>167</v>
      </c>
      <c r="D760" s="61">
        <v>1210.7989149858831</v>
      </c>
      <c r="E760" s="62">
        <v>0</v>
      </c>
      <c r="F760" s="60">
        <v>464035</v>
      </c>
      <c r="G760" s="60" t="s">
        <v>294</v>
      </c>
      <c r="H760" s="60">
        <v>2017</v>
      </c>
      <c r="I760" s="62">
        <v>0.56699999999999995</v>
      </c>
      <c r="J760" s="60" t="s">
        <v>268</v>
      </c>
      <c r="K760" s="60">
        <v>872008</v>
      </c>
      <c r="L760" s="61">
        <v>686.52298479699562</v>
      </c>
      <c r="M760" s="61">
        <v>524.27593018888751</v>
      </c>
      <c r="N760" s="61"/>
      <c r="O760" s="60" t="s">
        <v>283</v>
      </c>
      <c r="P760" s="60">
        <v>504019</v>
      </c>
    </row>
    <row r="761" spans="1:16" hidden="1" x14ac:dyDescent="0.25">
      <c r="A761" s="60" t="s">
        <v>73</v>
      </c>
      <c r="B761" s="60" t="s">
        <v>72</v>
      </c>
      <c r="C761" s="57" t="s">
        <v>167</v>
      </c>
      <c r="D761" s="61">
        <v>2355.5992761650527</v>
      </c>
      <c r="E761" s="62">
        <v>0</v>
      </c>
      <c r="F761" s="60">
        <v>464035</v>
      </c>
      <c r="G761" s="60" t="s">
        <v>294</v>
      </c>
      <c r="H761" s="60">
        <v>2017</v>
      </c>
      <c r="I761" s="62">
        <v>0.56699999999999995</v>
      </c>
      <c r="J761" s="60" t="s">
        <v>268</v>
      </c>
      <c r="K761" s="60">
        <v>872008</v>
      </c>
      <c r="L761" s="61">
        <v>1335.6247895855847</v>
      </c>
      <c r="M761" s="61">
        <v>1019.974486579468</v>
      </c>
      <c r="N761" s="61"/>
      <c r="O761" s="60" t="s">
        <v>283</v>
      </c>
      <c r="P761" s="60">
        <v>504019</v>
      </c>
    </row>
    <row r="762" spans="1:16" hidden="1" x14ac:dyDescent="0.25">
      <c r="A762" s="60" t="s">
        <v>73</v>
      </c>
      <c r="B762" s="60" t="s">
        <v>72</v>
      </c>
      <c r="C762" s="57" t="s">
        <v>167</v>
      </c>
      <c r="D762" s="61">
        <v>2355.5996011501998</v>
      </c>
      <c r="E762" s="62">
        <v>0</v>
      </c>
      <c r="F762" s="60">
        <v>464035</v>
      </c>
      <c r="G762" s="60" t="s">
        <v>294</v>
      </c>
      <c r="H762" s="60">
        <v>2017</v>
      </c>
      <c r="I762" s="62">
        <v>0.56699999999999995</v>
      </c>
      <c r="J762" s="60" t="s">
        <v>268</v>
      </c>
      <c r="K762" s="60">
        <v>872008</v>
      </c>
      <c r="L762" s="61">
        <v>1335.6249738521631</v>
      </c>
      <c r="M762" s="61">
        <v>1019.9746272980367</v>
      </c>
      <c r="N762" s="61"/>
      <c r="O762" s="60" t="s">
        <v>283</v>
      </c>
      <c r="P762" s="60">
        <v>504019</v>
      </c>
    </row>
    <row r="763" spans="1:16" hidden="1" x14ac:dyDescent="0.25">
      <c r="A763" s="60" t="s">
        <v>73</v>
      </c>
      <c r="B763" s="60" t="s">
        <v>72</v>
      </c>
      <c r="C763" s="57" t="s">
        <v>167</v>
      </c>
      <c r="D763" s="61">
        <v>2355.5999750213796</v>
      </c>
      <c r="E763" s="62">
        <v>0</v>
      </c>
      <c r="F763" s="60">
        <v>464035</v>
      </c>
      <c r="G763" s="60" t="s">
        <v>294</v>
      </c>
      <c r="H763" s="60">
        <v>2017</v>
      </c>
      <c r="I763" s="62">
        <v>0.56699999999999995</v>
      </c>
      <c r="J763" s="60" t="s">
        <v>268</v>
      </c>
      <c r="K763" s="60">
        <v>872008</v>
      </c>
      <c r="L763" s="61">
        <v>1335.625185837122</v>
      </c>
      <c r="M763" s="61">
        <v>1019.9747891842576</v>
      </c>
      <c r="N763" s="61"/>
      <c r="O763" s="60" t="s">
        <v>283</v>
      </c>
      <c r="P763" s="60">
        <v>504019</v>
      </c>
    </row>
    <row r="764" spans="1:16" hidden="1" x14ac:dyDescent="0.25">
      <c r="A764" s="60" t="s">
        <v>73</v>
      </c>
      <c r="B764" s="60" t="s">
        <v>72</v>
      </c>
      <c r="C764" s="57" t="s">
        <v>167</v>
      </c>
      <c r="D764" s="61">
        <v>2355.6003611204096</v>
      </c>
      <c r="E764" s="62">
        <v>0</v>
      </c>
      <c r="F764" s="60">
        <v>464035</v>
      </c>
      <c r="G764" s="60" t="s">
        <v>294</v>
      </c>
      <c r="H764" s="60">
        <v>2017</v>
      </c>
      <c r="I764" s="62">
        <v>0.56699999999999995</v>
      </c>
      <c r="J764" s="60" t="s">
        <v>268</v>
      </c>
      <c r="K764" s="60">
        <v>872008</v>
      </c>
      <c r="L764" s="61">
        <v>1335.625404755272</v>
      </c>
      <c r="M764" s="61">
        <v>1019.9749563651376</v>
      </c>
      <c r="N764" s="61"/>
      <c r="O764" s="60" t="s">
        <v>283</v>
      </c>
      <c r="P764" s="60">
        <v>504019</v>
      </c>
    </row>
    <row r="765" spans="1:16" hidden="1" x14ac:dyDescent="0.25">
      <c r="A765" s="60" t="s">
        <v>73</v>
      </c>
      <c r="B765" s="60" t="s">
        <v>72</v>
      </c>
      <c r="C765" s="57" t="s">
        <v>167</v>
      </c>
      <c r="D765" s="61">
        <v>2355.6005095599589</v>
      </c>
      <c r="E765" s="62">
        <v>0</v>
      </c>
      <c r="F765" s="60">
        <v>464035</v>
      </c>
      <c r="G765" s="60" t="s">
        <v>294</v>
      </c>
      <c r="H765" s="60">
        <v>2017</v>
      </c>
      <c r="I765" s="62">
        <v>0.56699999999999995</v>
      </c>
      <c r="J765" s="60" t="s">
        <v>268</v>
      </c>
      <c r="K765" s="60">
        <v>872008</v>
      </c>
      <c r="L765" s="61">
        <v>1335.6254889204965</v>
      </c>
      <c r="M765" s="61">
        <v>1019.9750206394624</v>
      </c>
      <c r="N765" s="61"/>
      <c r="O765" s="60" t="s">
        <v>283</v>
      </c>
      <c r="P765" s="60">
        <v>504019</v>
      </c>
    </row>
    <row r="766" spans="1:16" hidden="1" x14ac:dyDescent="0.25">
      <c r="A766" s="60" t="s">
        <v>73</v>
      </c>
      <c r="B766" s="60" t="s">
        <v>72</v>
      </c>
      <c r="C766" s="57" t="s">
        <v>167</v>
      </c>
      <c r="D766" s="61">
        <v>4448.4997442224076</v>
      </c>
      <c r="E766" s="62">
        <v>0</v>
      </c>
      <c r="F766" s="60">
        <v>464057</v>
      </c>
      <c r="G766" s="60" t="s">
        <v>295</v>
      </c>
      <c r="H766" s="60">
        <v>2017</v>
      </c>
      <c r="I766" s="62">
        <v>0</v>
      </c>
      <c r="J766" s="60" t="s">
        <v>268</v>
      </c>
      <c r="K766" s="60">
        <v>872008</v>
      </c>
      <c r="L766" s="61"/>
      <c r="M766" s="61">
        <v>4448.4997442224076</v>
      </c>
      <c r="N766" s="61"/>
      <c r="O766" s="60">
        <v>9230</v>
      </c>
      <c r="P766" s="60">
        <v>504003</v>
      </c>
    </row>
    <row r="767" spans="1:16" hidden="1" x14ac:dyDescent="0.25">
      <c r="A767" s="60" t="s">
        <v>73</v>
      </c>
      <c r="B767" s="60" t="s">
        <v>72</v>
      </c>
      <c r="C767" s="57" t="s">
        <v>167</v>
      </c>
      <c r="D767" s="61">
        <v>4448.4997988448404</v>
      </c>
      <c r="E767" s="62">
        <v>0</v>
      </c>
      <c r="F767" s="60">
        <v>464057</v>
      </c>
      <c r="G767" s="60" t="s">
        <v>295</v>
      </c>
      <c r="H767" s="60">
        <v>2017</v>
      </c>
      <c r="I767" s="62">
        <v>0</v>
      </c>
      <c r="J767" s="60" t="s">
        <v>268</v>
      </c>
      <c r="K767" s="60">
        <v>872008</v>
      </c>
      <c r="L767" s="61"/>
      <c r="M767" s="61">
        <v>4448.4997988448404</v>
      </c>
      <c r="N767" s="61"/>
      <c r="O767" s="60">
        <v>9230</v>
      </c>
      <c r="P767" s="60">
        <v>504003</v>
      </c>
    </row>
    <row r="768" spans="1:16" hidden="1" x14ac:dyDescent="0.25">
      <c r="A768" s="60" t="s">
        <v>73</v>
      </c>
      <c r="B768" s="60" t="s">
        <v>72</v>
      </c>
      <c r="C768" s="57" t="s">
        <v>167</v>
      </c>
      <c r="D768" s="61">
        <v>4448.4999649855317</v>
      </c>
      <c r="E768" s="62">
        <v>0</v>
      </c>
      <c r="F768" s="60">
        <v>464057</v>
      </c>
      <c r="G768" s="60" t="s">
        <v>295</v>
      </c>
      <c r="H768" s="60">
        <v>2017</v>
      </c>
      <c r="I768" s="62">
        <v>0</v>
      </c>
      <c r="J768" s="60" t="s">
        <v>268</v>
      </c>
      <c r="K768" s="60">
        <v>872008</v>
      </c>
      <c r="L768" s="61"/>
      <c r="M768" s="61">
        <v>4448.4999649855317</v>
      </c>
      <c r="N768" s="61"/>
      <c r="O768" s="60">
        <v>9230</v>
      </c>
      <c r="P768" s="60">
        <v>504003</v>
      </c>
    </row>
    <row r="769" spans="1:16" hidden="1" x14ac:dyDescent="0.25">
      <c r="A769" s="60" t="s">
        <v>73</v>
      </c>
      <c r="B769" s="60" t="s">
        <v>72</v>
      </c>
      <c r="C769" s="57" t="s">
        <v>167</v>
      </c>
      <c r="D769" s="61">
        <v>4448.5000497008514</v>
      </c>
      <c r="E769" s="62">
        <v>0</v>
      </c>
      <c r="F769" s="60">
        <v>464057</v>
      </c>
      <c r="G769" s="60" t="s">
        <v>295</v>
      </c>
      <c r="H769" s="60">
        <v>2017</v>
      </c>
      <c r="I769" s="62">
        <v>0</v>
      </c>
      <c r="J769" s="60" t="s">
        <v>268</v>
      </c>
      <c r="K769" s="60">
        <v>872008</v>
      </c>
      <c r="L769" s="61"/>
      <c r="M769" s="61">
        <v>4448.5000497008514</v>
      </c>
      <c r="N769" s="61"/>
      <c r="O769" s="60">
        <v>9230</v>
      </c>
      <c r="P769" s="60">
        <v>504003</v>
      </c>
    </row>
    <row r="770" spans="1:16" hidden="1" x14ac:dyDescent="0.25">
      <c r="A770" s="60" t="s">
        <v>73</v>
      </c>
      <c r="B770" s="60" t="s">
        <v>72</v>
      </c>
      <c r="C770" s="57" t="s">
        <v>167</v>
      </c>
      <c r="D770" s="61">
        <v>4448.5001907129836</v>
      </c>
      <c r="E770" s="62">
        <v>0</v>
      </c>
      <c r="F770" s="60">
        <v>464057</v>
      </c>
      <c r="G770" s="60" t="s">
        <v>295</v>
      </c>
      <c r="H770" s="60">
        <v>2017</v>
      </c>
      <c r="I770" s="62">
        <v>0</v>
      </c>
      <c r="J770" s="60" t="s">
        <v>268</v>
      </c>
      <c r="K770" s="60">
        <v>872008</v>
      </c>
      <c r="L770" s="61"/>
      <c r="M770" s="61">
        <v>4448.5001907129836</v>
      </c>
      <c r="N770" s="61"/>
      <c r="O770" s="60">
        <v>9230</v>
      </c>
      <c r="P770" s="60">
        <v>504003</v>
      </c>
    </row>
    <row r="771" spans="1:16" hidden="1" x14ac:dyDescent="0.25">
      <c r="A771" s="60" t="s">
        <v>73</v>
      </c>
      <c r="B771" s="60" t="s">
        <v>72</v>
      </c>
      <c r="C771" s="57" t="s">
        <v>167</v>
      </c>
      <c r="D771" s="61">
        <v>5028.4008883023425</v>
      </c>
      <c r="E771" s="62">
        <v>0</v>
      </c>
      <c r="F771" s="60">
        <v>464057</v>
      </c>
      <c r="G771" s="60" t="s">
        <v>295</v>
      </c>
      <c r="H771" s="60">
        <v>2018</v>
      </c>
      <c r="I771" s="62">
        <v>0</v>
      </c>
      <c r="J771" s="60" t="s">
        <v>268</v>
      </c>
      <c r="K771" s="60">
        <v>872008</v>
      </c>
      <c r="L771" s="61"/>
      <c r="M771" s="61">
        <v>5028.4008883023425</v>
      </c>
      <c r="N771" s="61"/>
      <c r="O771" s="60">
        <v>9230</v>
      </c>
      <c r="P771" s="60">
        <v>504003</v>
      </c>
    </row>
    <row r="772" spans="1:16" hidden="1" x14ac:dyDescent="0.25">
      <c r="A772" s="60" t="s">
        <v>73</v>
      </c>
      <c r="B772" s="60" t="s">
        <v>72</v>
      </c>
      <c r="C772" s="57" t="s">
        <v>167</v>
      </c>
      <c r="D772" s="61">
        <v>5678.4995074206563</v>
      </c>
      <c r="E772" s="62">
        <v>0</v>
      </c>
      <c r="F772" s="60">
        <v>464057</v>
      </c>
      <c r="G772" s="60" t="s">
        <v>295</v>
      </c>
      <c r="H772" s="60">
        <v>2017</v>
      </c>
      <c r="I772" s="62">
        <v>0</v>
      </c>
      <c r="J772" s="60" t="s">
        <v>268</v>
      </c>
      <c r="K772" s="60">
        <v>872008</v>
      </c>
      <c r="L772" s="61"/>
      <c r="M772" s="61">
        <v>5678.4995074206563</v>
      </c>
      <c r="N772" s="61"/>
      <c r="O772" s="60">
        <v>9230</v>
      </c>
      <c r="P772" s="60">
        <v>504003</v>
      </c>
    </row>
    <row r="773" spans="1:16" hidden="1" x14ac:dyDescent="0.25">
      <c r="A773" s="60" t="s">
        <v>73</v>
      </c>
      <c r="B773" s="60" t="s">
        <v>72</v>
      </c>
      <c r="C773" s="57" t="s">
        <v>167</v>
      </c>
      <c r="D773" s="61">
        <v>5678.4996761159919</v>
      </c>
      <c r="E773" s="62">
        <v>0</v>
      </c>
      <c r="F773" s="60">
        <v>464057</v>
      </c>
      <c r="G773" s="60" t="s">
        <v>295</v>
      </c>
      <c r="H773" s="60">
        <v>2017</v>
      </c>
      <c r="I773" s="62">
        <v>0</v>
      </c>
      <c r="J773" s="60" t="s">
        <v>268</v>
      </c>
      <c r="K773" s="60">
        <v>872008</v>
      </c>
      <c r="L773" s="61"/>
      <c r="M773" s="61">
        <v>5678.4996761159919</v>
      </c>
      <c r="N773" s="61"/>
      <c r="O773" s="60">
        <v>9230</v>
      </c>
      <c r="P773" s="60">
        <v>504003</v>
      </c>
    </row>
    <row r="774" spans="1:16" hidden="1" x14ac:dyDescent="0.25">
      <c r="A774" s="60" t="s">
        <v>73</v>
      </c>
      <c r="B774" s="60" t="s">
        <v>72</v>
      </c>
      <c r="C774" s="57" t="s">
        <v>167</v>
      </c>
      <c r="D774" s="61">
        <v>5678.4998349332527</v>
      </c>
      <c r="E774" s="62">
        <v>0</v>
      </c>
      <c r="F774" s="60">
        <v>464057</v>
      </c>
      <c r="G774" s="60" t="s">
        <v>295</v>
      </c>
      <c r="H774" s="60">
        <v>2017</v>
      </c>
      <c r="I774" s="62">
        <v>0</v>
      </c>
      <c r="J774" s="60" t="s">
        <v>268</v>
      </c>
      <c r="K774" s="60">
        <v>872008</v>
      </c>
      <c r="L774" s="61"/>
      <c r="M774" s="61">
        <v>5678.4998349332527</v>
      </c>
      <c r="N774" s="61"/>
      <c r="O774" s="60">
        <v>9230</v>
      </c>
      <c r="P774" s="60">
        <v>504003</v>
      </c>
    </row>
    <row r="775" spans="1:16" hidden="1" x14ac:dyDescent="0.25">
      <c r="A775" s="60" t="s">
        <v>73</v>
      </c>
      <c r="B775" s="60" t="s">
        <v>72</v>
      </c>
      <c r="C775" s="57" t="s">
        <v>167</v>
      </c>
      <c r="D775" s="61">
        <v>5678.4999917768264</v>
      </c>
      <c r="E775" s="62">
        <v>0</v>
      </c>
      <c r="F775" s="60">
        <v>464057</v>
      </c>
      <c r="G775" s="60" t="s">
        <v>295</v>
      </c>
      <c r="H775" s="60">
        <v>2017</v>
      </c>
      <c r="I775" s="62">
        <v>0</v>
      </c>
      <c r="J775" s="60" t="s">
        <v>268</v>
      </c>
      <c r="K775" s="60">
        <v>872008</v>
      </c>
      <c r="L775" s="61"/>
      <c r="M775" s="61">
        <v>5678.4999917768264</v>
      </c>
      <c r="N775" s="61"/>
      <c r="O775" s="60">
        <v>9230</v>
      </c>
      <c r="P775" s="60">
        <v>504003</v>
      </c>
    </row>
    <row r="776" spans="1:16" hidden="1" x14ac:dyDescent="0.25">
      <c r="A776" s="60" t="s">
        <v>73</v>
      </c>
      <c r="B776" s="60" t="s">
        <v>72</v>
      </c>
      <c r="C776" s="57" t="s">
        <v>167</v>
      </c>
      <c r="D776" s="61">
        <v>5678.5000423925021</v>
      </c>
      <c r="E776" s="62">
        <v>0</v>
      </c>
      <c r="F776" s="60">
        <v>464057</v>
      </c>
      <c r="G776" s="60" t="s">
        <v>295</v>
      </c>
      <c r="H776" s="60">
        <v>2017</v>
      </c>
      <c r="I776" s="62">
        <v>0</v>
      </c>
      <c r="J776" s="60" t="s">
        <v>268</v>
      </c>
      <c r="K776" s="60">
        <v>872008</v>
      </c>
      <c r="L776" s="61"/>
      <c r="M776" s="61">
        <v>5678.5000423925021</v>
      </c>
      <c r="N776" s="61"/>
      <c r="O776" s="60">
        <v>9230</v>
      </c>
      <c r="P776" s="60">
        <v>504003</v>
      </c>
    </row>
    <row r="777" spans="1:16" hidden="1" x14ac:dyDescent="0.25">
      <c r="A777" s="60" t="s">
        <v>73</v>
      </c>
      <c r="B777" s="60" t="s">
        <v>72</v>
      </c>
      <c r="C777" s="57" t="s">
        <v>167</v>
      </c>
      <c r="D777" s="61">
        <v>5678.5000476059877</v>
      </c>
      <c r="E777" s="62">
        <v>0</v>
      </c>
      <c r="F777" s="60">
        <v>464057</v>
      </c>
      <c r="G777" s="60" t="s">
        <v>295</v>
      </c>
      <c r="H777" s="60">
        <v>2017</v>
      </c>
      <c r="I777" s="62">
        <v>0</v>
      </c>
      <c r="J777" s="60" t="s">
        <v>268</v>
      </c>
      <c r="K777" s="60">
        <v>872008</v>
      </c>
      <c r="L777" s="61"/>
      <c r="M777" s="61">
        <v>5678.5000476059877</v>
      </c>
      <c r="N777" s="61"/>
      <c r="O777" s="60">
        <v>9230</v>
      </c>
      <c r="P777" s="60">
        <v>504003</v>
      </c>
    </row>
    <row r="778" spans="1:16" hidden="1" x14ac:dyDescent="0.25">
      <c r="A778" s="60" t="s">
        <v>73</v>
      </c>
      <c r="B778" s="60" t="s">
        <v>72</v>
      </c>
      <c r="C778" s="57" t="s">
        <v>167</v>
      </c>
      <c r="D778" s="61">
        <v>5818.5998378602735</v>
      </c>
      <c r="E778" s="62">
        <v>0</v>
      </c>
      <c r="F778" s="60">
        <v>464057</v>
      </c>
      <c r="G778" s="60" t="s">
        <v>295</v>
      </c>
      <c r="H778" s="60">
        <v>2015</v>
      </c>
      <c r="I778" s="62">
        <v>0</v>
      </c>
      <c r="J778" s="60" t="s">
        <v>268</v>
      </c>
      <c r="K778" s="60">
        <v>870905</v>
      </c>
      <c r="L778" s="61"/>
      <c r="M778" s="61">
        <v>5818.5998378602735</v>
      </c>
      <c r="N778" s="61"/>
      <c r="O778" s="60">
        <v>9210</v>
      </c>
      <c r="P778" s="60">
        <v>504003</v>
      </c>
    </row>
    <row r="779" spans="1:16" hidden="1" x14ac:dyDescent="0.25">
      <c r="A779" s="60" t="s">
        <v>73</v>
      </c>
      <c r="B779" s="60" t="s">
        <v>72</v>
      </c>
      <c r="C779" s="57" t="s">
        <v>167</v>
      </c>
      <c r="D779" s="61">
        <v>5973.3497139408892</v>
      </c>
      <c r="E779" s="62">
        <v>0</v>
      </c>
      <c r="F779" s="60">
        <v>464057</v>
      </c>
      <c r="G779" s="60" t="s">
        <v>295</v>
      </c>
      <c r="H779" s="60">
        <v>2016</v>
      </c>
      <c r="I779" s="62">
        <v>0</v>
      </c>
      <c r="J779" s="60" t="s">
        <v>268</v>
      </c>
      <c r="K779" s="60">
        <v>872008</v>
      </c>
      <c r="L779" s="61"/>
      <c r="M779" s="61">
        <v>5973.3497139408892</v>
      </c>
      <c r="N779" s="61"/>
      <c r="O779" s="60">
        <v>9230</v>
      </c>
      <c r="P779" s="60">
        <v>504003</v>
      </c>
    </row>
    <row r="780" spans="1:16" hidden="1" x14ac:dyDescent="0.25">
      <c r="A780" s="60" t="s">
        <v>73</v>
      </c>
      <c r="B780" s="60" t="s">
        <v>72</v>
      </c>
      <c r="C780" s="57" t="s">
        <v>167</v>
      </c>
      <c r="D780" s="61">
        <v>5973.3497772694436</v>
      </c>
      <c r="E780" s="62">
        <v>0</v>
      </c>
      <c r="F780" s="60">
        <v>464057</v>
      </c>
      <c r="G780" s="60" t="s">
        <v>295</v>
      </c>
      <c r="H780" s="60">
        <v>2016</v>
      </c>
      <c r="I780" s="62">
        <v>0</v>
      </c>
      <c r="J780" s="60" t="s">
        <v>268</v>
      </c>
      <c r="K780" s="60">
        <v>872008</v>
      </c>
      <c r="L780" s="61"/>
      <c r="M780" s="61">
        <v>5973.3497772694436</v>
      </c>
      <c r="N780" s="61"/>
      <c r="O780" s="60">
        <v>9230</v>
      </c>
      <c r="P780" s="60">
        <v>504003</v>
      </c>
    </row>
    <row r="781" spans="1:16" hidden="1" x14ac:dyDescent="0.25">
      <c r="A781" s="60" t="s">
        <v>73</v>
      </c>
      <c r="B781" s="60" t="s">
        <v>72</v>
      </c>
      <c r="C781" s="57" t="s">
        <v>167</v>
      </c>
      <c r="D781" s="61">
        <v>5973.3497780985235</v>
      </c>
      <c r="E781" s="62">
        <v>0</v>
      </c>
      <c r="F781" s="60">
        <v>464057</v>
      </c>
      <c r="G781" s="60" t="s">
        <v>295</v>
      </c>
      <c r="H781" s="60">
        <v>2016</v>
      </c>
      <c r="I781" s="62">
        <v>0</v>
      </c>
      <c r="J781" s="60" t="s">
        <v>268</v>
      </c>
      <c r="K781" s="60">
        <v>872008</v>
      </c>
      <c r="L781" s="61"/>
      <c r="M781" s="61">
        <v>5973.3497780985235</v>
      </c>
      <c r="N781" s="61"/>
      <c r="O781" s="60">
        <v>9230</v>
      </c>
      <c r="P781" s="60">
        <v>504003</v>
      </c>
    </row>
    <row r="782" spans="1:16" hidden="1" x14ac:dyDescent="0.25">
      <c r="A782" s="60" t="s">
        <v>73</v>
      </c>
      <c r="B782" s="60" t="s">
        <v>72</v>
      </c>
      <c r="C782" s="57" t="s">
        <v>167</v>
      </c>
      <c r="D782" s="61">
        <v>5973.3497792983017</v>
      </c>
      <c r="E782" s="62">
        <v>0</v>
      </c>
      <c r="F782" s="60">
        <v>464057</v>
      </c>
      <c r="G782" s="60" t="s">
        <v>295</v>
      </c>
      <c r="H782" s="60">
        <v>2016</v>
      </c>
      <c r="I782" s="62">
        <v>0</v>
      </c>
      <c r="J782" s="60" t="s">
        <v>268</v>
      </c>
      <c r="K782" s="60">
        <v>872008</v>
      </c>
      <c r="L782" s="61"/>
      <c r="M782" s="61">
        <v>5973.3497792983017</v>
      </c>
      <c r="N782" s="61"/>
      <c r="O782" s="60">
        <v>9230</v>
      </c>
      <c r="P782" s="60">
        <v>504003</v>
      </c>
    </row>
    <row r="783" spans="1:16" hidden="1" x14ac:dyDescent="0.25">
      <c r="A783" s="60" t="s">
        <v>73</v>
      </c>
      <c r="B783" s="60" t="s">
        <v>72</v>
      </c>
      <c r="C783" s="57" t="s">
        <v>167</v>
      </c>
      <c r="D783" s="61">
        <v>5973.3498728043805</v>
      </c>
      <c r="E783" s="62">
        <v>0</v>
      </c>
      <c r="F783" s="60">
        <v>464057</v>
      </c>
      <c r="G783" s="60" t="s">
        <v>295</v>
      </c>
      <c r="H783" s="60">
        <v>2016</v>
      </c>
      <c r="I783" s="62">
        <v>0</v>
      </c>
      <c r="J783" s="60" t="s">
        <v>268</v>
      </c>
      <c r="K783" s="60">
        <v>872008</v>
      </c>
      <c r="L783" s="61"/>
      <c r="M783" s="61">
        <v>5973.3498728043805</v>
      </c>
      <c r="N783" s="61"/>
      <c r="O783" s="60">
        <v>9230</v>
      </c>
      <c r="P783" s="60">
        <v>504003</v>
      </c>
    </row>
    <row r="784" spans="1:16" hidden="1" x14ac:dyDescent="0.25">
      <c r="A784" s="60" t="s">
        <v>73</v>
      </c>
      <c r="B784" s="60" t="s">
        <v>72</v>
      </c>
      <c r="C784" s="57" t="s">
        <v>167</v>
      </c>
      <c r="D784" s="61">
        <v>5973.3498976700921</v>
      </c>
      <c r="E784" s="62">
        <v>0</v>
      </c>
      <c r="F784" s="60">
        <v>464057</v>
      </c>
      <c r="G784" s="60" t="s">
        <v>295</v>
      </c>
      <c r="H784" s="60">
        <v>2016</v>
      </c>
      <c r="I784" s="62">
        <v>0</v>
      </c>
      <c r="J784" s="60" t="s">
        <v>268</v>
      </c>
      <c r="K784" s="60">
        <v>872008</v>
      </c>
      <c r="L784" s="61"/>
      <c r="M784" s="61">
        <v>5973.3498976700921</v>
      </c>
      <c r="N784" s="61"/>
      <c r="O784" s="60">
        <v>9230</v>
      </c>
      <c r="P784" s="60">
        <v>504003</v>
      </c>
    </row>
    <row r="785" spans="1:16" hidden="1" x14ac:dyDescent="0.25">
      <c r="A785" s="60" t="s">
        <v>73</v>
      </c>
      <c r="B785" s="60" t="s">
        <v>72</v>
      </c>
      <c r="C785" s="57" t="s">
        <v>167</v>
      </c>
      <c r="D785" s="61">
        <v>5973.3499416323648</v>
      </c>
      <c r="E785" s="62">
        <v>0</v>
      </c>
      <c r="F785" s="60">
        <v>464057</v>
      </c>
      <c r="G785" s="60" t="s">
        <v>295</v>
      </c>
      <c r="H785" s="60">
        <v>2016</v>
      </c>
      <c r="I785" s="62">
        <v>0</v>
      </c>
      <c r="J785" s="60" t="s">
        <v>268</v>
      </c>
      <c r="K785" s="60">
        <v>872008</v>
      </c>
      <c r="L785" s="61"/>
      <c r="M785" s="61">
        <v>5973.3499416323648</v>
      </c>
      <c r="N785" s="61"/>
      <c r="O785" s="60">
        <v>9230</v>
      </c>
      <c r="P785" s="60">
        <v>504003</v>
      </c>
    </row>
    <row r="786" spans="1:16" hidden="1" x14ac:dyDescent="0.25">
      <c r="A786" s="60" t="s">
        <v>73</v>
      </c>
      <c r="B786" s="60" t="s">
        <v>72</v>
      </c>
      <c r="C786" s="57" t="s">
        <v>167</v>
      </c>
      <c r="D786" s="61">
        <v>5973.3499692368132</v>
      </c>
      <c r="E786" s="62">
        <v>0</v>
      </c>
      <c r="F786" s="60">
        <v>464057</v>
      </c>
      <c r="G786" s="60" t="s">
        <v>295</v>
      </c>
      <c r="H786" s="60">
        <v>2016</v>
      </c>
      <c r="I786" s="62">
        <v>0</v>
      </c>
      <c r="J786" s="60" t="s">
        <v>268</v>
      </c>
      <c r="K786" s="60">
        <v>872008</v>
      </c>
      <c r="L786" s="61"/>
      <c r="M786" s="61">
        <v>5973.3499692368132</v>
      </c>
      <c r="N786" s="61"/>
      <c r="O786" s="60">
        <v>9230</v>
      </c>
      <c r="P786" s="60">
        <v>504003</v>
      </c>
    </row>
    <row r="787" spans="1:16" hidden="1" x14ac:dyDescent="0.25">
      <c r="A787" s="60" t="s">
        <v>73</v>
      </c>
      <c r="B787" s="60" t="s">
        <v>72</v>
      </c>
      <c r="C787" s="57" t="s">
        <v>167</v>
      </c>
      <c r="D787" s="61">
        <v>5973.3500734125937</v>
      </c>
      <c r="E787" s="62">
        <v>0</v>
      </c>
      <c r="F787" s="60">
        <v>464057</v>
      </c>
      <c r="G787" s="60" t="s">
        <v>295</v>
      </c>
      <c r="H787" s="60">
        <v>2016</v>
      </c>
      <c r="I787" s="62">
        <v>0</v>
      </c>
      <c r="J787" s="60" t="s">
        <v>268</v>
      </c>
      <c r="K787" s="60">
        <v>872008</v>
      </c>
      <c r="L787" s="61"/>
      <c r="M787" s="61">
        <v>5973.3500734125937</v>
      </c>
      <c r="N787" s="61"/>
      <c r="O787" s="60">
        <v>9230</v>
      </c>
      <c r="P787" s="60">
        <v>504003</v>
      </c>
    </row>
    <row r="788" spans="1:16" hidden="1" x14ac:dyDescent="0.25">
      <c r="A788" s="60" t="s">
        <v>73</v>
      </c>
      <c r="B788" s="60" t="s">
        <v>72</v>
      </c>
      <c r="C788" s="57" t="s">
        <v>167</v>
      </c>
      <c r="D788" s="61">
        <v>5973.3500826733352</v>
      </c>
      <c r="E788" s="62">
        <v>0</v>
      </c>
      <c r="F788" s="60">
        <v>464057</v>
      </c>
      <c r="G788" s="60" t="s">
        <v>295</v>
      </c>
      <c r="H788" s="60">
        <v>2016</v>
      </c>
      <c r="I788" s="62">
        <v>0</v>
      </c>
      <c r="J788" s="60" t="s">
        <v>268</v>
      </c>
      <c r="K788" s="60">
        <v>872008</v>
      </c>
      <c r="L788" s="61"/>
      <c r="M788" s="61">
        <v>5973.3500826733352</v>
      </c>
      <c r="N788" s="61"/>
      <c r="O788" s="60">
        <v>9230</v>
      </c>
      <c r="P788" s="60">
        <v>504003</v>
      </c>
    </row>
    <row r="789" spans="1:16" hidden="1" x14ac:dyDescent="0.25">
      <c r="A789" s="60" t="s">
        <v>73</v>
      </c>
      <c r="B789" s="60" t="s">
        <v>72</v>
      </c>
      <c r="C789" s="57" t="s">
        <v>167</v>
      </c>
      <c r="D789" s="61">
        <v>6245.7102804425213</v>
      </c>
      <c r="E789" s="62">
        <v>0</v>
      </c>
      <c r="F789" s="60">
        <v>464057</v>
      </c>
      <c r="G789" s="60" t="s">
        <v>295</v>
      </c>
      <c r="H789" s="60">
        <v>2017</v>
      </c>
      <c r="I789" s="62">
        <v>0</v>
      </c>
      <c r="J789" s="60" t="s">
        <v>268</v>
      </c>
      <c r="K789" s="60">
        <v>872008</v>
      </c>
      <c r="L789" s="61"/>
      <c r="M789" s="61">
        <v>6245.7102804425213</v>
      </c>
      <c r="N789" s="61"/>
      <c r="O789" s="60">
        <v>9230</v>
      </c>
      <c r="P789" s="60">
        <v>504003</v>
      </c>
    </row>
    <row r="790" spans="1:16" hidden="1" x14ac:dyDescent="0.25">
      <c r="A790" s="60" t="s">
        <v>73</v>
      </c>
      <c r="B790" s="60" t="s">
        <v>72</v>
      </c>
      <c r="C790" s="57" t="s">
        <v>167</v>
      </c>
      <c r="D790" s="61">
        <v>6575.5988212467028</v>
      </c>
      <c r="E790" s="62">
        <v>0</v>
      </c>
      <c r="F790" s="60">
        <v>464057</v>
      </c>
      <c r="G790" s="60" t="s">
        <v>295</v>
      </c>
      <c r="H790" s="60">
        <v>2018</v>
      </c>
      <c r="I790" s="62">
        <v>0</v>
      </c>
      <c r="J790" s="60" t="s">
        <v>268</v>
      </c>
      <c r="K790" s="60">
        <v>872008</v>
      </c>
      <c r="L790" s="61"/>
      <c r="M790" s="61">
        <v>6575.5988212467028</v>
      </c>
      <c r="N790" s="61"/>
      <c r="O790" s="60">
        <v>9230</v>
      </c>
      <c r="P790" s="60">
        <v>504003</v>
      </c>
    </row>
    <row r="791" spans="1:16" hidden="1" x14ac:dyDescent="0.25">
      <c r="A791" s="60" t="s">
        <v>73</v>
      </c>
      <c r="B791" s="60" t="s">
        <v>72</v>
      </c>
      <c r="C791" s="57" t="s">
        <v>167</v>
      </c>
      <c r="D791" s="61">
        <v>6575.5992834262115</v>
      </c>
      <c r="E791" s="62">
        <v>0</v>
      </c>
      <c r="F791" s="60">
        <v>464057</v>
      </c>
      <c r="G791" s="60" t="s">
        <v>295</v>
      </c>
      <c r="H791" s="60">
        <v>2018</v>
      </c>
      <c r="I791" s="62">
        <v>0</v>
      </c>
      <c r="J791" s="60" t="s">
        <v>268</v>
      </c>
      <c r="K791" s="60">
        <v>872008</v>
      </c>
      <c r="L791" s="61"/>
      <c r="M791" s="61">
        <v>6575.5992834262115</v>
      </c>
      <c r="N791" s="61"/>
      <c r="O791" s="60">
        <v>9230</v>
      </c>
      <c r="P791" s="60">
        <v>504003</v>
      </c>
    </row>
    <row r="792" spans="1:16" hidden="1" x14ac:dyDescent="0.25">
      <c r="A792" s="60" t="s">
        <v>73</v>
      </c>
      <c r="B792" s="60" t="s">
        <v>72</v>
      </c>
      <c r="C792" s="57" t="s">
        <v>167</v>
      </c>
      <c r="D792" s="61">
        <v>6575.599542616791</v>
      </c>
      <c r="E792" s="62">
        <v>0</v>
      </c>
      <c r="F792" s="60">
        <v>464057</v>
      </c>
      <c r="G792" s="60" t="s">
        <v>295</v>
      </c>
      <c r="H792" s="60">
        <v>2018</v>
      </c>
      <c r="I792" s="62">
        <v>0</v>
      </c>
      <c r="J792" s="60" t="s">
        <v>268</v>
      </c>
      <c r="K792" s="60">
        <v>872008</v>
      </c>
      <c r="L792" s="61"/>
      <c r="M792" s="61">
        <v>6575.599542616791</v>
      </c>
      <c r="N792" s="61"/>
      <c r="O792" s="60">
        <v>9230</v>
      </c>
      <c r="P792" s="60">
        <v>504003</v>
      </c>
    </row>
    <row r="793" spans="1:16" hidden="1" x14ac:dyDescent="0.25">
      <c r="A793" s="60" t="s">
        <v>73</v>
      </c>
      <c r="B793" s="60" t="s">
        <v>72</v>
      </c>
      <c r="C793" s="57" t="s">
        <v>167</v>
      </c>
      <c r="D793" s="61">
        <v>6575.5998634751641</v>
      </c>
      <c r="E793" s="62">
        <v>0</v>
      </c>
      <c r="F793" s="60">
        <v>464057</v>
      </c>
      <c r="G793" s="60" t="s">
        <v>295</v>
      </c>
      <c r="H793" s="60">
        <v>2018</v>
      </c>
      <c r="I793" s="62">
        <v>0</v>
      </c>
      <c r="J793" s="60" t="s">
        <v>268</v>
      </c>
      <c r="K793" s="60">
        <v>872008</v>
      </c>
      <c r="L793" s="61"/>
      <c r="M793" s="61">
        <v>6575.5998634751641</v>
      </c>
      <c r="N793" s="61"/>
      <c r="O793" s="60">
        <v>9230</v>
      </c>
      <c r="P793" s="60">
        <v>504003</v>
      </c>
    </row>
    <row r="794" spans="1:16" hidden="1" x14ac:dyDescent="0.25">
      <c r="A794" s="60" t="s">
        <v>73</v>
      </c>
      <c r="B794" s="60" t="s">
        <v>72</v>
      </c>
      <c r="C794" s="57" t="s">
        <v>167</v>
      </c>
      <c r="D794" s="61">
        <v>6575.5999169353809</v>
      </c>
      <c r="E794" s="62">
        <v>0</v>
      </c>
      <c r="F794" s="60">
        <v>464057</v>
      </c>
      <c r="G794" s="60" t="s">
        <v>295</v>
      </c>
      <c r="H794" s="60">
        <v>2018</v>
      </c>
      <c r="I794" s="62">
        <v>0</v>
      </c>
      <c r="J794" s="60" t="s">
        <v>268</v>
      </c>
      <c r="K794" s="60">
        <v>872008</v>
      </c>
      <c r="L794" s="61"/>
      <c r="M794" s="61">
        <v>6575.5999169353809</v>
      </c>
      <c r="N794" s="61"/>
      <c r="O794" s="60">
        <v>9230</v>
      </c>
      <c r="P794" s="60">
        <v>504003</v>
      </c>
    </row>
    <row r="795" spans="1:16" hidden="1" x14ac:dyDescent="0.25">
      <c r="A795" s="60" t="s">
        <v>73</v>
      </c>
      <c r="B795" s="60" t="s">
        <v>72</v>
      </c>
      <c r="C795" s="57" t="s">
        <v>167</v>
      </c>
      <c r="D795" s="61">
        <v>6575.6000016666503</v>
      </c>
      <c r="E795" s="62">
        <v>0</v>
      </c>
      <c r="F795" s="60">
        <v>464057</v>
      </c>
      <c r="G795" s="60" t="s">
        <v>295</v>
      </c>
      <c r="H795" s="60">
        <v>2018</v>
      </c>
      <c r="I795" s="62">
        <v>0</v>
      </c>
      <c r="J795" s="60" t="s">
        <v>268</v>
      </c>
      <c r="K795" s="60">
        <v>872008</v>
      </c>
      <c r="L795" s="61"/>
      <c r="M795" s="61">
        <v>6575.6000016666503</v>
      </c>
      <c r="N795" s="61"/>
      <c r="O795" s="60">
        <v>9230</v>
      </c>
      <c r="P795" s="60">
        <v>504003</v>
      </c>
    </row>
    <row r="796" spans="1:16" hidden="1" x14ac:dyDescent="0.25">
      <c r="A796" s="60" t="s">
        <v>73</v>
      </c>
      <c r="B796" s="60" t="s">
        <v>72</v>
      </c>
      <c r="C796" s="57" t="s">
        <v>167</v>
      </c>
      <c r="D796" s="61">
        <v>6575.6000422443185</v>
      </c>
      <c r="E796" s="62">
        <v>0</v>
      </c>
      <c r="F796" s="60">
        <v>464057</v>
      </c>
      <c r="G796" s="60" t="s">
        <v>295</v>
      </c>
      <c r="H796" s="60">
        <v>2018</v>
      </c>
      <c r="I796" s="62">
        <v>0</v>
      </c>
      <c r="J796" s="60" t="s">
        <v>268</v>
      </c>
      <c r="K796" s="60">
        <v>872008</v>
      </c>
      <c r="L796" s="61"/>
      <c r="M796" s="61">
        <v>6575.6000422443185</v>
      </c>
      <c r="N796" s="61"/>
      <c r="O796" s="60">
        <v>9230</v>
      </c>
      <c r="P796" s="60">
        <v>504003</v>
      </c>
    </row>
    <row r="797" spans="1:16" hidden="1" x14ac:dyDescent="0.25">
      <c r="A797" s="60" t="s">
        <v>73</v>
      </c>
      <c r="B797" s="60" t="s">
        <v>72</v>
      </c>
      <c r="C797" s="57" t="s">
        <v>167</v>
      </c>
      <c r="D797" s="61">
        <v>6575.6001096053178</v>
      </c>
      <c r="E797" s="62">
        <v>0</v>
      </c>
      <c r="F797" s="60">
        <v>464057</v>
      </c>
      <c r="G797" s="60" t="s">
        <v>295</v>
      </c>
      <c r="H797" s="60">
        <v>2018</v>
      </c>
      <c r="I797" s="62">
        <v>0</v>
      </c>
      <c r="J797" s="60" t="s">
        <v>268</v>
      </c>
      <c r="K797" s="60">
        <v>872008</v>
      </c>
      <c r="L797" s="61"/>
      <c r="M797" s="61">
        <v>6575.6001096053178</v>
      </c>
      <c r="N797" s="61"/>
      <c r="O797" s="60">
        <v>9230</v>
      </c>
      <c r="P797" s="60">
        <v>504003</v>
      </c>
    </row>
    <row r="798" spans="1:16" hidden="1" x14ac:dyDescent="0.25">
      <c r="A798" s="60" t="s">
        <v>73</v>
      </c>
      <c r="B798" s="60" t="s">
        <v>72</v>
      </c>
      <c r="C798" s="57" t="s">
        <v>167</v>
      </c>
      <c r="D798" s="61">
        <v>6575.6002262231514</v>
      </c>
      <c r="E798" s="62">
        <v>0</v>
      </c>
      <c r="F798" s="60">
        <v>464057</v>
      </c>
      <c r="G798" s="60" t="s">
        <v>295</v>
      </c>
      <c r="H798" s="60">
        <v>2018</v>
      </c>
      <c r="I798" s="62">
        <v>0</v>
      </c>
      <c r="J798" s="60" t="s">
        <v>268</v>
      </c>
      <c r="K798" s="60">
        <v>872008</v>
      </c>
      <c r="L798" s="61"/>
      <c r="M798" s="61">
        <v>6575.6002262231514</v>
      </c>
      <c r="N798" s="61"/>
      <c r="O798" s="60">
        <v>9230</v>
      </c>
      <c r="P798" s="60">
        <v>504003</v>
      </c>
    </row>
    <row r="799" spans="1:16" hidden="1" x14ac:dyDescent="0.25">
      <c r="A799" s="60" t="s">
        <v>73</v>
      </c>
      <c r="B799" s="60" t="s">
        <v>72</v>
      </c>
      <c r="C799" s="57" t="s">
        <v>167</v>
      </c>
      <c r="D799" s="61">
        <v>6575.6002943095791</v>
      </c>
      <c r="E799" s="62">
        <v>0</v>
      </c>
      <c r="F799" s="60">
        <v>464057</v>
      </c>
      <c r="G799" s="60" t="s">
        <v>295</v>
      </c>
      <c r="H799" s="60">
        <v>2018</v>
      </c>
      <c r="I799" s="62">
        <v>0</v>
      </c>
      <c r="J799" s="60" t="s">
        <v>268</v>
      </c>
      <c r="K799" s="60">
        <v>872008</v>
      </c>
      <c r="L799" s="61"/>
      <c r="M799" s="61">
        <v>6575.6002943095791</v>
      </c>
      <c r="N799" s="61"/>
      <c r="O799" s="60">
        <v>9230</v>
      </c>
      <c r="P799" s="60">
        <v>504003</v>
      </c>
    </row>
    <row r="800" spans="1:16" hidden="1" x14ac:dyDescent="0.25">
      <c r="A800" s="60" t="s">
        <v>73</v>
      </c>
      <c r="B800" s="60" t="s">
        <v>72</v>
      </c>
      <c r="C800" s="57" t="s">
        <v>167</v>
      </c>
      <c r="D800" s="61">
        <v>6575.600561092112</v>
      </c>
      <c r="E800" s="62">
        <v>0</v>
      </c>
      <c r="F800" s="60">
        <v>464057</v>
      </c>
      <c r="G800" s="60" t="s">
        <v>295</v>
      </c>
      <c r="H800" s="60">
        <v>2018</v>
      </c>
      <c r="I800" s="62">
        <v>0</v>
      </c>
      <c r="J800" s="60" t="s">
        <v>268</v>
      </c>
      <c r="K800" s="60">
        <v>872008</v>
      </c>
      <c r="L800" s="61"/>
      <c r="M800" s="61">
        <v>6575.600561092112</v>
      </c>
      <c r="N800" s="61"/>
      <c r="O800" s="60">
        <v>9230</v>
      </c>
      <c r="P800" s="60">
        <v>504003</v>
      </c>
    </row>
    <row r="801" spans="1:16" hidden="1" x14ac:dyDescent="0.25">
      <c r="A801" s="60" t="s">
        <v>73</v>
      </c>
      <c r="B801" s="60" t="s">
        <v>72</v>
      </c>
      <c r="C801" s="57" t="s">
        <v>167</v>
      </c>
      <c r="D801" s="61">
        <v>6799.9979009004846</v>
      </c>
      <c r="E801" s="62">
        <v>0</v>
      </c>
      <c r="F801" s="60">
        <v>464057</v>
      </c>
      <c r="G801" s="60" t="s">
        <v>295</v>
      </c>
      <c r="H801" s="60">
        <v>2019</v>
      </c>
      <c r="I801" s="62">
        <v>0</v>
      </c>
      <c r="J801" s="60" t="s">
        <v>268</v>
      </c>
      <c r="K801" s="60">
        <v>872008</v>
      </c>
      <c r="L801" s="61"/>
      <c r="M801" s="61">
        <v>6799.9979009004846</v>
      </c>
      <c r="N801" s="61"/>
      <c r="O801" s="60">
        <v>9230</v>
      </c>
      <c r="P801" s="60">
        <v>504003</v>
      </c>
    </row>
    <row r="802" spans="1:16" hidden="1" x14ac:dyDescent="0.25">
      <c r="A802" s="60" t="s">
        <v>73</v>
      </c>
      <c r="B802" s="60" t="s">
        <v>72</v>
      </c>
      <c r="C802" s="57" t="s">
        <v>167</v>
      </c>
      <c r="D802" s="61">
        <v>6800</v>
      </c>
      <c r="E802" s="62">
        <v>0</v>
      </c>
      <c r="F802" s="60">
        <v>464057</v>
      </c>
      <c r="G802" s="60" t="s">
        <v>295</v>
      </c>
      <c r="H802" s="60">
        <v>2019</v>
      </c>
      <c r="I802" s="62">
        <v>0</v>
      </c>
      <c r="J802" s="60" t="s">
        <v>268</v>
      </c>
      <c r="K802" s="60">
        <v>872008</v>
      </c>
      <c r="L802" s="61"/>
      <c r="M802" s="61">
        <v>6800</v>
      </c>
      <c r="N802" s="61"/>
      <c r="O802" s="60">
        <v>9230</v>
      </c>
      <c r="P802" s="60">
        <v>504003</v>
      </c>
    </row>
    <row r="803" spans="1:16" hidden="1" x14ac:dyDescent="0.25">
      <c r="A803" s="60" t="s">
        <v>73</v>
      </c>
      <c r="B803" s="60" t="s">
        <v>72</v>
      </c>
      <c r="C803" s="57" t="s">
        <v>167</v>
      </c>
      <c r="D803" s="61">
        <v>6800.0001092048115</v>
      </c>
      <c r="E803" s="62">
        <v>0</v>
      </c>
      <c r="F803" s="60">
        <v>464057</v>
      </c>
      <c r="G803" s="60" t="s">
        <v>295</v>
      </c>
      <c r="H803" s="60">
        <v>2019</v>
      </c>
      <c r="I803" s="62">
        <v>0</v>
      </c>
      <c r="J803" s="60" t="s">
        <v>268</v>
      </c>
      <c r="K803" s="60">
        <v>872008</v>
      </c>
      <c r="L803" s="61"/>
      <c r="M803" s="61">
        <v>6800.0001092048115</v>
      </c>
      <c r="N803" s="61"/>
      <c r="O803" s="60">
        <v>9230</v>
      </c>
      <c r="P803" s="60">
        <v>504003</v>
      </c>
    </row>
    <row r="804" spans="1:16" hidden="1" x14ac:dyDescent="0.25">
      <c r="A804" s="60" t="s">
        <v>73</v>
      </c>
      <c r="B804" s="60" t="s">
        <v>72</v>
      </c>
      <c r="C804" s="57" t="s">
        <v>167</v>
      </c>
      <c r="D804" s="61">
        <v>6800.0002166735812</v>
      </c>
      <c r="E804" s="62">
        <v>0</v>
      </c>
      <c r="F804" s="60">
        <v>464057</v>
      </c>
      <c r="G804" s="60" t="s">
        <v>295</v>
      </c>
      <c r="H804" s="60">
        <v>2019</v>
      </c>
      <c r="I804" s="62">
        <v>0</v>
      </c>
      <c r="J804" s="60" t="s">
        <v>268</v>
      </c>
      <c r="K804" s="60">
        <v>872008</v>
      </c>
      <c r="L804" s="61"/>
      <c r="M804" s="61">
        <v>6800.0002166735812</v>
      </c>
      <c r="N804" s="61"/>
      <c r="O804" s="60">
        <v>9230</v>
      </c>
      <c r="P804" s="60">
        <v>504003</v>
      </c>
    </row>
    <row r="805" spans="1:16" hidden="1" x14ac:dyDescent="0.25">
      <c r="A805" s="60" t="s">
        <v>73</v>
      </c>
      <c r="B805" s="60" t="s">
        <v>72</v>
      </c>
      <c r="C805" s="57" t="s">
        <v>167</v>
      </c>
      <c r="D805" s="61">
        <v>6800.0005100860135</v>
      </c>
      <c r="E805" s="62">
        <v>0</v>
      </c>
      <c r="F805" s="60">
        <v>464057</v>
      </c>
      <c r="G805" s="60" t="s">
        <v>295</v>
      </c>
      <c r="H805" s="60">
        <v>2019</v>
      </c>
      <c r="I805" s="62">
        <v>0</v>
      </c>
      <c r="J805" s="60" t="s">
        <v>268</v>
      </c>
      <c r="K805" s="60">
        <v>872008</v>
      </c>
      <c r="L805" s="61"/>
      <c r="M805" s="61">
        <v>6800.0005100860135</v>
      </c>
      <c r="N805" s="61"/>
      <c r="O805" s="60">
        <v>9230</v>
      </c>
      <c r="P805" s="60">
        <v>504003</v>
      </c>
    </row>
    <row r="806" spans="1:16" hidden="1" x14ac:dyDescent="0.25">
      <c r="A806" s="60" t="s">
        <v>73</v>
      </c>
      <c r="B806" s="60" t="s">
        <v>72</v>
      </c>
      <c r="C806" s="57" t="s">
        <v>167</v>
      </c>
      <c r="D806" s="61">
        <v>6800.0007967670945</v>
      </c>
      <c r="E806" s="62">
        <v>0</v>
      </c>
      <c r="F806" s="60">
        <v>464057</v>
      </c>
      <c r="G806" s="60" t="s">
        <v>295</v>
      </c>
      <c r="H806" s="60">
        <v>2019</v>
      </c>
      <c r="I806" s="62">
        <v>0</v>
      </c>
      <c r="J806" s="60" t="s">
        <v>268</v>
      </c>
      <c r="K806" s="60">
        <v>872008</v>
      </c>
      <c r="L806" s="61"/>
      <c r="M806" s="61">
        <v>6800.0007967670945</v>
      </c>
      <c r="N806" s="61"/>
      <c r="O806" s="60">
        <v>9230</v>
      </c>
      <c r="P806" s="60">
        <v>504003</v>
      </c>
    </row>
    <row r="807" spans="1:16" hidden="1" x14ac:dyDescent="0.25">
      <c r="A807" s="60" t="s">
        <v>73</v>
      </c>
      <c r="B807" s="60" t="s">
        <v>72</v>
      </c>
      <c r="C807" s="57" t="s">
        <v>167</v>
      </c>
      <c r="D807" s="61">
        <v>9594.7995517848867</v>
      </c>
      <c r="E807" s="62">
        <v>0</v>
      </c>
      <c r="F807" s="60">
        <v>464057</v>
      </c>
      <c r="G807" s="60" t="s">
        <v>295</v>
      </c>
      <c r="H807" s="60">
        <v>2020</v>
      </c>
      <c r="I807" s="62">
        <v>0</v>
      </c>
      <c r="J807" s="60" t="s">
        <v>268</v>
      </c>
      <c r="K807" s="60">
        <v>872008</v>
      </c>
      <c r="L807" s="61"/>
      <c r="M807" s="61">
        <v>9594.7995517848867</v>
      </c>
      <c r="N807" s="61"/>
      <c r="O807" s="60">
        <v>9230</v>
      </c>
      <c r="P807" s="60">
        <v>504003</v>
      </c>
    </row>
    <row r="808" spans="1:16" hidden="1" x14ac:dyDescent="0.25">
      <c r="A808" s="60" t="s">
        <v>73</v>
      </c>
      <c r="B808" s="60" t="s">
        <v>72</v>
      </c>
      <c r="C808" s="57" t="s">
        <v>167</v>
      </c>
      <c r="D808" s="61">
        <v>9594.7995699472049</v>
      </c>
      <c r="E808" s="62">
        <v>0</v>
      </c>
      <c r="F808" s="60">
        <v>464057</v>
      </c>
      <c r="G808" s="60" t="s">
        <v>295</v>
      </c>
      <c r="H808" s="60">
        <v>2020</v>
      </c>
      <c r="I808" s="62">
        <v>0</v>
      </c>
      <c r="J808" s="60" t="s">
        <v>268</v>
      </c>
      <c r="K808" s="60">
        <v>872008</v>
      </c>
      <c r="L808" s="61"/>
      <c r="M808" s="61">
        <v>9594.7995699472049</v>
      </c>
      <c r="N808" s="61"/>
      <c r="O808" s="60">
        <v>9230</v>
      </c>
      <c r="P808" s="60">
        <v>504003</v>
      </c>
    </row>
    <row r="809" spans="1:16" hidden="1" x14ac:dyDescent="0.25">
      <c r="A809" s="60" t="s">
        <v>73</v>
      </c>
      <c r="B809" s="60" t="s">
        <v>72</v>
      </c>
      <c r="C809" s="57" t="s">
        <v>167</v>
      </c>
      <c r="D809" s="61">
        <v>9594.7997779655798</v>
      </c>
      <c r="E809" s="62">
        <v>0</v>
      </c>
      <c r="F809" s="60">
        <v>464057</v>
      </c>
      <c r="G809" s="60" t="s">
        <v>295</v>
      </c>
      <c r="H809" s="60">
        <v>2020</v>
      </c>
      <c r="I809" s="62">
        <v>0</v>
      </c>
      <c r="J809" s="60" t="s">
        <v>268</v>
      </c>
      <c r="K809" s="60">
        <v>872008</v>
      </c>
      <c r="L809" s="61"/>
      <c r="M809" s="61">
        <v>9594.7997779655798</v>
      </c>
      <c r="N809" s="61"/>
      <c r="O809" s="60">
        <v>9230</v>
      </c>
      <c r="P809" s="60">
        <v>504003</v>
      </c>
    </row>
    <row r="810" spans="1:16" hidden="1" x14ac:dyDescent="0.25">
      <c r="A810" s="60" t="s">
        <v>73</v>
      </c>
      <c r="B810" s="60" t="s">
        <v>72</v>
      </c>
      <c r="C810" s="57" t="s">
        <v>167</v>
      </c>
      <c r="D810" s="61">
        <v>9594.7998879443658</v>
      </c>
      <c r="E810" s="62">
        <v>0</v>
      </c>
      <c r="F810" s="60">
        <v>464057</v>
      </c>
      <c r="G810" s="60" t="s">
        <v>295</v>
      </c>
      <c r="H810" s="60">
        <v>2020</v>
      </c>
      <c r="I810" s="62">
        <v>0</v>
      </c>
      <c r="J810" s="60" t="s">
        <v>268</v>
      </c>
      <c r="K810" s="60">
        <v>872008</v>
      </c>
      <c r="L810" s="61"/>
      <c r="M810" s="61">
        <v>9594.7998879443658</v>
      </c>
      <c r="N810" s="61"/>
      <c r="O810" s="60">
        <v>9230</v>
      </c>
      <c r="P810" s="60">
        <v>504003</v>
      </c>
    </row>
    <row r="811" spans="1:16" hidden="1" x14ac:dyDescent="0.25">
      <c r="A811" s="60" t="s">
        <v>73</v>
      </c>
      <c r="B811" s="60" t="s">
        <v>72</v>
      </c>
      <c r="C811" s="57" t="s">
        <v>167</v>
      </c>
      <c r="D811" s="61">
        <v>9594.8000156811249</v>
      </c>
      <c r="E811" s="62">
        <v>0</v>
      </c>
      <c r="F811" s="60">
        <v>464057</v>
      </c>
      <c r="G811" s="60" t="s">
        <v>295</v>
      </c>
      <c r="H811" s="60">
        <v>2020</v>
      </c>
      <c r="I811" s="62">
        <v>0</v>
      </c>
      <c r="J811" s="60" t="s">
        <v>268</v>
      </c>
      <c r="K811" s="60">
        <v>872008</v>
      </c>
      <c r="L811" s="61"/>
      <c r="M811" s="61">
        <v>9594.8000156811249</v>
      </c>
      <c r="N811" s="61"/>
      <c r="O811" s="60">
        <v>9230</v>
      </c>
      <c r="P811" s="60">
        <v>504003</v>
      </c>
    </row>
    <row r="812" spans="1:16" hidden="1" x14ac:dyDescent="0.25">
      <c r="A812" s="60" t="s">
        <v>73</v>
      </c>
      <c r="B812" s="60" t="s">
        <v>72</v>
      </c>
      <c r="C812" s="57" t="s">
        <v>167</v>
      </c>
      <c r="D812" s="61">
        <v>9594.8003907325328</v>
      </c>
      <c r="E812" s="62">
        <v>0</v>
      </c>
      <c r="F812" s="60">
        <v>464057</v>
      </c>
      <c r="G812" s="60" t="s">
        <v>295</v>
      </c>
      <c r="H812" s="60">
        <v>2020</v>
      </c>
      <c r="I812" s="62">
        <v>0</v>
      </c>
      <c r="J812" s="60" t="s">
        <v>268</v>
      </c>
      <c r="K812" s="60">
        <v>872008</v>
      </c>
      <c r="L812" s="61"/>
      <c r="M812" s="61">
        <v>9594.8003907325328</v>
      </c>
      <c r="N812" s="61"/>
      <c r="O812" s="60">
        <v>9230</v>
      </c>
      <c r="P812" s="60">
        <v>504003</v>
      </c>
    </row>
    <row r="813" spans="1:16" hidden="1" x14ac:dyDescent="0.25">
      <c r="A813" s="60" t="s">
        <v>73</v>
      </c>
      <c r="B813" s="60" t="s">
        <v>72</v>
      </c>
      <c r="C813" s="57" t="s">
        <v>167</v>
      </c>
      <c r="D813" s="61">
        <v>9594.8004690465386</v>
      </c>
      <c r="E813" s="62">
        <v>0</v>
      </c>
      <c r="F813" s="60">
        <v>464057</v>
      </c>
      <c r="G813" s="60" t="s">
        <v>295</v>
      </c>
      <c r="H813" s="60">
        <v>2020</v>
      </c>
      <c r="I813" s="62">
        <v>0</v>
      </c>
      <c r="J813" s="60" t="s">
        <v>268</v>
      </c>
      <c r="K813" s="60">
        <v>872008</v>
      </c>
      <c r="L813" s="61"/>
      <c r="M813" s="61">
        <v>9594.8004690465386</v>
      </c>
      <c r="N813" s="61"/>
      <c r="O813" s="60">
        <v>9230</v>
      </c>
      <c r="P813" s="60">
        <v>504003</v>
      </c>
    </row>
    <row r="814" spans="1:16" hidden="1" x14ac:dyDescent="0.25">
      <c r="A814" s="60" t="s">
        <v>73</v>
      </c>
      <c r="B814" s="60" t="s">
        <v>72</v>
      </c>
      <c r="C814" s="57" t="s">
        <v>167</v>
      </c>
      <c r="D814" s="61">
        <v>9594.8007878462358</v>
      </c>
      <c r="E814" s="62">
        <v>0</v>
      </c>
      <c r="F814" s="60">
        <v>464057</v>
      </c>
      <c r="G814" s="60" t="s">
        <v>295</v>
      </c>
      <c r="H814" s="60">
        <v>2020</v>
      </c>
      <c r="I814" s="62">
        <v>0</v>
      </c>
      <c r="J814" s="60" t="s">
        <v>268</v>
      </c>
      <c r="K814" s="60">
        <v>872008</v>
      </c>
      <c r="L814" s="61"/>
      <c r="M814" s="61">
        <v>9594.8007878462358</v>
      </c>
      <c r="N814" s="61"/>
      <c r="O814" s="60">
        <v>9230</v>
      </c>
      <c r="P814" s="60">
        <v>504003</v>
      </c>
    </row>
    <row r="815" spans="1:16" hidden="1" x14ac:dyDescent="0.25">
      <c r="A815" s="60" t="s">
        <v>73</v>
      </c>
      <c r="B815" s="60" t="s">
        <v>72</v>
      </c>
      <c r="C815" s="57" t="s">
        <v>167</v>
      </c>
      <c r="D815" s="61">
        <v>9594.8014247240935</v>
      </c>
      <c r="E815" s="62">
        <v>0</v>
      </c>
      <c r="F815" s="60">
        <v>464057</v>
      </c>
      <c r="G815" s="60" t="s">
        <v>295</v>
      </c>
      <c r="H815" s="60">
        <v>2020</v>
      </c>
      <c r="I815" s="62">
        <v>0</v>
      </c>
      <c r="J815" s="60" t="s">
        <v>268</v>
      </c>
      <c r="K815" s="60">
        <v>872008</v>
      </c>
      <c r="L815" s="61"/>
      <c r="M815" s="61">
        <v>9594.8014247240935</v>
      </c>
      <c r="N815" s="61"/>
      <c r="O815" s="60">
        <v>9230</v>
      </c>
      <c r="P815" s="60">
        <v>504003</v>
      </c>
    </row>
    <row r="816" spans="1:16" hidden="1" x14ac:dyDescent="0.25">
      <c r="A816" s="60" t="s">
        <v>73</v>
      </c>
      <c r="B816" s="60" t="s">
        <v>72</v>
      </c>
      <c r="C816" s="57" t="s">
        <v>167</v>
      </c>
      <c r="D816" s="61">
        <v>10193.199932023552</v>
      </c>
      <c r="E816" s="62">
        <v>0</v>
      </c>
      <c r="F816" s="60">
        <v>464057</v>
      </c>
      <c r="G816" s="60" t="s">
        <v>295</v>
      </c>
      <c r="H816" s="60">
        <v>2019</v>
      </c>
      <c r="I816" s="62">
        <v>0</v>
      </c>
      <c r="J816" s="60" t="s">
        <v>268</v>
      </c>
      <c r="K816" s="60">
        <v>872008</v>
      </c>
      <c r="L816" s="61"/>
      <c r="M816" s="61">
        <v>10193.199932023552</v>
      </c>
      <c r="N816" s="61"/>
      <c r="O816" s="60">
        <v>9230</v>
      </c>
      <c r="P816" s="60">
        <v>504003</v>
      </c>
    </row>
    <row r="817" spans="1:16" hidden="1" x14ac:dyDescent="0.25">
      <c r="A817" s="60" t="s">
        <v>73</v>
      </c>
      <c r="B817" s="60" t="s">
        <v>72</v>
      </c>
      <c r="C817" s="57" t="s">
        <v>167</v>
      </c>
      <c r="D817" s="61">
        <v>10193.199977368546</v>
      </c>
      <c r="E817" s="62">
        <v>0</v>
      </c>
      <c r="F817" s="60">
        <v>464057</v>
      </c>
      <c r="G817" s="60" t="s">
        <v>295</v>
      </c>
      <c r="H817" s="60">
        <v>2019</v>
      </c>
      <c r="I817" s="62">
        <v>0</v>
      </c>
      <c r="J817" s="60" t="s">
        <v>268</v>
      </c>
      <c r="K817" s="60">
        <v>872008</v>
      </c>
      <c r="L817" s="61"/>
      <c r="M817" s="61">
        <v>10193.199977368546</v>
      </c>
      <c r="N817" s="61"/>
      <c r="O817" s="60">
        <v>9230</v>
      </c>
      <c r="P817" s="60">
        <v>504003</v>
      </c>
    </row>
    <row r="818" spans="1:16" hidden="1" x14ac:dyDescent="0.25">
      <c r="A818" s="60" t="s">
        <v>73</v>
      </c>
      <c r="B818" s="60" t="s">
        <v>72</v>
      </c>
      <c r="C818" s="57" t="s">
        <v>167</v>
      </c>
      <c r="D818" s="61">
        <v>10193.200099249176</v>
      </c>
      <c r="E818" s="62">
        <v>0</v>
      </c>
      <c r="F818" s="60">
        <v>464057</v>
      </c>
      <c r="G818" s="60" t="s">
        <v>295</v>
      </c>
      <c r="H818" s="60">
        <v>2019</v>
      </c>
      <c r="I818" s="62">
        <v>0</v>
      </c>
      <c r="J818" s="60" t="s">
        <v>268</v>
      </c>
      <c r="K818" s="60">
        <v>872008</v>
      </c>
      <c r="L818" s="61"/>
      <c r="M818" s="61">
        <v>10193.200099249176</v>
      </c>
      <c r="N818" s="61"/>
      <c r="O818" s="60">
        <v>9230</v>
      </c>
      <c r="P818" s="60">
        <v>504003</v>
      </c>
    </row>
    <row r="819" spans="1:16" hidden="1" x14ac:dyDescent="0.25">
      <c r="A819" s="60" t="s">
        <v>73</v>
      </c>
      <c r="B819" s="60" t="s">
        <v>72</v>
      </c>
      <c r="C819" s="57" t="s">
        <v>167</v>
      </c>
      <c r="D819" s="61">
        <v>11946.699949259937</v>
      </c>
      <c r="E819" s="62">
        <v>0</v>
      </c>
      <c r="F819" s="60">
        <v>464057</v>
      </c>
      <c r="G819" s="60" t="s">
        <v>295</v>
      </c>
      <c r="H819" s="60">
        <v>2016</v>
      </c>
      <c r="I819" s="62">
        <v>0</v>
      </c>
      <c r="J819" s="60" t="s">
        <v>268</v>
      </c>
      <c r="K819" s="60">
        <v>872008</v>
      </c>
      <c r="L819" s="61"/>
      <c r="M819" s="61">
        <v>11946.699949259937</v>
      </c>
      <c r="N819" s="61"/>
      <c r="O819" s="60">
        <v>9230</v>
      </c>
      <c r="P819" s="60">
        <v>504003</v>
      </c>
    </row>
    <row r="820" spans="1:16" hidden="1" x14ac:dyDescent="0.25">
      <c r="A820" s="60" t="s">
        <v>73</v>
      </c>
      <c r="B820" s="60" t="s">
        <v>72</v>
      </c>
      <c r="C820" s="57" t="s">
        <v>167</v>
      </c>
      <c r="D820" s="61">
        <v>20386.399875048934</v>
      </c>
      <c r="E820" s="62">
        <v>0</v>
      </c>
      <c r="F820" s="60">
        <v>464057</v>
      </c>
      <c r="G820" s="60" t="s">
        <v>295</v>
      </c>
      <c r="H820" s="60">
        <v>2019</v>
      </c>
      <c r="I820" s="62">
        <v>0</v>
      </c>
      <c r="J820" s="60" t="s">
        <v>268</v>
      </c>
      <c r="K820" s="60">
        <v>872008</v>
      </c>
      <c r="L820" s="61"/>
      <c r="M820" s="61">
        <v>20386.399875048934</v>
      </c>
      <c r="N820" s="61"/>
      <c r="O820" s="60">
        <v>9230</v>
      </c>
      <c r="P820" s="60">
        <v>504003</v>
      </c>
    </row>
    <row r="821" spans="1:16" hidden="1" x14ac:dyDescent="0.25">
      <c r="A821" s="60" t="s">
        <v>73</v>
      </c>
      <c r="B821" s="60" t="s">
        <v>72</v>
      </c>
      <c r="C821" s="57" t="s">
        <v>168</v>
      </c>
      <c r="D821" s="61">
        <v>527.99817155345966</v>
      </c>
      <c r="E821" s="62">
        <v>0</v>
      </c>
      <c r="F821" s="60">
        <v>444035</v>
      </c>
      <c r="G821" s="60" t="s">
        <v>296</v>
      </c>
      <c r="H821" s="60">
        <v>2016</v>
      </c>
      <c r="I821" s="62">
        <v>0.56699999999999995</v>
      </c>
      <c r="J821" s="60" t="s">
        <v>268</v>
      </c>
      <c r="K821" s="60">
        <v>872008</v>
      </c>
      <c r="L821" s="61">
        <v>299.37496327081158</v>
      </c>
      <c r="M821" s="61">
        <v>228.62320828264808</v>
      </c>
      <c r="N821" s="61"/>
      <c r="O821" s="60" t="s">
        <v>283</v>
      </c>
      <c r="P821" s="60">
        <v>504019</v>
      </c>
    </row>
    <row r="822" spans="1:16" hidden="1" x14ac:dyDescent="0.25">
      <c r="A822" s="60" t="s">
        <v>73</v>
      </c>
      <c r="B822" s="60" t="s">
        <v>72</v>
      </c>
      <c r="C822" s="57" t="s">
        <v>168</v>
      </c>
      <c r="D822" s="61">
        <v>527.99878557874763</v>
      </c>
      <c r="E822" s="62">
        <v>0</v>
      </c>
      <c r="F822" s="60">
        <v>444035</v>
      </c>
      <c r="G822" s="60" t="s">
        <v>296</v>
      </c>
      <c r="H822" s="60">
        <v>2016</v>
      </c>
      <c r="I822" s="62">
        <v>0.56699999999999995</v>
      </c>
      <c r="J822" s="60" t="s">
        <v>268</v>
      </c>
      <c r="K822" s="60">
        <v>872008</v>
      </c>
      <c r="L822" s="61">
        <v>299.37531142314987</v>
      </c>
      <c r="M822" s="61">
        <v>228.62347415559776</v>
      </c>
      <c r="N822" s="61"/>
      <c r="O822" s="60" t="s">
        <v>283</v>
      </c>
      <c r="P822" s="60">
        <v>504019</v>
      </c>
    </row>
    <row r="823" spans="1:16" hidden="1" x14ac:dyDescent="0.25">
      <c r="A823" s="60" t="s">
        <v>73</v>
      </c>
      <c r="B823" s="60" t="s">
        <v>72</v>
      </c>
      <c r="C823" s="57" t="s">
        <v>168</v>
      </c>
      <c r="D823" s="61">
        <v>527.99959621185076</v>
      </c>
      <c r="E823" s="62">
        <v>0</v>
      </c>
      <c r="F823" s="60">
        <v>444035</v>
      </c>
      <c r="G823" s="60" t="s">
        <v>296</v>
      </c>
      <c r="H823" s="60">
        <v>2016</v>
      </c>
      <c r="I823" s="62">
        <v>0.56699999999999995</v>
      </c>
      <c r="J823" s="60" t="s">
        <v>268</v>
      </c>
      <c r="K823" s="60">
        <v>872008</v>
      </c>
      <c r="L823" s="61">
        <v>299.37577105211938</v>
      </c>
      <c r="M823" s="61">
        <v>228.62382515973138</v>
      </c>
      <c r="N823" s="61"/>
      <c r="O823" s="60" t="s">
        <v>283</v>
      </c>
      <c r="P823" s="60">
        <v>504019</v>
      </c>
    </row>
    <row r="824" spans="1:16" hidden="1" x14ac:dyDescent="0.25">
      <c r="A824" s="60" t="s">
        <v>73</v>
      </c>
      <c r="B824" s="60" t="s">
        <v>72</v>
      </c>
      <c r="C824" s="57" t="s">
        <v>168</v>
      </c>
      <c r="D824" s="61">
        <v>528.00006358258406</v>
      </c>
      <c r="E824" s="62">
        <v>0</v>
      </c>
      <c r="F824" s="60">
        <v>444035</v>
      </c>
      <c r="G824" s="60" t="s">
        <v>296</v>
      </c>
      <c r="H824" s="60">
        <v>2016</v>
      </c>
      <c r="I824" s="62">
        <v>0.56699999999999995</v>
      </c>
      <c r="J824" s="60" t="s">
        <v>268</v>
      </c>
      <c r="K824" s="60">
        <v>872008</v>
      </c>
      <c r="L824" s="61">
        <v>299.37603605132512</v>
      </c>
      <c r="M824" s="61">
        <v>228.62402753125895</v>
      </c>
      <c r="N824" s="61"/>
      <c r="O824" s="60" t="s">
        <v>283</v>
      </c>
      <c r="P824" s="60">
        <v>504019</v>
      </c>
    </row>
    <row r="825" spans="1:16" hidden="1" x14ac:dyDescent="0.25">
      <c r="A825" s="60" t="s">
        <v>73</v>
      </c>
      <c r="B825" s="60" t="s">
        <v>72</v>
      </c>
      <c r="C825" s="57" t="s">
        <v>168</v>
      </c>
      <c r="D825" s="61">
        <v>528.00071190973904</v>
      </c>
      <c r="E825" s="62">
        <v>0</v>
      </c>
      <c r="F825" s="60">
        <v>444035</v>
      </c>
      <c r="G825" s="60" t="s">
        <v>296</v>
      </c>
      <c r="H825" s="60">
        <v>2016</v>
      </c>
      <c r="I825" s="62">
        <v>0.56699999999999995</v>
      </c>
      <c r="J825" s="60" t="s">
        <v>268</v>
      </c>
      <c r="K825" s="60">
        <v>872008</v>
      </c>
      <c r="L825" s="61">
        <v>299.37640365282203</v>
      </c>
      <c r="M825" s="61">
        <v>228.624308256917</v>
      </c>
      <c r="N825" s="61"/>
      <c r="O825" s="60" t="s">
        <v>283</v>
      </c>
      <c r="P825" s="60">
        <v>504019</v>
      </c>
    </row>
    <row r="826" spans="1:16" hidden="1" x14ac:dyDescent="0.25">
      <c r="A826" s="60" t="s">
        <v>73</v>
      </c>
      <c r="B826" s="60" t="s">
        <v>72</v>
      </c>
      <c r="C826" s="57" t="s">
        <v>168</v>
      </c>
      <c r="D826" s="61">
        <v>528.00116441286298</v>
      </c>
      <c r="E826" s="62">
        <v>0</v>
      </c>
      <c r="F826" s="60">
        <v>444035</v>
      </c>
      <c r="G826" s="60" t="s">
        <v>296</v>
      </c>
      <c r="H826" s="60">
        <v>2016</v>
      </c>
      <c r="I826" s="62">
        <v>0.56699999999999995</v>
      </c>
      <c r="J826" s="60" t="s">
        <v>268</v>
      </c>
      <c r="K826" s="60">
        <v>872008</v>
      </c>
      <c r="L826" s="61">
        <v>299.37666022209328</v>
      </c>
      <c r="M826" s="61">
        <v>228.6245041907697</v>
      </c>
      <c r="N826" s="61"/>
      <c r="O826" s="60" t="s">
        <v>283</v>
      </c>
      <c r="P826" s="60">
        <v>504019</v>
      </c>
    </row>
    <row r="827" spans="1:16" hidden="1" x14ac:dyDescent="0.25">
      <c r="A827" s="60" t="s">
        <v>73</v>
      </c>
      <c r="B827" s="60" t="s">
        <v>72</v>
      </c>
      <c r="C827" s="57" t="s">
        <v>168</v>
      </c>
      <c r="D827" s="61">
        <v>584.40081035459139</v>
      </c>
      <c r="E827" s="62">
        <v>0</v>
      </c>
      <c r="F827" s="60">
        <v>444035</v>
      </c>
      <c r="G827" s="60" t="s">
        <v>296</v>
      </c>
      <c r="H827" s="60">
        <v>2017</v>
      </c>
      <c r="I827" s="62">
        <v>0.56699999999999995</v>
      </c>
      <c r="J827" s="60" t="s">
        <v>268</v>
      </c>
      <c r="K827" s="60">
        <v>872008</v>
      </c>
      <c r="L827" s="61">
        <v>331.35525947105327</v>
      </c>
      <c r="M827" s="61">
        <v>253.04555088353811</v>
      </c>
      <c r="N827" s="61"/>
      <c r="O827" s="60" t="s">
        <v>283</v>
      </c>
      <c r="P827" s="60">
        <v>504019</v>
      </c>
    </row>
    <row r="828" spans="1:16" hidden="1" x14ac:dyDescent="0.25">
      <c r="A828" s="60" t="s">
        <v>73</v>
      </c>
      <c r="B828" s="60" t="s">
        <v>72</v>
      </c>
      <c r="C828" s="57" t="s">
        <v>168</v>
      </c>
      <c r="D828" s="61">
        <v>1031.9993281374029</v>
      </c>
      <c r="E828" s="62">
        <v>0</v>
      </c>
      <c r="F828" s="60">
        <v>444035</v>
      </c>
      <c r="G828" s="60" t="s">
        <v>296</v>
      </c>
      <c r="H828" s="60">
        <v>2017</v>
      </c>
      <c r="I828" s="62">
        <v>0.56699999999999995</v>
      </c>
      <c r="J828" s="60" t="s">
        <v>268</v>
      </c>
      <c r="K828" s="60">
        <v>872008</v>
      </c>
      <c r="L828" s="61">
        <v>585.1436190539074</v>
      </c>
      <c r="M828" s="61">
        <v>446.85570908349553</v>
      </c>
      <c r="N828" s="61"/>
      <c r="O828" s="60" t="s">
        <v>283</v>
      </c>
      <c r="P828" s="60">
        <v>504019</v>
      </c>
    </row>
    <row r="829" spans="1:16" hidden="1" x14ac:dyDescent="0.25">
      <c r="A829" s="60" t="s">
        <v>73</v>
      </c>
      <c r="B829" s="60" t="s">
        <v>72</v>
      </c>
      <c r="C829" s="57" t="s">
        <v>168</v>
      </c>
      <c r="D829" s="61">
        <v>1031.999341348954</v>
      </c>
      <c r="E829" s="62">
        <v>0</v>
      </c>
      <c r="F829" s="60">
        <v>444035</v>
      </c>
      <c r="G829" s="60" t="s">
        <v>296</v>
      </c>
      <c r="H829" s="60">
        <v>2017</v>
      </c>
      <c r="I829" s="62">
        <v>0.56699999999999995</v>
      </c>
      <c r="J829" s="60" t="s">
        <v>268</v>
      </c>
      <c r="K829" s="60">
        <v>872008</v>
      </c>
      <c r="L829" s="61">
        <v>585.14362654485683</v>
      </c>
      <c r="M829" s="61">
        <v>446.85571480409715</v>
      </c>
      <c r="N829" s="61"/>
      <c r="O829" s="60" t="s">
        <v>283</v>
      </c>
      <c r="P829" s="60">
        <v>504019</v>
      </c>
    </row>
    <row r="830" spans="1:16" hidden="1" x14ac:dyDescent="0.25">
      <c r="A830" s="60" t="s">
        <v>73</v>
      </c>
      <c r="B830" s="60" t="s">
        <v>72</v>
      </c>
      <c r="C830" s="57" t="s">
        <v>168</v>
      </c>
      <c r="D830" s="61">
        <v>1031.9998991473553</v>
      </c>
      <c r="E830" s="62">
        <v>0</v>
      </c>
      <c r="F830" s="60">
        <v>444035</v>
      </c>
      <c r="G830" s="60" t="s">
        <v>296</v>
      </c>
      <c r="H830" s="60">
        <v>2017</v>
      </c>
      <c r="I830" s="62">
        <v>0.56699999999999995</v>
      </c>
      <c r="J830" s="60" t="s">
        <v>268</v>
      </c>
      <c r="K830" s="60">
        <v>872008</v>
      </c>
      <c r="L830" s="61">
        <v>585.14394281655041</v>
      </c>
      <c r="M830" s="61">
        <v>446.85595633080493</v>
      </c>
      <c r="N830" s="61"/>
      <c r="O830" s="60" t="s">
        <v>283</v>
      </c>
      <c r="P830" s="60">
        <v>504019</v>
      </c>
    </row>
    <row r="831" spans="1:16" hidden="1" x14ac:dyDescent="0.25">
      <c r="A831" s="60" t="s">
        <v>73</v>
      </c>
      <c r="B831" s="60" t="s">
        <v>72</v>
      </c>
      <c r="C831" s="57" t="s">
        <v>168</v>
      </c>
      <c r="D831" s="61">
        <v>1032.0000786809121</v>
      </c>
      <c r="E831" s="62">
        <v>0</v>
      </c>
      <c r="F831" s="60">
        <v>444035</v>
      </c>
      <c r="G831" s="60" t="s">
        <v>296</v>
      </c>
      <c r="H831" s="60">
        <v>2017</v>
      </c>
      <c r="I831" s="62">
        <v>0.56699999999999995</v>
      </c>
      <c r="J831" s="60" t="s">
        <v>268</v>
      </c>
      <c r="K831" s="60">
        <v>872008</v>
      </c>
      <c r="L831" s="61">
        <v>585.1440446120771</v>
      </c>
      <c r="M831" s="61">
        <v>446.85603406883502</v>
      </c>
      <c r="N831" s="61"/>
      <c r="O831" s="60" t="s">
        <v>283</v>
      </c>
      <c r="P831" s="60">
        <v>504019</v>
      </c>
    </row>
    <row r="832" spans="1:16" hidden="1" x14ac:dyDescent="0.25">
      <c r="A832" s="60" t="s">
        <v>73</v>
      </c>
      <c r="B832" s="60" t="s">
        <v>72</v>
      </c>
      <c r="C832" s="57" t="s">
        <v>168</v>
      </c>
      <c r="D832" s="61">
        <v>1032.0003677027</v>
      </c>
      <c r="E832" s="62">
        <v>0</v>
      </c>
      <c r="F832" s="60">
        <v>444035</v>
      </c>
      <c r="G832" s="60" t="s">
        <v>296</v>
      </c>
      <c r="H832" s="60">
        <v>2017</v>
      </c>
      <c r="I832" s="62">
        <v>0.56699999999999995</v>
      </c>
      <c r="J832" s="60" t="s">
        <v>268</v>
      </c>
      <c r="K832" s="60">
        <v>872008</v>
      </c>
      <c r="L832" s="61">
        <v>585.14420848743089</v>
      </c>
      <c r="M832" s="61">
        <v>446.85615921526914</v>
      </c>
      <c r="N832" s="61"/>
      <c r="O832" s="60" t="s">
        <v>283</v>
      </c>
      <c r="P832" s="60">
        <v>504019</v>
      </c>
    </row>
    <row r="833" spans="1:16" hidden="1" x14ac:dyDescent="0.25">
      <c r="A833" s="60" t="s">
        <v>73</v>
      </c>
      <c r="B833" s="60" t="s">
        <v>72</v>
      </c>
      <c r="C833" s="57" t="s">
        <v>168</v>
      </c>
      <c r="D833" s="61">
        <v>1948.6596287457644</v>
      </c>
      <c r="E833" s="62">
        <v>0</v>
      </c>
      <c r="F833" s="60">
        <v>444057</v>
      </c>
      <c r="G833" s="60" t="s">
        <v>297</v>
      </c>
      <c r="H833" s="60">
        <v>2017</v>
      </c>
      <c r="I833" s="62">
        <v>0</v>
      </c>
      <c r="J833" s="60" t="s">
        <v>268</v>
      </c>
      <c r="K833" s="60">
        <v>872008</v>
      </c>
      <c r="L833" s="61"/>
      <c r="M833" s="61">
        <v>1948.6596287457644</v>
      </c>
      <c r="N833" s="61"/>
      <c r="O833" s="60">
        <v>9230</v>
      </c>
      <c r="P833" s="60">
        <v>504003</v>
      </c>
    </row>
    <row r="834" spans="1:16" hidden="1" x14ac:dyDescent="0.25">
      <c r="A834" s="60" t="s">
        <v>73</v>
      </c>
      <c r="B834" s="60" t="s">
        <v>72</v>
      </c>
      <c r="C834" s="57" t="s">
        <v>168</v>
      </c>
      <c r="D834" s="61">
        <v>1948.6599343202261</v>
      </c>
      <c r="E834" s="62">
        <v>0</v>
      </c>
      <c r="F834" s="60">
        <v>444057</v>
      </c>
      <c r="G834" s="60" t="s">
        <v>297</v>
      </c>
      <c r="H834" s="60">
        <v>2017</v>
      </c>
      <c r="I834" s="62">
        <v>0</v>
      </c>
      <c r="J834" s="60" t="s">
        <v>268</v>
      </c>
      <c r="K834" s="60">
        <v>872008</v>
      </c>
      <c r="L834" s="61"/>
      <c r="M834" s="61">
        <v>1948.6599343202261</v>
      </c>
      <c r="N834" s="61"/>
      <c r="O834" s="60">
        <v>9230</v>
      </c>
      <c r="P834" s="60">
        <v>504003</v>
      </c>
    </row>
    <row r="835" spans="1:16" hidden="1" x14ac:dyDescent="0.25">
      <c r="A835" s="60" t="s">
        <v>73</v>
      </c>
      <c r="B835" s="60" t="s">
        <v>72</v>
      </c>
      <c r="C835" s="57" t="s">
        <v>168</v>
      </c>
      <c r="D835" s="61">
        <v>1948.6600418006899</v>
      </c>
      <c r="E835" s="62">
        <v>0</v>
      </c>
      <c r="F835" s="60">
        <v>444057</v>
      </c>
      <c r="G835" s="60" t="s">
        <v>297</v>
      </c>
      <c r="H835" s="60">
        <v>2017</v>
      </c>
      <c r="I835" s="62">
        <v>0</v>
      </c>
      <c r="J835" s="60" t="s">
        <v>268</v>
      </c>
      <c r="K835" s="60">
        <v>872008</v>
      </c>
      <c r="L835" s="61"/>
      <c r="M835" s="61">
        <v>1948.6600418006899</v>
      </c>
      <c r="N835" s="61"/>
      <c r="O835" s="60">
        <v>9230</v>
      </c>
      <c r="P835" s="60">
        <v>504003</v>
      </c>
    </row>
    <row r="836" spans="1:16" hidden="1" x14ac:dyDescent="0.25">
      <c r="A836" s="60" t="s">
        <v>73</v>
      </c>
      <c r="B836" s="60" t="s">
        <v>72</v>
      </c>
      <c r="C836" s="57" t="s">
        <v>168</v>
      </c>
      <c r="D836" s="61">
        <v>1948.6600441591015</v>
      </c>
      <c r="E836" s="62">
        <v>0</v>
      </c>
      <c r="F836" s="60">
        <v>444057</v>
      </c>
      <c r="G836" s="60" t="s">
        <v>297</v>
      </c>
      <c r="H836" s="60">
        <v>2017</v>
      </c>
      <c r="I836" s="62">
        <v>0</v>
      </c>
      <c r="J836" s="60" t="s">
        <v>268</v>
      </c>
      <c r="K836" s="60">
        <v>872008</v>
      </c>
      <c r="L836" s="61"/>
      <c r="M836" s="61">
        <v>1948.6600441591015</v>
      </c>
      <c r="N836" s="61"/>
      <c r="O836" s="60">
        <v>9230</v>
      </c>
      <c r="P836" s="60">
        <v>504003</v>
      </c>
    </row>
    <row r="837" spans="1:16" hidden="1" x14ac:dyDescent="0.25">
      <c r="A837" s="60" t="s">
        <v>73</v>
      </c>
      <c r="B837" s="60" t="s">
        <v>72</v>
      </c>
      <c r="C837" s="57" t="s">
        <v>168</v>
      </c>
      <c r="D837" s="61">
        <v>1948.6602224284034</v>
      </c>
      <c r="E837" s="62">
        <v>0</v>
      </c>
      <c r="F837" s="60">
        <v>444057</v>
      </c>
      <c r="G837" s="60" t="s">
        <v>297</v>
      </c>
      <c r="H837" s="60">
        <v>2017</v>
      </c>
      <c r="I837" s="62">
        <v>0</v>
      </c>
      <c r="J837" s="60" t="s">
        <v>268</v>
      </c>
      <c r="K837" s="60">
        <v>872008</v>
      </c>
      <c r="L837" s="61"/>
      <c r="M837" s="61">
        <v>1948.6602224284034</v>
      </c>
      <c r="N837" s="61"/>
      <c r="O837" s="60">
        <v>9230</v>
      </c>
      <c r="P837" s="60">
        <v>504003</v>
      </c>
    </row>
    <row r="838" spans="1:16" hidden="1" x14ac:dyDescent="0.25">
      <c r="A838" s="60" t="s">
        <v>73</v>
      </c>
      <c r="B838" s="60" t="s">
        <v>72</v>
      </c>
      <c r="C838" s="57" t="s">
        <v>168</v>
      </c>
      <c r="D838" s="61">
        <v>2267.199413604334</v>
      </c>
      <c r="E838" s="62">
        <v>0</v>
      </c>
      <c r="F838" s="60">
        <v>444057</v>
      </c>
      <c r="G838" s="60" t="s">
        <v>297</v>
      </c>
      <c r="H838" s="60">
        <v>2018</v>
      </c>
      <c r="I838" s="62">
        <v>0</v>
      </c>
      <c r="J838" s="60" t="s">
        <v>268</v>
      </c>
      <c r="K838" s="60">
        <v>872008</v>
      </c>
      <c r="L838" s="61"/>
      <c r="M838" s="61">
        <v>2267.199413604334</v>
      </c>
      <c r="N838" s="61"/>
      <c r="O838" s="60">
        <v>9230</v>
      </c>
      <c r="P838" s="60">
        <v>504003</v>
      </c>
    </row>
    <row r="839" spans="1:16" hidden="1" x14ac:dyDescent="0.25">
      <c r="A839" s="60" t="s">
        <v>73</v>
      </c>
      <c r="B839" s="60" t="s">
        <v>72</v>
      </c>
      <c r="C839" s="57" t="s">
        <v>168</v>
      </c>
      <c r="D839" s="61">
        <v>2487.4595872792356</v>
      </c>
      <c r="E839" s="62">
        <v>0</v>
      </c>
      <c r="F839" s="60">
        <v>444057</v>
      </c>
      <c r="G839" s="60" t="s">
        <v>297</v>
      </c>
      <c r="H839" s="60">
        <v>2017</v>
      </c>
      <c r="I839" s="62">
        <v>0</v>
      </c>
      <c r="J839" s="60" t="s">
        <v>268</v>
      </c>
      <c r="K839" s="60">
        <v>872008</v>
      </c>
      <c r="L839" s="61"/>
      <c r="M839" s="61">
        <v>2487.4595872792356</v>
      </c>
      <c r="N839" s="61"/>
      <c r="O839" s="60">
        <v>9230</v>
      </c>
      <c r="P839" s="60">
        <v>504003</v>
      </c>
    </row>
    <row r="840" spans="1:16" hidden="1" x14ac:dyDescent="0.25">
      <c r="A840" s="60" t="s">
        <v>73</v>
      </c>
      <c r="B840" s="60" t="s">
        <v>72</v>
      </c>
      <c r="C840" s="57" t="s">
        <v>168</v>
      </c>
      <c r="D840" s="61">
        <v>2487.4596150212219</v>
      </c>
      <c r="E840" s="62">
        <v>0</v>
      </c>
      <c r="F840" s="60">
        <v>444057</v>
      </c>
      <c r="G840" s="60" t="s">
        <v>297</v>
      </c>
      <c r="H840" s="60">
        <v>2017</v>
      </c>
      <c r="I840" s="62">
        <v>0</v>
      </c>
      <c r="J840" s="60" t="s">
        <v>268</v>
      </c>
      <c r="K840" s="60">
        <v>872008</v>
      </c>
      <c r="L840" s="61"/>
      <c r="M840" s="61">
        <v>2487.4596150212219</v>
      </c>
      <c r="N840" s="61"/>
      <c r="O840" s="60">
        <v>9230</v>
      </c>
      <c r="P840" s="60">
        <v>504003</v>
      </c>
    </row>
    <row r="841" spans="1:16" hidden="1" x14ac:dyDescent="0.25">
      <c r="A841" s="60" t="s">
        <v>73</v>
      </c>
      <c r="B841" s="60" t="s">
        <v>72</v>
      </c>
      <c r="C841" s="57" t="s">
        <v>168</v>
      </c>
      <c r="D841" s="61">
        <v>2487.4599063750916</v>
      </c>
      <c r="E841" s="62">
        <v>0</v>
      </c>
      <c r="F841" s="60">
        <v>444057</v>
      </c>
      <c r="G841" s="60" t="s">
        <v>297</v>
      </c>
      <c r="H841" s="60">
        <v>2017</v>
      </c>
      <c r="I841" s="62">
        <v>0</v>
      </c>
      <c r="J841" s="60" t="s">
        <v>268</v>
      </c>
      <c r="K841" s="60">
        <v>872008</v>
      </c>
      <c r="L841" s="61"/>
      <c r="M841" s="61">
        <v>2487.4599063750916</v>
      </c>
      <c r="N841" s="61"/>
      <c r="O841" s="60">
        <v>9230</v>
      </c>
      <c r="P841" s="60">
        <v>504003</v>
      </c>
    </row>
    <row r="842" spans="1:16" hidden="1" x14ac:dyDescent="0.25">
      <c r="A842" s="60" t="s">
        <v>73</v>
      </c>
      <c r="B842" s="60" t="s">
        <v>72</v>
      </c>
      <c r="C842" s="57" t="s">
        <v>168</v>
      </c>
      <c r="D842" s="61">
        <v>2487.4599578302905</v>
      </c>
      <c r="E842" s="62">
        <v>0</v>
      </c>
      <c r="F842" s="60">
        <v>444057</v>
      </c>
      <c r="G842" s="60" t="s">
        <v>297</v>
      </c>
      <c r="H842" s="60">
        <v>2017</v>
      </c>
      <c r="I842" s="62">
        <v>0</v>
      </c>
      <c r="J842" s="60" t="s">
        <v>268</v>
      </c>
      <c r="K842" s="60">
        <v>872008</v>
      </c>
      <c r="L842" s="61"/>
      <c r="M842" s="61">
        <v>2487.4599578302905</v>
      </c>
      <c r="N842" s="61"/>
      <c r="O842" s="60">
        <v>9230</v>
      </c>
      <c r="P842" s="60">
        <v>504003</v>
      </c>
    </row>
    <row r="843" spans="1:16" hidden="1" x14ac:dyDescent="0.25">
      <c r="A843" s="60" t="s">
        <v>73</v>
      </c>
      <c r="B843" s="60" t="s">
        <v>72</v>
      </c>
      <c r="C843" s="57" t="s">
        <v>168</v>
      </c>
      <c r="D843" s="61">
        <v>2487.4599678519553</v>
      </c>
      <c r="E843" s="62">
        <v>0</v>
      </c>
      <c r="F843" s="60">
        <v>444057</v>
      </c>
      <c r="G843" s="60" t="s">
        <v>297</v>
      </c>
      <c r="H843" s="60">
        <v>2017</v>
      </c>
      <c r="I843" s="62">
        <v>0</v>
      </c>
      <c r="J843" s="60" t="s">
        <v>268</v>
      </c>
      <c r="K843" s="60">
        <v>872008</v>
      </c>
      <c r="L843" s="61"/>
      <c r="M843" s="61">
        <v>2487.4599678519553</v>
      </c>
      <c r="N843" s="61"/>
      <c r="O843" s="60">
        <v>9230</v>
      </c>
      <c r="P843" s="60">
        <v>504003</v>
      </c>
    </row>
    <row r="844" spans="1:16" hidden="1" x14ac:dyDescent="0.25">
      <c r="A844" s="60" t="s">
        <v>73</v>
      </c>
      <c r="B844" s="60" t="s">
        <v>72</v>
      </c>
      <c r="C844" s="57" t="s">
        <v>168</v>
      </c>
      <c r="D844" s="61">
        <v>2487.4600647046245</v>
      </c>
      <c r="E844" s="62">
        <v>0</v>
      </c>
      <c r="F844" s="60">
        <v>444057</v>
      </c>
      <c r="G844" s="60" t="s">
        <v>297</v>
      </c>
      <c r="H844" s="60">
        <v>2017</v>
      </c>
      <c r="I844" s="62">
        <v>0</v>
      </c>
      <c r="J844" s="60" t="s">
        <v>268</v>
      </c>
      <c r="K844" s="60">
        <v>872008</v>
      </c>
      <c r="L844" s="61"/>
      <c r="M844" s="61">
        <v>2487.4600647046245</v>
      </c>
      <c r="N844" s="61"/>
      <c r="O844" s="60">
        <v>9230</v>
      </c>
      <c r="P844" s="60">
        <v>504003</v>
      </c>
    </row>
    <row r="845" spans="1:16" hidden="1" x14ac:dyDescent="0.25">
      <c r="A845" s="60" t="s">
        <v>73</v>
      </c>
      <c r="B845" s="60" t="s">
        <v>72</v>
      </c>
      <c r="C845" s="57" t="s">
        <v>168</v>
      </c>
      <c r="D845" s="61">
        <v>2661.6999100050139</v>
      </c>
      <c r="E845" s="62">
        <v>0</v>
      </c>
      <c r="F845" s="60">
        <v>444057</v>
      </c>
      <c r="G845" s="60" t="s">
        <v>297</v>
      </c>
      <c r="H845" s="60">
        <v>2015</v>
      </c>
      <c r="I845" s="62">
        <v>0</v>
      </c>
      <c r="J845" s="60" t="s">
        <v>268</v>
      </c>
      <c r="K845" s="60">
        <v>870905</v>
      </c>
      <c r="L845" s="61"/>
      <c r="M845" s="61">
        <v>2661.6999100050139</v>
      </c>
      <c r="N845" s="61"/>
      <c r="O845" s="60">
        <v>9210</v>
      </c>
      <c r="P845" s="60">
        <v>504003</v>
      </c>
    </row>
    <row r="846" spans="1:16" hidden="1" x14ac:dyDescent="0.25">
      <c r="A846" s="60" t="s">
        <v>73</v>
      </c>
      <c r="B846" s="60" t="s">
        <v>72</v>
      </c>
      <c r="C846" s="57" t="s">
        <v>168</v>
      </c>
      <c r="D846" s="61">
        <v>2723.5997427026232</v>
      </c>
      <c r="E846" s="62">
        <v>0</v>
      </c>
      <c r="F846" s="60">
        <v>444057</v>
      </c>
      <c r="G846" s="60" t="s">
        <v>297</v>
      </c>
      <c r="H846" s="60">
        <v>2016</v>
      </c>
      <c r="I846" s="62">
        <v>0</v>
      </c>
      <c r="J846" s="60" t="s">
        <v>268</v>
      </c>
      <c r="K846" s="60">
        <v>872008</v>
      </c>
      <c r="L846" s="61"/>
      <c r="M846" s="61">
        <v>2723.5997427026232</v>
      </c>
      <c r="N846" s="61"/>
      <c r="O846" s="60">
        <v>9230</v>
      </c>
      <c r="P846" s="60">
        <v>504003</v>
      </c>
    </row>
    <row r="847" spans="1:16" hidden="1" x14ac:dyDescent="0.25">
      <c r="A847" s="60" t="s">
        <v>73</v>
      </c>
      <c r="B847" s="60" t="s">
        <v>72</v>
      </c>
      <c r="C847" s="57" t="s">
        <v>168</v>
      </c>
      <c r="D847" s="61">
        <v>2723.5997800332184</v>
      </c>
      <c r="E847" s="62">
        <v>0</v>
      </c>
      <c r="F847" s="60">
        <v>444057</v>
      </c>
      <c r="G847" s="60" t="s">
        <v>297</v>
      </c>
      <c r="H847" s="60">
        <v>2016</v>
      </c>
      <c r="I847" s="62">
        <v>0</v>
      </c>
      <c r="J847" s="60" t="s">
        <v>268</v>
      </c>
      <c r="K847" s="60">
        <v>872008</v>
      </c>
      <c r="L847" s="61"/>
      <c r="M847" s="61">
        <v>2723.5997800332184</v>
      </c>
      <c r="N847" s="61"/>
      <c r="O847" s="60">
        <v>9230</v>
      </c>
      <c r="P847" s="60">
        <v>504003</v>
      </c>
    </row>
    <row r="848" spans="1:16" hidden="1" x14ac:dyDescent="0.25">
      <c r="A848" s="60" t="s">
        <v>73</v>
      </c>
      <c r="B848" s="60" t="s">
        <v>72</v>
      </c>
      <c r="C848" s="57" t="s">
        <v>168</v>
      </c>
      <c r="D848" s="61">
        <v>2723.5998290934585</v>
      </c>
      <c r="E848" s="62">
        <v>0</v>
      </c>
      <c r="F848" s="60">
        <v>444057</v>
      </c>
      <c r="G848" s="60" t="s">
        <v>297</v>
      </c>
      <c r="H848" s="60">
        <v>2016</v>
      </c>
      <c r="I848" s="62">
        <v>0</v>
      </c>
      <c r="J848" s="60" t="s">
        <v>268</v>
      </c>
      <c r="K848" s="60">
        <v>872008</v>
      </c>
      <c r="L848" s="61"/>
      <c r="M848" s="61">
        <v>2723.5998290934585</v>
      </c>
      <c r="N848" s="61"/>
      <c r="O848" s="60">
        <v>9230</v>
      </c>
      <c r="P848" s="60">
        <v>504003</v>
      </c>
    </row>
    <row r="849" spans="1:16" hidden="1" x14ac:dyDescent="0.25">
      <c r="A849" s="60" t="s">
        <v>73</v>
      </c>
      <c r="B849" s="60" t="s">
        <v>72</v>
      </c>
      <c r="C849" s="57" t="s">
        <v>168</v>
      </c>
      <c r="D849" s="61">
        <v>2723.5998891317136</v>
      </c>
      <c r="E849" s="62">
        <v>0</v>
      </c>
      <c r="F849" s="60">
        <v>444057</v>
      </c>
      <c r="G849" s="60" t="s">
        <v>297</v>
      </c>
      <c r="H849" s="60">
        <v>2016</v>
      </c>
      <c r="I849" s="62">
        <v>0</v>
      </c>
      <c r="J849" s="60" t="s">
        <v>268</v>
      </c>
      <c r="K849" s="60">
        <v>872008</v>
      </c>
      <c r="L849" s="61"/>
      <c r="M849" s="61">
        <v>2723.5998891317136</v>
      </c>
      <c r="N849" s="61"/>
      <c r="O849" s="60">
        <v>9230</v>
      </c>
      <c r="P849" s="60">
        <v>504003</v>
      </c>
    </row>
    <row r="850" spans="1:16" hidden="1" x14ac:dyDescent="0.25">
      <c r="A850" s="60" t="s">
        <v>73</v>
      </c>
      <c r="B850" s="60" t="s">
        <v>72</v>
      </c>
      <c r="C850" s="57" t="s">
        <v>168</v>
      </c>
      <c r="D850" s="61">
        <v>2723.5999774590045</v>
      </c>
      <c r="E850" s="62">
        <v>0</v>
      </c>
      <c r="F850" s="60">
        <v>444057</v>
      </c>
      <c r="G850" s="60" t="s">
        <v>297</v>
      </c>
      <c r="H850" s="60">
        <v>2016</v>
      </c>
      <c r="I850" s="62">
        <v>0</v>
      </c>
      <c r="J850" s="60" t="s">
        <v>268</v>
      </c>
      <c r="K850" s="60">
        <v>872008</v>
      </c>
      <c r="L850" s="61"/>
      <c r="M850" s="61">
        <v>2723.5999774590045</v>
      </c>
      <c r="N850" s="61"/>
      <c r="O850" s="60">
        <v>9230</v>
      </c>
      <c r="P850" s="60">
        <v>504003</v>
      </c>
    </row>
    <row r="851" spans="1:16" hidden="1" x14ac:dyDescent="0.25">
      <c r="A851" s="60" t="s">
        <v>73</v>
      </c>
      <c r="B851" s="60" t="s">
        <v>72</v>
      </c>
      <c r="C851" s="57" t="s">
        <v>168</v>
      </c>
      <c r="D851" s="61">
        <v>2723.599985973261</v>
      </c>
      <c r="E851" s="62">
        <v>0</v>
      </c>
      <c r="F851" s="60">
        <v>444057</v>
      </c>
      <c r="G851" s="60" t="s">
        <v>297</v>
      </c>
      <c r="H851" s="60">
        <v>2016</v>
      </c>
      <c r="I851" s="62">
        <v>0</v>
      </c>
      <c r="J851" s="60" t="s">
        <v>268</v>
      </c>
      <c r="K851" s="60">
        <v>872008</v>
      </c>
      <c r="L851" s="61"/>
      <c r="M851" s="61">
        <v>2723.599985973261</v>
      </c>
      <c r="N851" s="61"/>
      <c r="O851" s="60">
        <v>9230</v>
      </c>
      <c r="P851" s="60">
        <v>504003</v>
      </c>
    </row>
    <row r="852" spans="1:16" hidden="1" x14ac:dyDescent="0.25">
      <c r="A852" s="60" t="s">
        <v>73</v>
      </c>
      <c r="B852" s="60" t="s">
        <v>72</v>
      </c>
      <c r="C852" s="57" t="s">
        <v>168</v>
      </c>
      <c r="D852" s="61">
        <v>2723.6000307757054</v>
      </c>
      <c r="E852" s="62">
        <v>0</v>
      </c>
      <c r="F852" s="60">
        <v>444057</v>
      </c>
      <c r="G852" s="60" t="s">
        <v>297</v>
      </c>
      <c r="H852" s="60">
        <v>2016</v>
      </c>
      <c r="I852" s="62">
        <v>0</v>
      </c>
      <c r="J852" s="60" t="s">
        <v>268</v>
      </c>
      <c r="K852" s="60">
        <v>872008</v>
      </c>
      <c r="L852" s="61"/>
      <c r="M852" s="61">
        <v>2723.6000307757054</v>
      </c>
      <c r="N852" s="61"/>
      <c r="O852" s="60">
        <v>9230</v>
      </c>
      <c r="P852" s="60">
        <v>504003</v>
      </c>
    </row>
    <row r="853" spans="1:16" hidden="1" x14ac:dyDescent="0.25">
      <c r="A853" s="60" t="s">
        <v>73</v>
      </c>
      <c r="B853" s="60" t="s">
        <v>72</v>
      </c>
      <c r="C853" s="57" t="s">
        <v>168</v>
      </c>
      <c r="D853" s="61">
        <v>2723.6001150391398</v>
      </c>
      <c r="E853" s="62">
        <v>0</v>
      </c>
      <c r="F853" s="60">
        <v>444057</v>
      </c>
      <c r="G853" s="60" t="s">
        <v>297</v>
      </c>
      <c r="H853" s="60">
        <v>2016</v>
      </c>
      <c r="I853" s="62">
        <v>0</v>
      </c>
      <c r="J853" s="60" t="s">
        <v>268</v>
      </c>
      <c r="K853" s="60">
        <v>872008</v>
      </c>
      <c r="L853" s="61"/>
      <c r="M853" s="61">
        <v>2723.6001150391398</v>
      </c>
      <c r="N853" s="61"/>
      <c r="O853" s="60">
        <v>9230</v>
      </c>
      <c r="P853" s="60">
        <v>504003</v>
      </c>
    </row>
    <row r="854" spans="1:16" hidden="1" x14ac:dyDescent="0.25">
      <c r="A854" s="60" t="s">
        <v>73</v>
      </c>
      <c r="B854" s="60" t="s">
        <v>72</v>
      </c>
      <c r="C854" s="57" t="s">
        <v>168</v>
      </c>
      <c r="D854" s="61">
        <v>2723.6001643364489</v>
      </c>
      <c r="E854" s="62">
        <v>0</v>
      </c>
      <c r="F854" s="60">
        <v>444057</v>
      </c>
      <c r="G854" s="60" t="s">
        <v>297</v>
      </c>
      <c r="H854" s="60">
        <v>2016</v>
      </c>
      <c r="I854" s="62">
        <v>0</v>
      </c>
      <c r="J854" s="60" t="s">
        <v>268</v>
      </c>
      <c r="K854" s="60">
        <v>872008</v>
      </c>
      <c r="L854" s="61"/>
      <c r="M854" s="61">
        <v>2723.6001643364489</v>
      </c>
      <c r="N854" s="61"/>
      <c r="O854" s="60">
        <v>9230</v>
      </c>
      <c r="P854" s="60">
        <v>504003</v>
      </c>
    </row>
    <row r="855" spans="1:16" hidden="1" x14ac:dyDescent="0.25">
      <c r="A855" s="60" t="s">
        <v>73</v>
      </c>
      <c r="B855" s="60" t="s">
        <v>72</v>
      </c>
      <c r="C855" s="57" t="s">
        <v>168</v>
      </c>
      <c r="D855" s="61">
        <v>2723.6002612632915</v>
      </c>
      <c r="E855" s="62">
        <v>0</v>
      </c>
      <c r="F855" s="60">
        <v>444057</v>
      </c>
      <c r="G855" s="60" t="s">
        <v>297</v>
      </c>
      <c r="H855" s="60">
        <v>2016</v>
      </c>
      <c r="I855" s="62">
        <v>0</v>
      </c>
      <c r="J855" s="60" t="s">
        <v>268</v>
      </c>
      <c r="K855" s="60">
        <v>872008</v>
      </c>
      <c r="L855" s="61"/>
      <c r="M855" s="61">
        <v>2723.6002612632915</v>
      </c>
      <c r="N855" s="61"/>
      <c r="O855" s="60">
        <v>9230</v>
      </c>
      <c r="P855" s="60">
        <v>504003</v>
      </c>
    </row>
    <row r="856" spans="1:16" hidden="1" x14ac:dyDescent="0.25">
      <c r="A856" s="60" t="s">
        <v>73</v>
      </c>
      <c r="B856" s="60" t="s">
        <v>72</v>
      </c>
      <c r="C856" s="57" t="s">
        <v>168</v>
      </c>
      <c r="D856" s="61">
        <v>2964.7992135119107</v>
      </c>
      <c r="E856" s="62">
        <v>0</v>
      </c>
      <c r="F856" s="60">
        <v>444057</v>
      </c>
      <c r="G856" s="60" t="s">
        <v>297</v>
      </c>
      <c r="H856" s="60">
        <v>2018</v>
      </c>
      <c r="I856" s="62">
        <v>0</v>
      </c>
      <c r="J856" s="60" t="s">
        <v>268</v>
      </c>
      <c r="K856" s="60">
        <v>872008</v>
      </c>
      <c r="L856" s="61"/>
      <c r="M856" s="61">
        <v>2964.7992135119107</v>
      </c>
      <c r="N856" s="61"/>
      <c r="O856" s="60">
        <v>9230</v>
      </c>
      <c r="P856" s="60">
        <v>504003</v>
      </c>
    </row>
    <row r="857" spans="1:16" hidden="1" x14ac:dyDescent="0.25">
      <c r="A857" s="60" t="s">
        <v>73</v>
      </c>
      <c r="B857" s="60" t="s">
        <v>72</v>
      </c>
      <c r="C857" s="57" t="s">
        <v>168</v>
      </c>
      <c r="D857" s="61">
        <v>2964.7997638975658</v>
      </c>
      <c r="E857" s="62">
        <v>0</v>
      </c>
      <c r="F857" s="60">
        <v>444057</v>
      </c>
      <c r="G857" s="60" t="s">
        <v>297</v>
      </c>
      <c r="H857" s="60">
        <v>2018</v>
      </c>
      <c r="I857" s="62">
        <v>0</v>
      </c>
      <c r="J857" s="60" t="s">
        <v>268</v>
      </c>
      <c r="K857" s="60">
        <v>872008</v>
      </c>
      <c r="L857" s="61"/>
      <c r="M857" s="61">
        <v>2964.7997638975658</v>
      </c>
      <c r="N857" s="61"/>
      <c r="O857" s="60">
        <v>9230</v>
      </c>
      <c r="P857" s="60">
        <v>504003</v>
      </c>
    </row>
    <row r="858" spans="1:16" hidden="1" x14ac:dyDescent="0.25">
      <c r="A858" s="60" t="s">
        <v>73</v>
      </c>
      <c r="B858" s="60" t="s">
        <v>72</v>
      </c>
      <c r="C858" s="57" t="s">
        <v>168</v>
      </c>
      <c r="D858" s="61">
        <v>2964.7998270350558</v>
      </c>
      <c r="E858" s="62">
        <v>0</v>
      </c>
      <c r="F858" s="60">
        <v>444057</v>
      </c>
      <c r="G858" s="60" t="s">
        <v>297</v>
      </c>
      <c r="H858" s="60">
        <v>2018</v>
      </c>
      <c r="I858" s="62">
        <v>0</v>
      </c>
      <c r="J858" s="60" t="s">
        <v>268</v>
      </c>
      <c r="K858" s="60">
        <v>872008</v>
      </c>
      <c r="L858" s="61"/>
      <c r="M858" s="61">
        <v>2964.7998270350558</v>
      </c>
      <c r="N858" s="61"/>
      <c r="O858" s="60">
        <v>9230</v>
      </c>
      <c r="P858" s="60">
        <v>504003</v>
      </c>
    </row>
    <row r="859" spans="1:16" hidden="1" x14ac:dyDescent="0.25">
      <c r="A859" s="60" t="s">
        <v>73</v>
      </c>
      <c r="B859" s="60" t="s">
        <v>72</v>
      </c>
      <c r="C859" s="57" t="s">
        <v>168</v>
      </c>
      <c r="D859" s="61">
        <v>2964.7998698103456</v>
      </c>
      <c r="E859" s="62">
        <v>0</v>
      </c>
      <c r="F859" s="60">
        <v>444057</v>
      </c>
      <c r="G859" s="60" t="s">
        <v>297</v>
      </c>
      <c r="H859" s="60">
        <v>2018</v>
      </c>
      <c r="I859" s="62">
        <v>0</v>
      </c>
      <c r="J859" s="60" t="s">
        <v>268</v>
      </c>
      <c r="K859" s="60">
        <v>872008</v>
      </c>
      <c r="L859" s="61"/>
      <c r="M859" s="61">
        <v>2964.7998698103456</v>
      </c>
      <c r="N859" s="61"/>
      <c r="O859" s="60">
        <v>9230</v>
      </c>
      <c r="P859" s="60">
        <v>504003</v>
      </c>
    </row>
    <row r="860" spans="1:16" hidden="1" x14ac:dyDescent="0.25">
      <c r="A860" s="60" t="s">
        <v>73</v>
      </c>
      <c r="B860" s="60" t="s">
        <v>72</v>
      </c>
      <c r="C860" s="57" t="s">
        <v>168</v>
      </c>
      <c r="D860" s="61">
        <v>2964.7998764953345</v>
      </c>
      <c r="E860" s="62">
        <v>0</v>
      </c>
      <c r="F860" s="60">
        <v>444057</v>
      </c>
      <c r="G860" s="60" t="s">
        <v>297</v>
      </c>
      <c r="H860" s="60">
        <v>2018</v>
      </c>
      <c r="I860" s="62">
        <v>0</v>
      </c>
      <c r="J860" s="60" t="s">
        <v>268</v>
      </c>
      <c r="K860" s="60">
        <v>872008</v>
      </c>
      <c r="L860" s="61"/>
      <c r="M860" s="61">
        <v>2964.7998764953345</v>
      </c>
      <c r="N860" s="61"/>
      <c r="O860" s="60">
        <v>9230</v>
      </c>
      <c r="P860" s="60">
        <v>504003</v>
      </c>
    </row>
    <row r="861" spans="1:16" hidden="1" x14ac:dyDescent="0.25">
      <c r="A861" s="60" t="s">
        <v>73</v>
      </c>
      <c r="B861" s="60" t="s">
        <v>72</v>
      </c>
      <c r="C861" s="57" t="s">
        <v>168</v>
      </c>
      <c r="D861" s="61">
        <v>2964.800035222891</v>
      </c>
      <c r="E861" s="62">
        <v>0</v>
      </c>
      <c r="F861" s="60">
        <v>444057</v>
      </c>
      <c r="G861" s="60" t="s">
        <v>297</v>
      </c>
      <c r="H861" s="60">
        <v>2018</v>
      </c>
      <c r="I861" s="62">
        <v>0</v>
      </c>
      <c r="J861" s="60" t="s">
        <v>268</v>
      </c>
      <c r="K861" s="60">
        <v>872008</v>
      </c>
      <c r="L861" s="61"/>
      <c r="M861" s="61">
        <v>2964.800035222891</v>
      </c>
      <c r="N861" s="61"/>
      <c r="O861" s="60">
        <v>9230</v>
      </c>
      <c r="P861" s="60">
        <v>504003</v>
      </c>
    </row>
    <row r="862" spans="1:16" hidden="1" x14ac:dyDescent="0.25">
      <c r="A862" s="60" t="s">
        <v>73</v>
      </c>
      <c r="B862" s="60" t="s">
        <v>72</v>
      </c>
      <c r="C862" s="57" t="s">
        <v>168</v>
      </c>
      <c r="D862" s="61">
        <v>2964.8000544958127</v>
      </c>
      <c r="E862" s="62">
        <v>0</v>
      </c>
      <c r="F862" s="60">
        <v>444057</v>
      </c>
      <c r="G862" s="60" t="s">
        <v>297</v>
      </c>
      <c r="H862" s="60">
        <v>2018</v>
      </c>
      <c r="I862" s="62">
        <v>0</v>
      </c>
      <c r="J862" s="60" t="s">
        <v>268</v>
      </c>
      <c r="K862" s="60">
        <v>872008</v>
      </c>
      <c r="L862" s="61"/>
      <c r="M862" s="61">
        <v>2964.8000544958127</v>
      </c>
      <c r="N862" s="61"/>
      <c r="O862" s="60">
        <v>9230</v>
      </c>
      <c r="P862" s="60">
        <v>504003</v>
      </c>
    </row>
    <row r="863" spans="1:16" hidden="1" x14ac:dyDescent="0.25">
      <c r="A863" s="60" t="s">
        <v>73</v>
      </c>
      <c r="B863" s="60" t="s">
        <v>72</v>
      </c>
      <c r="C863" s="57" t="s">
        <v>168</v>
      </c>
      <c r="D863" s="61">
        <v>2964.8000804967182</v>
      </c>
      <c r="E863" s="62">
        <v>0</v>
      </c>
      <c r="F863" s="60">
        <v>444057</v>
      </c>
      <c r="G863" s="60" t="s">
        <v>297</v>
      </c>
      <c r="H863" s="60">
        <v>2018</v>
      </c>
      <c r="I863" s="62">
        <v>0</v>
      </c>
      <c r="J863" s="60" t="s">
        <v>268</v>
      </c>
      <c r="K863" s="60">
        <v>872008</v>
      </c>
      <c r="L863" s="61"/>
      <c r="M863" s="61">
        <v>2964.8000804967182</v>
      </c>
      <c r="N863" s="61"/>
      <c r="O863" s="60">
        <v>9230</v>
      </c>
      <c r="P863" s="60">
        <v>504003</v>
      </c>
    </row>
    <row r="864" spans="1:16" hidden="1" x14ac:dyDescent="0.25">
      <c r="A864" s="60" t="s">
        <v>73</v>
      </c>
      <c r="B864" s="60" t="s">
        <v>72</v>
      </c>
      <c r="C864" s="57" t="s">
        <v>168</v>
      </c>
      <c r="D864" s="61">
        <v>2964.8001458695758</v>
      </c>
      <c r="E864" s="62">
        <v>0</v>
      </c>
      <c r="F864" s="60">
        <v>444057</v>
      </c>
      <c r="G864" s="60" t="s">
        <v>297</v>
      </c>
      <c r="H864" s="60">
        <v>2018</v>
      </c>
      <c r="I864" s="62">
        <v>0</v>
      </c>
      <c r="J864" s="60" t="s">
        <v>268</v>
      </c>
      <c r="K864" s="60">
        <v>872008</v>
      </c>
      <c r="L864" s="61"/>
      <c r="M864" s="61">
        <v>2964.8001458695758</v>
      </c>
      <c r="N864" s="61"/>
      <c r="O864" s="60">
        <v>9230</v>
      </c>
      <c r="P864" s="60">
        <v>504003</v>
      </c>
    </row>
    <row r="865" spans="1:16" hidden="1" x14ac:dyDescent="0.25">
      <c r="A865" s="60" t="s">
        <v>73</v>
      </c>
      <c r="B865" s="60" t="s">
        <v>72</v>
      </c>
      <c r="C865" s="57" t="s">
        <v>168</v>
      </c>
      <c r="D865" s="61">
        <v>2964.8008734811096</v>
      </c>
      <c r="E865" s="62">
        <v>0</v>
      </c>
      <c r="F865" s="60">
        <v>444057</v>
      </c>
      <c r="G865" s="60" t="s">
        <v>297</v>
      </c>
      <c r="H865" s="60">
        <v>2018</v>
      </c>
      <c r="I865" s="62">
        <v>0</v>
      </c>
      <c r="J865" s="60" t="s">
        <v>268</v>
      </c>
      <c r="K865" s="60">
        <v>872008</v>
      </c>
      <c r="L865" s="61"/>
      <c r="M865" s="61">
        <v>2964.8008734811096</v>
      </c>
      <c r="N865" s="61"/>
      <c r="O865" s="60">
        <v>9230</v>
      </c>
      <c r="P865" s="60">
        <v>504003</v>
      </c>
    </row>
    <row r="866" spans="1:16" hidden="1" x14ac:dyDescent="0.25">
      <c r="A866" s="60" t="s">
        <v>73</v>
      </c>
      <c r="B866" s="60" t="s">
        <v>72</v>
      </c>
      <c r="C866" s="57" t="s">
        <v>168</v>
      </c>
      <c r="D866" s="61">
        <v>2964.8012128909568</v>
      </c>
      <c r="E866" s="62">
        <v>0</v>
      </c>
      <c r="F866" s="60">
        <v>444057</v>
      </c>
      <c r="G866" s="60" t="s">
        <v>297</v>
      </c>
      <c r="H866" s="60">
        <v>2018</v>
      </c>
      <c r="I866" s="62">
        <v>0</v>
      </c>
      <c r="J866" s="60" t="s">
        <v>268</v>
      </c>
      <c r="K866" s="60">
        <v>872008</v>
      </c>
      <c r="L866" s="61"/>
      <c r="M866" s="61">
        <v>2964.8012128909568</v>
      </c>
      <c r="N866" s="61"/>
      <c r="O866" s="60">
        <v>9230</v>
      </c>
      <c r="P866" s="60">
        <v>504003</v>
      </c>
    </row>
    <row r="867" spans="1:16" hidden="1" x14ac:dyDescent="0.25">
      <c r="A867" s="60" t="s">
        <v>73</v>
      </c>
      <c r="B867" s="60" t="s">
        <v>72</v>
      </c>
      <c r="C867" s="57" t="s">
        <v>168</v>
      </c>
      <c r="D867" s="61">
        <v>3014.5303116782507</v>
      </c>
      <c r="E867" s="62">
        <v>0</v>
      </c>
      <c r="F867" s="60">
        <v>444057</v>
      </c>
      <c r="G867" s="60" t="s">
        <v>297</v>
      </c>
      <c r="H867" s="60">
        <v>2017</v>
      </c>
      <c r="I867" s="62">
        <v>0</v>
      </c>
      <c r="J867" s="60" t="s">
        <v>268</v>
      </c>
      <c r="K867" s="60">
        <v>872008</v>
      </c>
      <c r="L867" s="61"/>
      <c r="M867" s="61">
        <v>3014.5303116782507</v>
      </c>
      <c r="N867" s="61"/>
      <c r="O867" s="60">
        <v>9230</v>
      </c>
      <c r="P867" s="60">
        <v>504003</v>
      </c>
    </row>
    <row r="868" spans="1:16" hidden="1" x14ac:dyDescent="0.25">
      <c r="A868" s="60" t="s">
        <v>73</v>
      </c>
      <c r="B868" s="60" t="s">
        <v>72</v>
      </c>
      <c r="C868" s="57" t="s">
        <v>168</v>
      </c>
      <c r="D868" s="61">
        <v>3094.0000039838355</v>
      </c>
      <c r="E868" s="62">
        <v>0</v>
      </c>
      <c r="F868" s="60">
        <v>444057</v>
      </c>
      <c r="G868" s="60" t="s">
        <v>297</v>
      </c>
      <c r="H868" s="60">
        <v>2019</v>
      </c>
      <c r="I868" s="62">
        <v>0</v>
      </c>
      <c r="J868" s="60" t="s">
        <v>268</v>
      </c>
      <c r="K868" s="60">
        <v>872008</v>
      </c>
      <c r="L868" s="61"/>
      <c r="M868" s="61">
        <v>3094.0000039838355</v>
      </c>
      <c r="N868" s="61"/>
      <c r="O868" s="60">
        <v>9230</v>
      </c>
      <c r="P868" s="60">
        <v>504003</v>
      </c>
    </row>
    <row r="869" spans="1:16" hidden="1" x14ac:dyDescent="0.25">
      <c r="A869" s="60" t="s">
        <v>73</v>
      </c>
      <c r="B869" s="60" t="s">
        <v>72</v>
      </c>
      <c r="C869" s="57" t="s">
        <v>168</v>
      </c>
      <c r="D869" s="61">
        <v>3094.0001365043559</v>
      </c>
      <c r="E869" s="62">
        <v>0</v>
      </c>
      <c r="F869" s="60">
        <v>444057</v>
      </c>
      <c r="G869" s="60" t="s">
        <v>297</v>
      </c>
      <c r="H869" s="60">
        <v>2019</v>
      </c>
      <c r="I869" s="62">
        <v>0</v>
      </c>
      <c r="J869" s="60" t="s">
        <v>268</v>
      </c>
      <c r="K869" s="60">
        <v>872008</v>
      </c>
      <c r="L869" s="61"/>
      <c r="M869" s="61">
        <v>3094.0001365043559</v>
      </c>
      <c r="N869" s="61"/>
      <c r="O869" s="60">
        <v>9230</v>
      </c>
      <c r="P869" s="60">
        <v>504003</v>
      </c>
    </row>
    <row r="870" spans="1:16" hidden="1" x14ac:dyDescent="0.25">
      <c r="A870" s="60" t="s">
        <v>73</v>
      </c>
      <c r="B870" s="60" t="s">
        <v>72</v>
      </c>
      <c r="C870" s="57" t="s">
        <v>168</v>
      </c>
      <c r="D870" s="61">
        <v>3094.0001657779549</v>
      </c>
      <c r="E870" s="62">
        <v>0</v>
      </c>
      <c r="F870" s="60">
        <v>444057</v>
      </c>
      <c r="G870" s="60" t="s">
        <v>297</v>
      </c>
      <c r="H870" s="60">
        <v>2019</v>
      </c>
      <c r="I870" s="62">
        <v>0</v>
      </c>
      <c r="J870" s="60" t="s">
        <v>268</v>
      </c>
      <c r="K870" s="60">
        <v>872008</v>
      </c>
      <c r="L870" s="61"/>
      <c r="M870" s="61">
        <v>3094.0001657779549</v>
      </c>
      <c r="N870" s="61"/>
      <c r="O870" s="60">
        <v>9230</v>
      </c>
      <c r="P870" s="60">
        <v>504003</v>
      </c>
    </row>
    <row r="871" spans="1:16" hidden="1" x14ac:dyDescent="0.25">
      <c r="A871" s="60" t="s">
        <v>73</v>
      </c>
      <c r="B871" s="60" t="s">
        <v>72</v>
      </c>
      <c r="C871" s="57" t="s">
        <v>168</v>
      </c>
      <c r="D871" s="61">
        <v>3094.0005301893571</v>
      </c>
      <c r="E871" s="62">
        <v>0</v>
      </c>
      <c r="F871" s="60">
        <v>444057</v>
      </c>
      <c r="G871" s="60" t="s">
        <v>297</v>
      </c>
      <c r="H871" s="60">
        <v>2019</v>
      </c>
      <c r="I871" s="62">
        <v>0</v>
      </c>
      <c r="J871" s="60" t="s">
        <v>268</v>
      </c>
      <c r="K871" s="60">
        <v>872008</v>
      </c>
      <c r="L871" s="61"/>
      <c r="M871" s="61">
        <v>3094.0005301893571</v>
      </c>
      <c r="N871" s="61"/>
      <c r="O871" s="60">
        <v>9230</v>
      </c>
      <c r="P871" s="60">
        <v>504003</v>
      </c>
    </row>
    <row r="872" spans="1:16" hidden="1" x14ac:dyDescent="0.25">
      <c r="A872" s="60" t="s">
        <v>73</v>
      </c>
      <c r="B872" s="60" t="s">
        <v>72</v>
      </c>
      <c r="C872" s="57" t="s">
        <v>168</v>
      </c>
      <c r="D872" s="61">
        <v>3094.0007662160788</v>
      </c>
      <c r="E872" s="62">
        <v>0</v>
      </c>
      <c r="F872" s="60">
        <v>444057</v>
      </c>
      <c r="G872" s="60" t="s">
        <v>297</v>
      </c>
      <c r="H872" s="60">
        <v>2019</v>
      </c>
      <c r="I872" s="62">
        <v>0</v>
      </c>
      <c r="J872" s="60" t="s">
        <v>268</v>
      </c>
      <c r="K872" s="60">
        <v>872008</v>
      </c>
      <c r="L872" s="61"/>
      <c r="M872" s="61">
        <v>3094.0007662160788</v>
      </c>
      <c r="N872" s="61"/>
      <c r="O872" s="60">
        <v>9230</v>
      </c>
      <c r="P872" s="60">
        <v>504003</v>
      </c>
    </row>
    <row r="873" spans="1:16" hidden="1" x14ac:dyDescent="0.25">
      <c r="A873" s="60" t="s">
        <v>73</v>
      </c>
      <c r="B873" s="60" t="s">
        <v>72</v>
      </c>
      <c r="C873" s="57" t="s">
        <v>168</v>
      </c>
      <c r="D873" s="61">
        <v>3094.0027183338748</v>
      </c>
      <c r="E873" s="62">
        <v>0</v>
      </c>
      <c r="F873" s="60">
        <v>444057</v>
      </c>
      <c r="G873" s="60" t="s">
        <v>297</v>
      </c>
      <c r="H873" s="60">
        <v>2019</v>
      </c>
      <c r="I873" s="62">
        <v>0</v>
      </c>
      <c r="J873" s="60" t="s">
        <v>268</v>
      </c>
      <c r="K873" s="60">
        <v>872008</v>
      </c>
      <c r="L873" s="61"/>
      <c r="M873" s="61">
        <v>3094.0027183338748</v>
      </c>
      <c r="N873" s="61"/>
      <c r="O873" s="60">
        <v>9230</v>
      </c>
      <c r="P873" s="60">
        <v>504003</v>
      </c>
    </row>
    <row r="874" spans="1:16" hidden="1" x14ac:dyDescent="0.25">
      <c r="A874" s="60" t="s">
        <v>73</v>
      </c>
      <c r="B874" s="60" t="s">
        <v>72</v>
      </c>
      <c r="C874" s="57" t="s">
        <v>168</v>
      </c>
      <c r="D874" s="61">
        <v>4515.1995193249286</v>
      </c>
      <c r="E874" s="62">
        <v>0</v>
      </c>
      <c r="F874" s="60">
        <v>444057</v>
      </c>
      <c r="G874" s="60" t="s">
        <v>297</v>
      </c>
      <c r="H874" s="60">
        <v>2020</v>
      </c>
      <c r="I874" s="62">
        <v>0</v>
      </c>
      <c r="J874" s="60" t="s">
        <v>268</v>
      </c>
      <c r="K874" s="60">
        <v>872008</v>
      </c>
      <c r="L874" s="61"/>
      <c r="M874" s="61">
        <v>4515.1995193249286</v>
      </c>
      <c r="N874" s="61"/>
      <c r="O874" s="60">
        <v>9230</v>
      </c>
      <c r="P874" s="60">
        <v>504003</v>
      </c>
    </row>
    <row r="875" spans="1:16" hidden="1" x14ac:dyDescent="0.25">
      <c r="A875" s="60" t="s">
        <v>73</v>
      </c>
      <c r="B875" s="60" t="s">
        <v>72</v>
      </c>
      <c r="C875" s="57" t="s">
        <v>168</v>
      </c>
      <c r="D875" s="61">
        <v>4515.1997865661524</v>
      </c>
      <c r="E875" s="62">
        <v>0</v>
      </c>
      <c r="F875" s="60">
        <v>444057</v>
      </c>
      <c r="G875" s="60" t="s">
        <v>297</v>
      </c>
      <c r="H875" s="60">
        <v>2020</v>
      </c>
      <c r="I875" s="62">
        <v>0</v>
      </c>
      <c r="J875" s="60" t="s">
        <v>268</v>
      </c>
      <c r="K875" s="60">
        <v>872008</v>
      </c>
      <c r="L875" s="61"/>
      <c r="M875" s="61">
        <v>4515.1997865661524</v>
      </c>
      <c r="N875" s="61"/>
      <c r="O875" s="60">
        <v>9230</v>
      </c>
      <c r="P875" s="60">
        <v>504003</v>
      </c>
    </row>
    <row r="876" spans="1:16" hidden="1" x14ac:dyDescent="0.25">
      <c r="A876" s="60" t="s">
        <v>73</v>
      </c>
      <c r="B876" s="60" t="s">
        <v>72</v>
      </c>
      <c r="C876" s="57" t="s">
        <v>168</v>
      </c>
      <c r="D876" s="61">
        <v>4515.1998536428246</v>
      </c>
      <c r="E876" s="62">
        <v>0</v>
      </c>
      <c r="F876" s="60">
        <v>444057</v>
      </c>
      <c r="G876" s="60" t="s">
        <v>297</v>
      </c>
      <c r="H876" s="60">
        <v>2020</v>
      </c>
      <c r="I876" s="62">
        <v>0</v>
      </c>
      <c r="J876" s="60" t="s">
        <v>268</v>
      </c>
      <c r="K876" s="60">
        <v>872008</v>
      </c>
      <c r="L876" s="61"/>
      <c r="M876" s="61">
        <v>4515.1998536428246</v>
      </c>
      <c r="N876" s="61"/>
      <c r="O876" s="60">
        <v>9230</v>
      </c>
      <c r="P876" s="60">
        <v>504003</v>
      </c>
    </row>
    <row r="877" spans="1:16" hidden="1" x14ac:dyDescent="0.25">
      <c r="A877" s="60" t="s">
        <v>73</v>
      </c>
      <c r="B877" s="60" t="s">
        <v>72</v>
      </c>
      <c r="C877" s="57" t="s">
        <v>168</v>
      </c>
      <c r="D877" s="61">
        <v>4515.2000794040732</v>
      </c>
      <c r="E877" s="62">
        <v>0</v>
      </c>
      <c r="F877" s="60">
        <v>444057</v>
      </c>
      <c r="G877" s="60" t="s">
        <v>297</v>
      </c>
      <c r="H877" s="60">
        <v>2020</v>
      </c>
      <c r="I877" s="62">
        <v>0</v>
      </c>
      <c r="J877" s="60" t="s">
        <v>268</v>
      </c>
      <c r="K877" s="60">
        <v>872008</v>
      </c>
      <c r="L877" s="61"/>
      <c r="M877" s="61">
        <v>4515.2000794040732</v>
      </c>
      <c r="N877" s="61"/>
      <c r="O877" s="60">
        <v>9230</v>
      </c>
      <c r="P877" s="60">
        <v>504003</v>
      </c>
    </row>
    <row r="878" spans="1:16" hidden="1" x14ac:dyDescent="0.25">
      <c r="A878" s="60" t="s">
        <v>73</v>
      </c>
      <c r="B878" s="60" t="s">
        <v>72</v>
      </c>
      <c r="C878" s="57" t="s">
        <v>168</v>
      </c>
      <c r="D878" s="61">
        <v>4515.2000979654222</v>
      </c>
      <c r="E878" s="62">
        <v>0</v>
      </c>
      <c r="F878" s="60">
        <v>444057</v>
      </c>
      <c r="G878" s="60" t="s">
        <v>297</v>
      </c>
      <c r="H878" s="60">
        <v>2020</v>
      </c>
      <c r="I878" s="62">
        <v>0</v>
      </c>
      <c r="J878" s="60" t="s">
        <v>268</v>
      </c>
      <c r="K878" s="60">
        <v>872008</v>
      </c>
      <c r="L878" s="61"/>
      <c r="M878" s="61">
        <v>4515.2000979654222</v>
      </c>
      <c r="N878" s="61"/>
      <c r="O878" s="60">
        <v>9230</v>
      </c>
      <c r="P878" s="60">
        <v>504003</v>
      </c>
    </row>
    <row r="879" spans="1:16" hidden="1" x14ac:dyDescent="0.25">
      <c r="A879" s="60" t="s">
        <v>73</v>
      </c>
      <c r="B879" s="60" t="s">
        <v>72</v>
      </c>
      <c r="C879" s="57" t="s">
        <v>168</v>
      </c>
      <c r="D879" s="61">
        <v>4515.2002207277828</v>
      </c>
      <c r="E879" s="62">
        <v>0</v>
      </c>
      <c r="F879" s="60">
        <v>444057</v>
      </c>
      <c r="G879" s="60" t="s">
        <v>297</v>
      </c>
      <c r="H879" s="60">
        <v>2020</v>
      </c>
      <c r="I879" s="62">
        <v>0</v>
      </c>
      <c r="J879" s="60" t="s">
        <v>268</v>
      </c>
      <c r="K879" s="60">
        <v>872008</v>
      </c>
      <c r="L879" s="61"/>
      <c r="M879" s="61">
        <v>4515.2002207277828</v>
      </c>
      <c r="N879" s="61"/>
      <c r="O879" s="60">
        <v>9230</v>
      </c>
      <c r="P879" s="60">
        <v>504003</v>
      </c>
    </row>
    <row r="880" spans="1:16" hidden="1" x14ac:dyDescent="0.25">
      <c r="A880" s="60" t="s">
        <v>73</v>
      </c>
      <c r="B880" s="60" t="s">
        <v>72</v>
      </c>
      <c r="C880" s="57" t="s">
        <v>168</v>
      </c>
      <c r="D880" s="61">
        <v>4515.2003965774275</v>
      </c>
      <c r="E880" s="62">
        <v>0</v>
      </c>
      <c r="F880" s="60">
        <v>444057</v>
      </c>
      <c r="G880" s="60" t="s">
        <v>297</v>
      </c>
      <c r="H880" s="60">
        <v>2020</v>
      </c>
      <c r="I880" s="62">
        <v>0</v>
      </c>
      <c r="J880" s="60" t="s">
        <v>268</v>
      </c>
      <c r="K880" s="60">
        <v>872008</v>
      </c>
      <c r="L880" s="61"/>
      <c r="M880" s="61">
        <v>4515.2003965774275</v>
      </c>
      <c r="N880" s="61"/>
      <c r="O880" s="60">
        <v>9230</v>
      </c>
      <c r="P880" s="60">
        <v>504003</v>
      </c>
    </row>
    <row r="881" spans="1:16" hidden="1" x14ac:dyDescent="0.25">
      <c r="A881" s="60" t="s">
        <v>73</v>
      </c>
      <c r="B881" s="60" t="s">
        <v>72</v>
      </c>
      <c r="C881" s="57" t="s">
        <v>168</v>
      </c>
      <c r="D881" s="61">
        <v>4515.2006220738185</v>
      </c>
      <c r="E881" s="62">
        <v>0</v>
      </c>
      <c r="F881" s="60">
        <v>444057</v>
      </c>
      <c r="G881" s="60" t="s">
        <v>297</v>
      </c>
      <c r="H881" s="60">
        <v>2020</v>
      </c>
      <c r="I881" s="62">
        <v>0</v>
      </c>
      <c r="J881" s="60" t="s">
        <v>268</v>
      </c>
      <c r="K881" s="60">
        <v>872008</v>
      </c>
      <c r="L881" s="61"/>
      <c r="M881" s="61">
        <v>4515.2006220738185</v>
      </c>
      <c r="N881" s="61"/>
      <c r="O881" s="60">
        <v>9230</v>
      </c>
      <c r="P881" s="60">
        <v>504003</v>
      </c>
    </row>
    <row r="882" spans="1:16" hidden="1" x14ac:dyDescent="0.25">
      <c r="A882" s="60" t="s">
        <v>73</v>
      </c>
      <c r="B882" s="60" t="s">
        <v>72</v>
      </c>
      <c r="C882" s="57" t="s">
        <v>168</v>
      </c>
      <c r="D882" s="61">
        <v>4515.2012907937024</v>
      </c>
      <c r="E882" s="62">
        <v>0</v>
      </c>
      <c r="F882" s="60">
        <v>444057</v>
      </c>
      <c r="G882" s="60" t="s">
        <v>297</v>
      </c>
      <c r="H882" s="60">
        <v>2020</v>
      </c>
      <c r="I882" s="62">
        <v>0</v>
      </c>
      <c r="J882" s="60" t="s">
        <v>268</v>
      </c>
      <c r="K882" s="60">
        <v>872008</v>
      </c>
      <c r="L882" s="61"/>
      <c r="M882" s="61">
        <v>4515.2012907937024</v>
      </c>
      <c r="N882" s="61"/>
      <c r="O882" s="60">
        <v>9230</v>
      </c>
      <c r="P882" s="60">
        <v>504003</v>
      </c>
    </row>
    <row r="883" spans="1:16" hidden="1" x14ac:dyDescent="0.25">
      <c r="A883" s="60" t="s">
        <v>73</v>
      </c>
      <c r="B883" s="60" t="s">
        <v>72</v>
      </c>
      <c r="C883" s="57" t="s">
        <v>168</v>
      </c>
      <c r="D883" s="61">
        <v>4637.59988243927</v>
      </c>
      <c r="E883" s="62">
        <v>0</v>
      </c>
      <c r="F883" s="60">
        <v>444057</v>
      </c>
      <c r="G883" s="60" t="s">
        <v>297</v>
      </c>
      <c r="H883" s="60">
        <v>2019</v>
      </c>
      <c r="I883" s="62">
        <v>0</v>
      </c>
      <c r="J883" s="60" t="s">
        <v>268</v>
      </c>
      <c r="K883" s="60">
        <v>872008</v>
      </c>
      <c r="L883" s="61"/>
      <c r="M883" s="61">
        <v>4637.59988243927</v>
      </c>
      <c r="N883" s="61"/>
      <c r="O883" s="60">
        <v>9230</v>
      </c>
      <c r="P883" s="60">
        <v>504003</v>
      </c>
    </row>
    <row r="884" spans="1:16" hidden="1" x14ac:dyDescent="0.25">
      <c r="A884" s="60" t="s">
        <v>73</v>
      </c>
      <c r="B884" s="60" t="s">
        <v>72</v>
      </c>
      <c r="C884" s="57" t="s">
        <v>168</v>
      </c>
      <c r="D884" s="61">
        <v>4637.6000379673442</v>
      </c>
      <c r="E884" s="62">
        <v>0</v>
      </c>
      <c r="F884" s="60">
        <v>444057</v>
      </c>
      <c r="G884" s="60" t="s">
        <v>297</v>
      </c>
      <c r="H884" s="60">
        <v>2019</v>
      </c>
      <c r="I884" s="62">
        <v>0</v>
      </c>
      <c r="J884" s="60" t="s">
        <v>268</v>
      </c>
      <c r="K884" s="60">
        <v>872008</v>
      </c>
      <c r="L884" s="61"/>
      <c r="M884" s="61">
        <v>4637.6000379673442</v>
      </c>
      <c r="N884" s="61"/>
      <c r="O884" s="60">
        <v>9230</v>
      </c>
      <c r="P884" s="60">
        <v>504003</v>
      </c>
    </row>
    <row r="885" spans="1:16" hidden="1" x14ac:dyDescent="0.25">
      <c r="A885" s="60" t="s">
        <v>73</v>
      </c>
      <c r="B885" s="60" t="s">
        <v>72</v>
      </c>
      <c r="C885" s="57" t="s">
        <v>168</v>
      </c>
      <c r="D885" s="61">
        <v>4637.6002544509074</v>
      </c>
      <c r="E885" s="62">
        <v>0</v>
      </c>
      <c r="F885" s="60">
        <v>444057</v>
      </c>
      <c r="G885" s="60" t="s">
        <v>297</v>
      </c>
      <c r="H885" s="60">
        <v>2019</v>
      </c>
      <c r="I885" s="62">
        <v>0</v>
      </c>
      <c r="J885" s="60" t="s">
        <v>268</v>
      </c>
      <c r="K885" s="60">
        <v>872008</v>
      </c>
      <c r="L885" s="61"/>
      <c r="M885" s="61">
        <v>4637.6002544509074</v>
      </c>
      <c r="N885" s="61"/>
      <c r="O885" s="60">
        <v>9230</v>
      </c>
      <c r="P885" s="60">
        <v>504003</v>
      </c>
    </row>
    <row r="886" spans="1:16" hidden="1" x14ac:dyDescent="0.25">
      <c r="A886" s="60" t="s">
        <v>73</v>
      </c>
      <c r="B886" s="60" t="s">
        <v>72</v>
      </c>
      <c r="C886" s="57" t="s">
        <v>168</v>
      </c>
      <c r="D886" s="61">
        <v>5447.2003413422244</v>
      </c>
      <c r="E886" s="62">
        <v>0</v>
      </c>
      <c r="F886" s="60">
        <v>444057</v>
      </c>
      <c r="G886" s="60" t="s">
        <v>297</v>
      </c>
      <c r="H886" s="60">
        <v>2016</v>
      </c>
      <c r="I886" s="62">
        <v>0</v>
      </c>
      <c r="J886" s="60" t="s">
        <v>268</v>
      </c>
      <c r="K886" s="60">
        <v>872008</v>
      </c>
      <c r="L886" s="61"/>
      <c r="M886" s="61">
        <v>5447.2003413422244</v>
      </c>
      <c r="N886" s="61"/>
      <c r="O886" s="60">
        <v>9230</v>
      </c>
      <c r="P886" s="60">
        <v>504003</v>
      </c>
    </row>
    <row r="887" spans="1:16" hidden="1" x14ac:dyDescent="0.25">
      <c r="A887" s="60" t="s">
        <v>73</v>
      </c>
      <c r="B887" s="60" t="s">
        <v>72</v>
      </c>
      <c r="C887" s="57" t="s">
        <v>168</v>
      </c>
      <c r="D887" s="61">
        <v>9275.2001059463819</v>
      </c>
      <c r="E887" s="62">
        <v>0</v>
      </c>
      <c r="F887" s="60">
        <v>444057</v>
      </c>
      <c r="G887" s="60" t="s">
        <v>297</v>
      </c>
      <c r="H887" s="60">
        <v>2019</v>
      </c>
      <c r="I887" s="62">
        <v>0</v>
      </c>
      <c r="J887" s="60" t="s">
        <v>268</v>
      </c>
      <c r="K887" s="60">
        <v>872008</v>
      </c>
      <c r="L887" s="61"/>
      <c r="M887" s="61">
        <v>9275.2001059463819</v>
      </c>
      <c r="N887" s="61"/>
      <c r="O887" s="60">
        <v>9230</v>
      </c>
      <c r="P887" s="60">
        <v>504003</v>
      </c>
    </row>
    <row r="888" spans="1:16" hidden="1" x14ac:dyDescent="0.25">
      <c r="A888" s="60" t="s">
        <v>73</v>
      </c>
      <c r="B888" s="60" t="s">
        <v>72</v>
      </c>
      <c r="C888" s="57" t="s">
        <v>169</v>
      </c>
      <c r="D888" s="61">
        <v>388.79861698559046</v>
      </c>
      <c r="E888" s="62">
        <v>0</v>
      </c>
      <c r="F888" s="60">
        <v>474035</v>
      </c>
      <c r="G888" s="60" t="s">
        <v>298</v>
      </c>
      <c r="H888" s="60">
        <v>2016</v>
      </c>
      <c r="I888" s="62">
        <v>0.56699999999999995</v>
      </c>
      <c r="J888" s="60" t="s">
        <v>268</v>
      </c>
      <c r="K888" s="60">
        <v>872008</v>
      </c>
      <c r="L888" s="61">
        <v>220.44881583082977</v>
      </c>
      <c r="M888" s="61">
        <v>168.34980115476068</v>
      </c>
      <c r="N888" s="61"/>
      <c r="O888" s="57" t="s">
        <v>283</v>
      </c>
      <c r="P888" s="60">
        <v>504019</v>
      </c>
    </row>
    <row r="889" spans="1:16" hidden="1" x14ac:dyDescent="0.25">
      <c r="A889" s="60" t="s">
        <v>73</v>
      </c>
      <c r="B889" s="60" t="s">
        <v>72</v>
      </c>
      <c r="C889" s="57" t="s">
        <v>169</v>
      </c>
      <c r="D889" s="61">
        <v>388.79939278937377</v>
      </c>
      <c r="E889" s="62">
        <v>0</v>
      </c>
      <c r="F889" s="60">
        <v>474035</v>
      </c>
      <c r="G889" s="60" t="s">
        <v>298</v>
      </c>
      <c r="H889" s="60">
        <v>2016</v>
      </c>
      <c r="I889" s="62">
        <v>0.56699999999999995</v>
      </c>
      <c r="J889" s="60" t="s">
        <v>268</v>
      </c>
      <c r="K889" s="60">
        <v>872008</v>
      </c>
      <c r="L889" s="61">
        <v>220.44925571157492</v>
      </c>
      <c r="M889" s="61">
        <v>168.35013707779885</v>
      </c>
      <c r="N889" s="61"/>
      <c r="O889" s="57" t="s">
        <v>283</v>
      </c>
      <c r="P889" s="60">
        <v>504019</v>
      </c>
    </row>
    <row r="890" spans="1:16" hidden="1" x14ac:dyDescent="0.25">
      <c r="A890" s="60" t="s">
        <v>73</v>
      </c>
      <c r="B890" s="60" t="s">
        <v>72</v>
      </c>
      <c r="C890" s="57" t="s">
        <v>169</v>
      </c>
      <c r="D890" s="61">
        <v>388.7999192920185</v>
      </c>
      <c r="E890" s="62">
        <v>0</v>
      </c>
      <c r="F890" s="60">
        <v>474035</v>
      </c>
      <c r="G890" s="60" t="s">
        <v>298</v>
      </c>
      <c r="H890" s="60">
        <v>2016</v>
      </c>
      <c r="I890" s="62">
        <v>0.56699999999999995</v>
      </c>
      <c r="J890" s="60" t="s">
        <v>268</v>
      </c>
      <c r="K890" s="60">
        <v>872008</v>
      </c>
      <c r="L890" s="61">
        <v>220.44955423857448</v>
      </c>
      <c r="M890" s="61">
        <v>168.35036505344402</v>
      </c>
      <c r="N890" s="61"/>
      <c r="O890" s="57" t="s">
        <v>283</v>
      </c>
      <c r="P890" s="60">
        <v>504019</v>
      </c>
    </row>
    <row r="891" spans="1:16" hidden="1" x14ac:dyDescent="0.25">
      <c r="A891" s="60" t="s">
        <v>73</v>
      </c>
      <c r="B891" s="60" t="s">
        <v>72</v>
      </c>
      <c r="C891" s="57" t="s">
        <v>169</v>
      </c>
      <c r="D891" s="61">
        <v>388.79998503442528</v>
      </c>
      <c r="E891" s="62">
        <v>0</v>
      </c>
      <c r="F891" s="60">
        <v>474035</v>
      </c>
      <c r="G891" s="60" t="s">
        <v>298</v>
      </c>
      <c r="H891" s="60">
        <v>2016</v>
      </c>
      <c r="I891" s="62">
        <v>0.56699999999999995</v>
      </c>
      <c r="J891" s="60" t="s">
        <v>268</v>
      </c>
      <c r="K891" s="60">
        <v>872008</v>
      </c>
      <c r="L891" s="61">
        <v>220.44959151451911</v>
      </c>
      <c r="M891" s="61">
        <v>168.35039351990616</v>
      </c>
      <c r="N891" s="61"/>
      <c r="O891" s="57" t="s">
        <v>283</v>
      </c>
      <c r="P891" s="60">
        <v>504019</v>
      </c>
    </row>
    <row r="892" spans="1:16" hidden="1" x14ac:dyDescent="0.25">
      <c r="A892" s="60" t="s">
        <v>73</v>
      </c>
      <c r="B892" s="60" t="s">
        <v>72</v>
      </c>
      <c r="C892" s="57" t="s">
        <v>169</v>
      </c>
      <c r="D892" s="61">
        <v>388.80002131886641</v>
      </c>
      <c r="E892" s="62">
        <v>0</v>
      </c>
      <c r="F892" s="60">
        <v>474035</v>
      </c>
      <c r="G892" s="60" t="s">
        <v>298</v>
      </c>
      <c r="H892" s="60">
        <v>2016</v>
      </c>
      <c r="I892" s="62">
        <v>0.56699999999999995</v>
      </c>
      <c r="J892" s="60" t="s">
        <v>268</v>
      </c>
      <c r="K892" s="60">
        <v>872008</v>
      </c>
      <c r="L892" s="61">
        <v>220.44961208779725</v>
      </c>
      <c r="M892" s="61">
        <v>168.35040923106916</v>
      </c>
      <c r="N892" s="61"/>
      <c r="O892" s="57" t="s">
        <v>283</v>
      </c>
      <c r="P892" s="60">
        <v>504019</v>
      </c>
    </row>
    <row r="893" spans="1:16" hidden="1" x14ac:dyDescent="0.25">
      <c r="A893" s="60" t="s">
        <v>73</v>
      </c>
      <c r="B893" s="60" t="s">
        <v>72</v>
      </c>
      <c r="C893" s="57" t="s">
        <v>169</v>
      </c>
      <c r="D893" s="61">
        <v>388.80060512327822</v>
      </c>
      <c r="E893" s="62">
        <v>0</v>
      </c>
      <c r="F893" s="60">
        <v>474035</v>
      </c>
      <c r="G893" s="60" t="s">
        <v>298</v>
      </c>
      <c r="H893" s="60">
        <v>2016</v>
      </c>
      <c r="I893" s="62">
        <v>0.56699999999999995</v>
      </c>
      <c r="J893" s="60" t="s">
        <v>268</v>
      </c>
      <c r="K893" s="60">
        <v>872008</v>
      </c>
      <c r="L893" s="61">
        <v>220.44994310489872</v>
      </c>
      <c r="M893" s="61">
        <v>168.3506620183795</v>
      </c>
      <c r="N893" s="61"/>
      <c r="O893" s="57" t="s">
        <v>283</v>
      </c>
      <c r="P893" s="60">
        <v>504019</v>
      </c>
    </row>
    <row r="894" spans="1:16" hidden="1" x14ac:dyDescent="0.25">
      <c r="A894" s="60" t="s">
        <v>73</v>
      </c>
      <c r="B894" s="60" t="s">
        <v>72</v>
      </c>
      <c r="C894" s="57" t="s">
        <v>169</v>
      </c>
      <c r="D894" s="61">
        <v>411.59964196169022</v>
      </c>
      <c r="E894" s="62">
        <v>0</v>
      </c>
      <c r="F894" s="60">
        <v>474035</v>
      </c>
      <c r="G894" s="60" t="s">
        <v>298</v>
      </c>
      <c r="H894" s="60">
        <v>2017</v>
      </c>
      <c r="I894" s="62">
        <v>0.56699999999999995</v>
      </c>
      <c r="J894" s="60" t="s">
        <v>268</v>
      </c>
      <c r="K894" s="60">
        <v>872008</v>
      </c>
      <c r="L894" s="61">
        <v>233.37699699227835</v>
      </c>
      <c r="M894" s="61">
        <v>178.22264496941187</v>
      </c>
      <c r="N894" s="61"/>
      <c r="O894" s="57" t="s">
        <v>283</v>
      </c>
      <c r="P894" s="60">
        <v>504019</v>
      </c>
    </row>
    <row r="895" spans="1:16" hidden="1" x14ac:dyDescent="0.25">
      <c r="A895" s="60" t="s">
        <v>73</v>
      </c>
      <c r="B895" s="60" t="s">
        <v>72</v>
      </c>
      <c r="C895" s="57" t="s">
        <v>169</v>
      </c>
      <c r="D895" s="61">
        <v>801.59946863632911</v>
      </c>
      <c r="E895" s="62">
        <v>0</v>
      </c>
      <c r="F895" s="60">
        <v>474035</v>
      </c>
      <c r="G895" s="60" t="s">
        <v>298</v>
      </c>
      <c r="H895" s="60">
        <v>2017</v>
      </c>
      <c r="I895" s="62">
        <v>0.56699999999999995</v>
      </c>
      <c r="J895" s="60" t="s">
        <v>268</v>
      </c>
      <c r="K895" s="60">
        <v>872008</v>
      </c>
      <c r="L895" s="61">
        <v>454.50689871679856</v>
      </c>
      <c r="M895" s="61">
        <v>347.09256991953055</v>
      </c>
      <c r="N895" s="61"/>
      <c r="O895" s="57" t="s">
        <v>283</v>
      </c>
      <c r="P895" s="60">
        <v>504019</v>
      </c>
    </row>
    <row r="896" spans="1:16" hidden="1" x14ac:dyDescent="0.25">
      <c r="A896" s="60" t="s">
        <v>73</v>
      </c>
      <c r="B896" s="60" t="s">
        <v>72</v>
      </c>
      <c r="C896" s="57" t="s">
        <v>169</v>
      </c>
      <c r="D896" s="61">
        <v>801.59988684935433</v>
      </c>
      <c r="E896" s="62">
        <v>0</v>
      </c>
      <c r="F896" s="60">
        <v>474035</v>
      </c>
      <c r="G896" s="60" t="s">
        <v>298</v>
      </c>
      <c r="H896" s="60">
        <v>2017</v>
      </c>
      <c r="I896" s="62">
        <v>0.56699999999999995</v>
      </c>
      <c r="J896" s="60" t="s">
        <v>268</v>
      </c>
      <c r="K896" s="60">
        <v>872008</v>
      </c>
      <c r="L896" s="61">
        <v>454.50713584358385</v>
      </c>
      <c r="M896" s="61">
        <v>347.09275100577048</v>
      </c>
      <c r="N896" s="61"/>
      <c r="O896" s="57" t="s">
        <v>283</v>
      </c>
      <c r="P896" s="60">
        <v>504019</v>
      </c>
    </row>
    <row r="897" spans="1:16" hidden="1" x14ac:dyDescent="0.25">
      <c r="A897" s="60" t="s">
        <v>73</v>
      </c>
      <c r="B897" s="60" t="s">
        <v>72</v>
      </c>
      <c r="C897" s="57" t="s">
        <v>169</v>
      </c>
      <c r="D897" s="61">
        <v>801.60002686536325</v>
      </c>
      <c r="E897" s="62">
        <v>0</v>
      </c>
      <c r="F897" s="60">
        <v>474035</v>
      </c>
      <c r="G897" s="60" t="s">
        <v>298</v>
      </c>
      <c r="H897" s="60">
        <v>2017</v>
      </c>
      <c r="I897" s="62">
        <v>0.56699999999999995</v>
      </c>
      <c r="J897" s="60" t="s">
        <v>268</v>
      </c>
      <c r="K897" s="60">
        <v>872008</v>
      </c>
      <c r="L897" s="61">
        <v>454.50721523266094</v>
      </c>
      <c r="M897" s="61">
        <v>347.09281163270231</v>
      </c>
      <c r="N897" s="61"/>
      <c r="O897" s="57" t="s">
        <v>283</v>
      </c>
      <c r="P897" s="60">
        <v>504019</v>
      </c>
    </row>
    <row r="898" spans="1:16" hidden="1" x14ac:dyDescent="0.25">
      <c r="A898" s="60" t="s">
        <v>73</v>
      </c>
      <c r="B898" s="60" t="s">
        <v>72</v>
      </c>
      <c r="C898" s="57" t="s">
        <v>169</v>
      </c>
      <c r="D898" s="61">
        <v>801.60027347484561</v>
      </c>
      <c r="E898" s="62">
        <v>0</v>
      </c>
      <c r="F898" s="60">
        <v>474035</v>
      </c>
      <c r="G898" s="60" t="s">
        <v>298</v>
      </c>
      <c r="H898" s="60">
        <v>2017</v>
      </c>
      <c r="I898" s="62">
        <v>0.56699999999999995</v>
      </c>
      <c r="J898" s="60" t="s">
        <v>268</v>
      </c>
      <c r="K898" s="60">
        <v>872008</v>
      </c>
      <c r="L898" s="61">
        <v>454.50735506023744</v>
      </c>
      <c r="M898" s="61">
        <v>347.09291841460816</v>
      </c>
      <c r="N898" s="61"/>
      <c r="O898" s="57" t="s">
        <v>283</v>
      </c>
      <c r="P898" s="60">
        <v>504019</v>
      </c>
    </row>
    <row r="899" spans="1:16" hidden="1" x14ac:dyDescent="0.25">
      <c r="A899" s="60" t="s">
        <v>73</v>
      </c>
      <c r="B899" s="60" t="s">
        <v>72</v>
      </c>
      <c r="C899" s="57" t="s">
        <v>169</v>
      </c>
      <c r="D899" s="61">
        <v>801.60027809710834</v>
      </c>
      <c r="E899" s="62">
        <v>0</v>
      </c>
      <c r="F899" s="60">
        <v>474035</v>
      </c>
      <c r="G899" s="60" t="s">
        <v>298</v>
      </c>
      <c r="H899" s="60">
        <v>2017</v>
      </c>
      <c r="I899" s="62">
        <v>0.56699999999999995</v>
      </c>
      <c r="J899" s="60" t="s">
        <v>268</v>
      </c>
      <c r="K899" s="60">
        <v>872008</v>
      </c>
      <c r="L899" s="61">
        <v>454.5073576810604</v>
      </c>
      <c r="M899" s="61">
        <v>347.09292041604795</v>
      </c>
      <c r="N899" s="61"/>
      <c r="O899" s="57" t="s">
        <v>283</v>
      </c>
      <c r="P899" s="60">
        <v>504019</v>
      </c>
    </row>
    <row r="900" spans="1:16" hidden="1" x14ac:dyDescent="0.25">
      <c r="A900" s="60" t="s">
        <v>73</v>
      </c>
      <c r="B900" s="60" t="s">
        <v>72</v>
      </c>
      <c r="C900" s="57" t="s">
        <v>169</v>
      </c>
      <c r="D900" s="61">
        <v>1514.659632090063</v>
      </c>
      <c r="E900" s="62">
        <v>0</v>
      </c>
      <c r="F900" s="60">
        <v>470280</v>
      </c>
      <c r="G900" s="60" t="s">
        <v>299</v>
      </c>
      <c r="H900" s="60">
        <v>2017</v>
      </c>
      <c r="I900" s="62">
        <v>0</v>
      </c>
      <c r="J900" s="60" t="s">
        <v>268</v>
      </c>
      <c r="K900" s="60">
        <v>872008</v>
      </c>
      <c r="L900" s="61"/>
      <c r="M900" s="61">
        <v>1514.659632090063</v>
      </c>
      <c r="N900" s="61"/>
      <c r="O900" s="57">
        <v>9230</v>
      </c>
      <c r="P900" s="60">
        <v>504003</v>
      </c>
    </row>
    <row r="901" spans="1:16" hidden="1" x14ac:dyDescent="0.25">
      <c r="A901" s="60" t="s">
        <v>73</v>
      </c>
      <c r="B901" s="60" t="s">
        <v>72</v>
      </c>
      <c r="C901" s="57" t="s">
        <v>169</v>
      </c>
      <c r="D901" s="61">
        <v>1514.6597083725349</v>
      </c>
      <c r="E901" s="62">
        <v>0</v>
      </c>
      <c r="F901" s="60">
        <v>470280</v>
      </c>
      <c r="G901" s="60" t="s">
        <v>299</v>
      </c>
      <c r="H901" s="60">
        <v>2017</v>
      </c>
      <c r="I901" s="62">
        <v>0</v>
      </c>
      <c r="J901" s="60" t="s">
        <v>268</v>
      </c>
      <c r="K901" s="60">
        <v>872008</v>
      </c>
      <c r="L901" s="61"/>
      <c r="M901" s="61">
        <v>1514.6597083725349</v>
      </c>
      <c r="N901" s="61"/>
      <c r="O901" s="57">
        <v>9230</v>
      </c>
      <c r="P901" s="60">
        <v>504003</v>
      </c>
    </row>
    <row r="902" spans="1:16" hidden="1" x14ac:dyDescent="0.25">
      <c r="A902" s="60" t="s">
        <v>73</v>
      </c>
      <c r="B902" s="60" t="s">
        <v>72</v>
      </c>
      <c r="C902" s="57" t="s">
        <v>169</v>
      </c>
      <c r="D902" s="61">
        <v>1514.6599401131193</v>
      </c>
      <c r="E902" s="62">
        <v>0</v>
      </c>
      <c r="F902" s="60">
        <v>470280</v>
      </c>
      <c r="G902" s="60" t="s">
        <v>299</v>
      </c>
      <c r="H902" s="60">
        <v>2017</v>
      </c>
      <c r="I902" s="62">
        <v>0</v>
      </c>
      <c r="J902" s="60" t="s">
        <v>268</v>
      </c>
      <c r="K902" s="60">
        <v>872008</v>
      </c>
      <c r="L902" s="61"/>
      <c r="M902" s="61">
        <v>1514.6599401131193</v>
      </c>
      <c r="N902" s="61"/>
      <c r="O902" s="57">
        <v>9230</v>
      </c>
      <c r="P902" s="60">
        <v>504003</v>
      </c>
    </row>
    <row r="903" spans="1:16" hidden="1" x14ac:dyDescent="0.25">
      <c r="A903" s="60" t="s">
        <v>73</v>
      </c>
      <c r="B903" s="60" t="s">
        <v>72</v>
      </c>
      <c r="C903" s="57" t="s">
        <v>169</v>
      </c>
      <c r="D903" s="61">
        <v>1514.6599989215242</v>
      </c>
      <c r="E903" s="62">
        <v>0</v>
      </c>
      <c r="F903" s="60">
        <v>470280</v>
      </c>
      <c r="G903" s="60" t="s">
        <v>299</v>
      </c>
      <c r="H903" s="60">
        <v>2017</v>
      </c>
      <c r="I903" s="62">
        <v>0</v>
      </c>
      <c r="J903" s="60" t="s">
        <v>268</v>
      </c>
      <c r="K903" s="60">
        <v>872008</v>
      </c>
      <c r="L903" s="61"/>
      <c r="M903" s="61">
        <v>1514.6599989215242</v>
      </c>
      <c r="N903" s="61"/>
      <c r="O903" s="57">
        <v>9230</v>
      </c>
      <c r="P903" s="60">
        <v>504003</v>
      </c>
    </row>
    <row r="904" spans="1:16" hidden="1" x14ac:dyDescent="0.25">
      <c r="A904" s="60" t="s">
        <v>73</v>
      </c>
      <c r="B904" s="60" t="s">
        <v>72</v>
      </c>
      <c r="C904" s="57" t="s">
        <v>169</v>
      </c>
      <c r="D904" s="61">
        <v>1514.6601759908451</v>
      </c>
      <c r="E904" s="62">
        <v>0</v>
      </c>
      <c r="F904" s="60">
        <v>470280</v>
      </c>
      <c r="G904" s="60" t="s">
        <v>299</v>
      </c>
      <c r="H904" s="60">
        <v>2017</v>
      </c>
      <c r="I904" s="62">
        <v>0</v>
      </c>
      <c r="J904" s="60" t="s">
        <v>268</v>
      </c>
      <c r="K904" s="60">
        <v>872008</v>
      </c>
      <c r="L904" s="61"/>
      <c r="M904" s="61">
        <v>1514.6601759908451</v>
      </c>
      <c r="N904" s="61"/>
      <c r="O904" s="57">
        <v>9230</v>
      </c>
      <c r="P904" s="60">
        <v>504003</v>
      </c>
    </row>
    <row r="905" spans="1:16" hidden="1" x14ac:dyDescent="0.25">
      <c r="A905" s="60" t="s">
        <v>73</v>
      </c>
      <c r="B905" s="60" t="s">
        <v>72</v>
      </c>
      <c r="C905" s="57" t="s">
        <v>169</v>
      </c>
      <c r="D905" s="61">
        <v>1679.5990246091899</v>
      </c>
      <c r="E905" s="62">
        <v>0</v>
      </c>
      <c r="F905" s="60">
        <v>470280</v>
      </c>
      <c r="G905" s="60" t="s">
        <v>299</v>
      </c>
      <c r="H905" s="60">
        <v>2018</v>
      </c>
      <c r="I905" s="62">
        <v>0</v>
      </c>
      <c r="J905" s="60" t="s">
        <v>268</v>
      </c>
      <c r="K905" s="60">
        <v>872008</v>
      </c>
      <c r="L905" s="61"/>
      <c r="M905" s="61">
        <v>1679.5990246091899</v>
      </c>
      <c r="N905" s="61"/>
      <c r="O905" s="57">
        <v>9230</v>
      </c>
      <c r="P905" s="60">
        <v>504003</v>
      </c>
    </row>
    <row r="906" spans="1:16" hidden="1" x14ac:dyDescent="0.25">
      <c r="A906" s="60" t="s">
        <v>73</v>
      </c>
      <c r="B906" s="60" t="s">
        <v>72</v>
      </c>
      <c r="C906" s="57" t="s">
        <v>169</v>
      </c>
      <c r="D906" s="61">
        <v>1702.2499683901913</v>
      </c>
      <c r="E906" s="62">
        <v>0</v>
      </c>
      <c r="F906" s="60">
        <v>470280</v>
      </c>
      <c r="G906" s="60" t="s">
        <v>299</v>
      </c>
      <c r="H906" s="60">
        <v>2015</v>
      </c>
      <c r="I906" s="62">
        <v>0</v>
      </c>
      <c r="J906" s="60" t="s">
        <v>268</v>
      </c>
      <c r="K906" s="60">
        <v>870905</v>
      </c>
      <c r="L906" s="61"/>
      <c r="M906" s="61">
        <v>1702.2499683901913</v>
      </c>
      <c r="N906" s="61"/>
      <c r="O906" s="57">
        <v>9210</v>
      </c>
      <c r="P906" s="60">
        <v>504003</v>
      </c>
    </row>
    <row r="907" spans="1:16" hidden="1" x14ac:dyDescent="0.25">
      <c r="A907" s="60" t="s">
        <v>73</v>
      </c>
      <c r="B907" s="60" t="s">
        <v>72</v>
      </c>
      <c r="C907" s="57" t="s">
        <v>169</v>
      </c>
      <c r="D907" s="61">
        <v>1933.4594616432228</v>
      </c>
      <c r="E907" s="62">
        <v>0</v>
      </c>
      <c r="F907" s="60">
        <v>470280</v>
      </c>
      <c r="G907" s="60" t="s">
        <v>299</v>
      </c>
      <c r="H907" s="60">
        <v>2017</v>
      </c>
      <c r="I907" s="62">
        <v>0</v>
      </c>
      <c r="J907" s="60" t="s">
        <v>268</v>
      </c>
      <c r="K907" s="60">
        <v>872008</v>
      </c>
      <c r="L907" s="61"/>
      <c r="M907" s="61">
        <v>1933.4594616432228</v>
      </c>
      <c r="N907" s="61"/>
      <c r="O907" s="57">
        <v>9230</v>
      </c>
      <c r="P907" s="60">
        <v>504003</v>
      </c>
    </row>
    <row r="908" spans="1:16" hidden="1" x14ac:dyDescent="0.25">
      <c r="A908" s="60" t="s">
        <v>73</v>
      </c>
      <c r="B908" s="60" t="s">
        <v>72</v>
      </c>
      <c r="C908" s="57" t="s">
        <v>169</v>
      </c>
      <c r="D908" s="61">
        <v>1933.4598066225258</v>
      </c>
      <c r="E908" s="62">
        <v>0</v>
      </c>
      <c r="F908" s="60">
        <v>470280</v>
      </c>
      <c r="G908" s="60" t="s">
        <v>299</v>
      </c>
      <c r="H908" s="60">
        <v>2017</v>
      </c>
      <c r="I908" s="62">
        <v>0</v>
      </c>
      <c r="J908" s="60" t="s">
        <v>268</v>
      </c>
      <c r="K908" s="60">
        <v>872008</v>
      </c>
      <c r="L908" s="61"/>
      <c r="M908" s="61">
        <v>1933.4598066225258</v>
      </c>
      <c r="N908" s="61"/>
      <c r="O908" s="57">
        <v>9230</v>
      </c>
      <c r="P908" s="60">
        <v>504003</v>
      </c>
    </row>
    <row r="909" spans="1:16" hidden="1" x14ac:dyDescent="0.25">
      <c r="A909" s="60" t="s">
        <v>73</v>
      </c>
      <c r="B909" s="60" t="s">
        <v>72</v>
      </c>
      <c r="C909" s="57" t="s">
        <v>169</v>
      </c>
      <c r="D909" s="61">
        <v>1933.4599267801216</v>
      </c>
      <c r="E909" s="62">
        <v>0</v>
      </c>
      <c r="F909" s="60">
        <v>470280</v>
      </c>
      <c r="G909" s="60" t="s">
        <v>299</v>
      </c>
      <c r="H909" s="60">
        <v>2017</v>
      </c>
      <c r="I909" s="62">
        <v>0</v>
      </c>
      <c r="J909" s="60" t="s">
        <v>268</v>
      </c>
      <c r="K909" s="60">
        <v>872008</v>
      </c>
      <c r="L909" s="61"/>
      <c r="M909" s="61">
        <v>1933.4599267801216</v>
      </c>
      <c r="N909" s="61"/>
      <c r="O909" s="57">
        <v>9230</v>
      </c>
      <c r="P909" s="60">
        <v>504003</v>
      </c>
    </row>
    <row r="910" spans="1:16" hidden="1" x14ac:dyDescent="0.25">
      <c r="A910" s="60" t="s">
        <v>73</v>
      </c>
      <c r="B910" s="60" t="s">
        <v>72</v>
      </c>
      <c r="C910" s="57" t="s">
        <v>169</v>
      </c>
      <c r="D910" s="61">
        <v>1933.4600110529939</v>
      </c>
      <c r="E910" s="62">
        <v>0</v>
      </c>
      <c r="F910" s="60">
        <v>470280</v>
      </c>
      <c r="G910" s="60" t="s">
        <v>299</v>
      </c>
      <c r="H910" s="60">
        <v>2017</v>
      </c>
      <c r="I910" s="62">
        <v>0</v>
      </c>
      <c r="J910" s="60" t="s">
        <v>268</v>
      </c>
      <c r="K910" s="60">
        <v>872008</v>
      </c>
      <c r="L910" s="61"/>
      <c r="M910" s="61">
        <v>1933.4600110529939</v>
      </c>
      <c r="N910" s="61"/>
      <c r="O910" s="57">
        <v>9230</v>
      </c>
      <c r="P910" s="60">
        <v>504003</v>
      </c>
    </row>
    <row r="911" spans="1:16" hidden="1" x14ac:dyDescent="0.25">
      <c r="A911" s="60" t="s">
        <v>73</v>
      </c>
      <c r="B911" s="60" t="s">
        <v>72</v>
      </c>
      <c r="C911" s="57" t="s">
        <v>169</v>
      </c>
      <c r="D911" s="61">
        <v>1933.4601915764385</v>
      </c>
      <c r="E911" s="62">
        <v>0</v>
      </c>
      <c r="F911" s="60">
        <v>470280</v>
      </c>
      <c r="G911" s="60" t="s">
        <v>299</v>
      </c>
      <c r="H911" s="60">
        <v>2017</v>
      </c>
      <c r="I911" s="62">
        <v>0</v>
      </c>
      <c r="J911" s="60" t="s">
        <v>268</v>
      </c>
      <c r="K911" s="60">
        <v>872008</v>
      </c>
      <c r="L911" s="61"/>
      <c r="M911" s="61">
        <v>1933.4601915764385</v>
      </c>
      <c r="N911" s="61"/>
      <c r="O911" s="57">
        <v>9230</v>
      </c>
      <c r="P911" s="60">
        <v>504003</v>
      </c>
    </row>
    <row r="912" spans="1:16" hidden="1" x14ac:dyDescent="0.25">
      <c r="A912" s="60" t="s">
        <v>73</v>
      </c>
      <c r="B912" s="60" t="s">
        <v>72</v>
      </c>
      <c r="C912" s="57" t="s">
        <v>169</v>
      </c>
      <c r="D912" s="61">
        <v>1933.4606184201593</v>
      </c>
      <c r="E912" s="62">
        <v>0</v>
      </c>
      <c r="F912" s="60">
        <v>470280</v>
      </c>
      <c r="G912" s="60" t="s">
        <v>299</v>
      </c>
      <c r="H912" s="60">
        <v>2017</v>
      </c>
      <c r="I912" s="62">
        <v>0</v>
      </c>
      <c r="J912" s="60" t="s">
        <v>268</v>
      </c>
      <c r="K912" s="60">
        <v>872008</v>
      </c>
      <c r="L912" s="61"/>
      <c r="M912" s="61">
        <v>1933.4606184201593</v>
      </c>
      <c r="N912" s="61"/>
      <c r="O912" s="57">
        <v>9230</v>
      </c>
      <c r="P912" s="60">
        <v>504003</v>
      </c>
    </row>
    <row r="913" spans="1:16" hidden="1" x14ac:dyDescent="0.25">
      <c r="A913" s="60" t="s">
        <v>73</v>
      </c>
      <c r="B913" s="60" t="s">
        <v>72</v>
      </c>
      <c r="C913" s="57" t="s">
        <v>169</v>
      </c>
      <c r="D913" s="61">
        <v>2005.5597121635883</v>
      </c>
      <c r="E913" s="62">
        <v>0</v>
      </c>
      <c r="F913" s="60">
        <v>470280</v>
      </c>
      <c r="G913" s="60" t="s">
        <v>299</v>
      </c>
      <c r="H913" s="60">
        <v>2016</v>
      </c>
      <c r="I913" s="62">
        <v>0</v>
      </c>
      <c r="J913" s="60" t="s">
        <v>268</v>
      </c>
      <c r="K913" s="60">
        <v>872008</v>
      </c>
      <c r="L913" s="61"/>
      <c r="M913" s="61">
        <v>2005.5597121635883</v>
      </c>
      <c r="N913" s="61"/>
      <c r="O913" s="57">
        <v>9230</v>
      </c>
      <c r="P913" s="60">
        <v>504003</v>
      </c>
    </row>
    <row r="914" spans="1:16" hidden="1" x14ac:dyDescent="0.25">
      <c r="A914" s="60" t="s">
        <v>73</v>
      </c>
      <c r="B914" s="60" t="s">
        <v>72</v>
      </c>
      <c r="C914" s="57" t="s">
        <v>169</v>
      </c>
      <c r="D914" s="61">
        <v>2005.5598024655674</v>
      </c>
      <c r="E914" s="62">
        <v>0</v>
      </c>
      <c r="F914" s="60">
        <v>470280</v>
      </c>
      <c r="G914" s="60" t="s">
        <v>299</v>
      </c>
      <c r="H914" s="60">
        <v>2016</v>
      </c>
      <c r="I914" s="62">
        <v>0</v>
      </c>
      <c r="J914" s="60" t="s">
        <v>268</v>
      </c>
      <c r="K914" s="60">
        <v>872008</v>
      </c>
      <c r="L914" s="61"/>
      <c r="M914" s="61">
        <v>2005.5598024655674</v>
      </c>
      <c r="N914" s="61"/>
      <c r="O914" s="57">
        <v>9230</v>
      </c>
      <c r="P914" s="60">
        <v>504003</v>
      </c>
    </row>
    <row r="915" spans="1:16" hidden="1" x14ac:dyDescent="0.25">
      <c r="A915" s="60" t="s">
        <v>73</v>
      </c>
      <c r="B915" s="60" t="s">
        <v>72</v>
      </c>
      <c r="C915" s="57" t="s">
        <v>169</v>
      </c>
      <c r="D915" s="61">
        <v>2005.5598350170699</v>
      </c>
      <c r="E915" s="62">
        <v>0</v>
      </c>
      <c r="F915" s="60">
        <v>470280</v>
      </c>
      <c r="G915" s="60" t="s">
        <v>299</v>
      </c>
      <c r="H915" s="60">
        <v>2016</v>
      </c>
      <c r="I915" s="62">
        <v>0</v>
      </c>
      <c r="J915" s="60" t="s">
        <v>268</v>
      </c>
      <c r="K915" s="60">
        <v>872008</v>
      </c>
      <c r="L915" s="61"/>
      <c r="M915" s="61">
        <v>2005.5598350170699</v>
      </c>
      <c r="N915" s="61"/>
      <c r="O915" s="57">
        <v>9230</v>
      </c>
      <c r="P915" s="60">
        <v>504003</v>
      </c>
    </row>
    <row r="916" spans="1:16" hidden="1" x14ac:dyDescent="0.25">
      <c r="A916" s="60" t="s">
        <v>73</v>
      </c>
      <c r="B916" s="60" t="s">
        <v>72</v>
      </c>
      <c r="C916" s="57" t="s">
        <v>169</v>
      </c>
      <c r="D916" s="61">
        <v>2005.5600016164242</v>
      </c>
      <c r="E916" s="62">
        <v>0</v>
      </c>
      <c r="F916" s="60">
        <v>470280</v>
      </c>
      <c r="G916" s="60" t="s">
        <v>299</v>
      </c>
      <c r="H916" s="60">
        <v>2016</v>
      </c>
      <c r="I916" s="62">
        <v>0</v>
      </c>
      <c r="J916" s="60" t="s">
        <v>268</v>
      </c>
      <c r="K916" s="60">
        <v>872008</v>
      </c>
      <c r="L916" s="61"/>
      <c r="M916" s="61">
        <v>2005.5600016164242</v>
      </c>
      <c r="N916" s="61"/>
      <c r="O916" s="57">
        <v>9230</v>
      </c>
      <c r="P916" s="60">
        <v>504003</v>
      </c>
    </row>
    <row r="917" spans="1:16" hidden="1" x14ac:dyDescent="0.25">
      <c r="A917" s="60" t="s">
        <v>73</v>
      </c>
      <c r="B917" s="60" t="s">
        <v>72</v>
      </c>
      <c r="C917" s="57" t="s">
        <v>169</v>
      </c>
      <c r="D917" s="61">
        <v>2005.5600302138348</v>
      </c>
      <c r="E917" s="62">
        <v>0</v>
      </c>
      <c r="F917" s="60">
        <v>470280</v>
      </c>
      <c r="G917" s="60" t="s">
        <v>299</v>
      </c>
      <c r="H917" s="60">
        <v>2016</v>
      </c>
      <c r="I917" s="62">
        <v>0</v>
      </c>
      <c r="J917" s="60" t="s">
        <v>268</v>
      </c>
      <c r="K917" s="60">
        <v>872008</v>
      </c>
      <c r="L917" s="61"/>
      <c r="M917" s="61">
        <v>2005.5600302138348</v>
      </c>
      <c r="N917" s="61"/>
      <c r="O917" s="57">
        <v>9230</v>
      </c>
      <c r="P917" s="60">
        <v>504003</v>
      </c>
    </row>
    <row r="918" spans="1:16" hidden="1" x14ac:dyDescent="0.25">
      <c r="A918" s="60" t="s">
        <v>73</v>
      </c>
      <c r="B918" s="60" t="s">
        <v>72</v>
      </c>
      <c r="C918" s="57" t="s">
        <v>169</v>
      </c>
      <c r="D918" s="61">
        <v>2005.560053429125</v>
      </c>
      <c r="E918" s="62">
        <v>0</v>
      </c>
      <c r="F918" s="60">
        <v>470280</v>
      </c>
      <c r="G918" s="60" t="s">
        <v>299</v>
      </c>
      <c r="H918" s="60">
        <v>2016</v>
      </c>
      <c r="I918" s="62">
        <v>0</v>
      </c>
      <c r="J918" s="60" t="s">
        <v>268</v>
      </c>
      <c r="K918" s="60">
        <v>872008</v>
      </c>
      <c r="L918" s="61"/>
      <c r="M918" s="61">
        <v>2005.560053429125</v>
      </c>
      <c r="N918" s="61"/>
      <c r="O918" s="57">
        <v>9230</v>
      </c>
      <c r="P918" s="60">
        <v>504003</v>
      </c>
    </row>
    <row r="919" spans="1:16" hidden="1" x14ac:dyDescent="0.25">
      <c r="A919" s="60" t="s">
        <v>73</v>
      </c>
      <c r="B919" s="60" t="s">
        <v>72</v>
      </c>
      <c r="C919" s="57" t="s">
        <v>169</v>
      </c>
      <c r="D919" s="61">
        <v>2005.560170023514</v>
      </c>
      <c r="E919" s="62">
        <v>0</v>
      </c>
      <c r="F919" s="60">
        <v>470280</v>
      </c>
      <c r="G919" s="60" t="s">
        <v>299</v>
      </c>
      <c r="H919" s="60">
        <v>2016</v>
      </c>
      <c r="I919" s="62">
        <v>0</v>
      </c>
      <c r="J919" s="60" t="s">
        <v>268</v>
      </c>
      <c r="K919" s="60">
        <v>872008</v>
      </c>
      <c r="L919" s="61"/>
      <c r="M919" s="61">
        <v>2005.560170023514</v>
      </c>
      <c r="N919" s="61"/>
      <c r="O919" s="57">
        <v>9230</v>
      </c>
      <c r="P919" s="60">
        <v>504003</v>
      </c>
    </row>
    <row r="920" spans="1:16" hidden="1" x14ac:dyDescent="0.25">
      <c r="A920" s="60" t="s">
        <v>73</v>
      </c>
      <c r="B920" s="60" t="s">
        <v>72</v>
      </c>
      <c r="C920" s="57" t="s">
        <v>169</v>
      </c>
      <c r="D920" s="61">
        <v>2005.5601730254168</v>
      </c>
      <c r="E920" s="62">
        <v>0</v>
      </c>
      <c r="F920" s="60">
        <v>470280</v>
      </c>
      <c r="G920" s="60" t="s">
        <v>299</v>
      </c>
      <c r="H920" s="60">
        <v>2016</v>
      </c>
      <c r="I920" s="62">
        <v>0</v>
      </c>
      <c r="J920" s="60" t="s">
        <v>268</v>
      </c>
      <c r="K920" s="60">
        <v>872008</v>
      </c>
      <c r="L920" s="61"/>
      <c r="M920" s="61">
        <v>2005.5601730254168</v>
      </c>
      <c r="N920" s="61"/>
      <c r="O920" s="57">
        <v>9230</v>
      </c>
      <c r="P920" s="60">
        <v>504003</v>
      </c>
    </row>
    <row r="921" spans="1:16" hidden="1" x14ac:dyDescent="0.25">
      <c r="A921" s="60" t="s">
        <v>73</v>
      </c>
      <c r="B921" s="60" t="s">
        <v>72</v>
      </c>
      <c r="C921" s="57" t="s">
        <v>169</v>
      </c>
      <c r="D921" s="61">
        <v>2005.5602077471515</v>
      </c>
      <c r="E921" s="62">
        <v>0</v>
      </c>
      <c r="F921" s="60">
        <v>470280</v>
      </c>
      <c r="G921" s="60" t="s">
        <v>299</v>
      </c>
      <c r="H921" s="60">
        <v>2016</v>
      </c>
      <c r="I921" s="62">
        <v>0</v>
      </c>
      <c r="J921" s="60" t="s">
        <v>268</v>
      </c>
      <c r="K921" s="60">
        <v>872008</v>
      </c>
      <c r="L921" s="61"/>
      <c r="M921" s="61">
        <v>2005.5602077471515</v>
      </c>
      <c r="N921" s="61"/>
      <c r="O921" s="57">
        <v>9230</v>
      </c>
      <c r="P921" s="60">
        <v>504003</v>
      </c>
    </row>
    <row r="922" spans="1:16" hidden="1" x14ac:dyDescent="0.25">
      <c r="A922" s="60" t="s">
        <v>73</v>
      </c>
      <c r="B922" s="60" t="s">
        <v>72</v>
      </c>
      <c r="C922" s="57" t="s">
        <v>169</v>
      </c>
      <c r="D922" s="61">
        <v>2005.5604744398065</v>
      </c>
      <c r="E922" s="62">
        <v>0</v>
      </c>
      <c r="F922" s="60">
        <v>470280</v>
      </c>
      <c r="G922" s="60" t="s">
        <v>299</v>
      </c>
      <c r="H922" s="60">
        <v>2016</v>
      </c>
      <c r="I922" s="62">
        <v>0</v>
      </c>
      <c r="J922" s="60" t="s">
        <v>268</v>
      </c>
      <c r="K922" s="60">
        <v>872008</v>
      </c>
      <c r="L922" s="61"/>
      <c r="M922" s="61">
        <v>2005.5604744398065</v>
      </c>
      <c r="N922" s="61"/>
      <c r="O922" s="57">
        <v>9230</v>
      </c>
      <c r="P922" s="60">
        <v>504003</v>
      </c>
    </row>
    <row r="923" spans="1:16" hidden="1" x14ac:dyDescent="0.25">
      <c r="A923" s="60" t="s">
        <v>73</v>
      </c>
      <c r="B923" s="60" t="s">
        <v>72</v>
      </c>
      <c r="C923" s="57" t="s">
        <v>169</v>
      </c>
      <c r="D923" s="61">
        <v>2123.1698988234002</v>
      </c>
      <c r="E923" s="62">
        <v>0</v>
      </c>
      <c r="F923" s="60">
        <v>470280</v>
      </c>
      <c r="G923" s="60" t="s">
        <v>299</v>
      </c>
      <c r="H923" s="60">
        <v>2017</v>
      </c>
      <c r="I923" s="62">
        <v>0</v>
      </c>
      <c r="J923" s="60" t="s">
        <v>268</v>
      </c>
      <c r="K923" s="60">
        <v>872008</v>
      </c>
      <c r="L923" s="61"/>
      <c r="M923" s="61">
        <v>2123.1698988234002</v>
      </c>
      <c r="N923" s="61"/>
      <c r="O923" s="57">
        <v>9230</v>
      </c>
      <c r="P923" s="60">
        <v>504003</v>
      </c>
    </row>
    <row r="924" spans="1:16" hidden="1" x14ac:dyDescent="0.25">
      <c r="A924" s="60" t="s">
        <v>73</v>
      </c>
      <c r="B924" s="60" t="s">
        <v>72</v>
      </c>
      <c r="C924" s="57" t="s">
        <v>169</v>
      </c>
      <c r="D924" s="61">
        <v>2196.3992847288114</v>
      </c>
      <c r="E924" s="62">
        <v>0</v>
      </c>
      <c r="F924" s="60">
        <v>470280</v>
      </c>
      <c r="G924" s="60" t="s">
        <v>299</v>
      </c>
      <c r="H924" s="60">
        <v>2018</v>
      </c>
      <c r="I924" s="62">
        <v>0</v>
      </c>
      <c r="J924" s="60" t="s">
        <v>268</v>
      </c>
      <c r="K924" s="60">
        <v>872008</v>
      </c>
      <c r="L924" s="61"/>
      <c r="M924" s="61">
        <v>2196.3992847288114</v>
      </c>
      <c r="N924" s="61"/>
      <c r="O924" s="57">
        <v>9230</v>
      </c>
      <c r="P924" s="60">
        <v>504003</v>
      </c>
    </row>
    <row r="925" spans="1:16" hidden="1" x14ac:dyDescent="0.25">
      <c r="A925" s="60" t="s">
        <v>73</v>
      </c>
      <c r="B925" s="60" t="s">
        <v>72</v>
      </c>
      <c r="C925" s="57" t="s">
        <v>169</v>
      </c>
      <c r="D925" s="61">
        <v>2196.3994591978021</v>
      </c>
      <c r="E925" s="62">
        <v>0</v>
      </c>
      <c r="F925" s="60">
        <v>470280</v>
      </c>
      <c r="G925" s="60" t="s">
        <v>299</v>
      </c>
      <c r="H925" s="60">
        <v>2018</v>
      </c>
      <c r="I925" s="62">
        <v>0</v>
      </c>
      <c r="J925" s="60" t="s">
        <v>268</v>
      </c>
      <c r="K925" s="60">
        <v>872008</v>
      </c>
      <c r="L925" s="61"/>
      <c r="M925" s="61">
        <v>2196.3994591978021</v>
      </c>
      <c r="N925" s="61"/>
      <c r="O925" s="57">
        <v>9230</v>
      </c>
      <c r="P925" s="60">
        <v>504003</v>
      </c>
    </row>
    <row r="926" spans="1:16" hidden="1" x14ac:dyDescent="0.25">
      <c r="A926" s="60" t="s">
        <v>73</v>
      </c>
      <c r="B926" s="60" t="s">
        <v>72</v>
      </c>
      <c r="C926" s="57" t="s">
        <v>169</v>
      </c>
      <c r="D926" s="61">
        <v>2196.3997386503429</v>
      </c>
      <c r="E926" s="62">
        <v>0</v>
      </c>
      <c r="F926" s="60">
        <v>470280</v>
      </c>
      <c r="G926" s="60" t="s">
        <v>299</v>
      </c>
      <c r="H926" s="60">
        <v>2018</v>
      </c>
      <c r="I926" s="62">
        <v>0</v>
      </c>
      <c r="J926" s="60" t="s">
        <v>268</v>
      </c>
      <c r="K926" s="60">
        <v>872008</v>
      </c>
      <c r="L926" s="61"/>
      <c r="M926" s="61">
        <v>2196.3997386503429</v>
      </c>
      <c r="N926" s="61"/>
      <c r="O926" s="57">
        <v>9230</v>
      </c>
      <c r="P926" s="60">
        <v>504003</v>
      </c>
    </row>
    <row r="927" spans="1:16" hidden="1" x14ac:dyDescent="0.25">
      <c r="A927" s="60" t="s">
        <v>73</v>
      </c>
      <c r="B927" s="60" t="s">
        <v>72</v>
      </c>
      <c r="C927" s="57" t="s">
        <v>169</v>
      </c>
      <c r="D927" s="61">
        <v>2196.399793165946</v>
      </c>
      <c r="E927" s="62">
        <v>0</v>
      </c>
      <c r="F927" s="60">
        <v>470280</v>
      </c>
      <c r="G927" s="60" t="s">
        <v>299</v>
      </c>
      <c r="H927" s="60">
        <v>2018</v>
      </c>
      <c r="I927" s="62">
        <v>0</v>
      </c>
      <c r="J927" s="60" t="s">
        <v>268</v>
      </c>
      <c r="K927" s="60">
        <v>872008</v>
      </c>
      <c r="L927" s="61"/>
      <c r="M927" s="61">
        <v>2196.399793165946</v>
      </c>
      <c r="N927" s="61"/>
      <c r="O927" s="57">
        <v>9230</v>
      </c>
      <c r="P927" s="60">
        <v>504003</v>
      </c>
    </row>
    <row r="928" spans="1:16" hidden="1" x14ac:dyDescent="0.25">
      <c r="A928" s="60" t="s">
        <v>73</v>
      </c>
      <c r="B928" s="60" t="s">
        <v>72</v>
      </c>
      <c r="C928" s="57" t="s">
        <v>169</v>
      </c>
      <c r="D928" s="61">
        <v>2196.3999557964562</v>
      </c>
      <c r="E928" s="62">
        <v>0</v>
      </c>
      <c r="F928" s="60">
        <v>470280</v>
      </c>
      <c r="G928" s="60" t="s">
        <v>299</v>
      </c>
      <c r="H928" s="60">
        <v>2018</v>
      </c>
      <c r="I928" s="62">
        <v>0</v>
      </c>
      <c r="J928" s="60" t="s">
        <v>268</v>
      </c>
      <c r="K928" s="60">
        <v>872008</v>
      </c>
      <c r="L928" s="61"/>
      <c r="M928" s="61">
        <v>2196.3999557964562</v>
      </c>
      <c r="N928" s="61"/>
      <c r="O928" s="57">
        <v>9230</v>
      </c>
      <c r="P928" s="60">
        <v>504003</v>
      </c>
    </row>
    <row r="929" spans="1:16" hidden="1" x14ac:dyDescent="0.25">
      <c r="A929" s="60" t="s">
        <v>73</v>
      </c>
      <c r="B929" s="60" t="s">
        <v>72</v>
      </c>
      <c r="C929" s="57" t="s">
        <v>169</v>
      </c>
      <c r="D929" s="61">
        <v>2196.400002086551</v>
      </c>
      <c r="E929" s="62">
        <v>0</v>
      </c>
      <c r="F929" s="60">
        <v>470280</v>
      </c>
      <c r="G929" s="60" t="s">
        <v>299</v>
      </c>
      <c r="H929" s="60">
        <v>2018</v>
      </c>
      <c r="I929" s="62">
        <v>0</v>
      </c>
      <c r="J929" s="60" t="s">
        <v>268</v>
      </c>
      <c r="K929" s="60">
        <v>872008</v>
      </c>
      <c r="L929" s="61"/>
      <c r="M929" s="61">
        <v>2196.400002086551</v>
      </c>
      <c r="N929" s="61"/>
      <c r="O929" s="57">
        <v>9230</v>
      </c>
      <c r="P929" s="60">
        <v>504003</v>
      </c>
    </row>
    <row r="930" spans="1:16" hidden="1" x14ac:dyDescent="0.25">
      <c r="A930" s="60" t="s">
        <v>73</v>
      </c>
      <c r="B930" s="60" t="s">
        <v>72</v>
      </c>
      <c r="C930" s="57" t="s">
        <v>169</v>
      </c>
      <c r="D930" s="61">
        <v>2196.4000188714663</v>
      </c>
      <c r="E930" s="62">
        <v>0</v>
      </c>
      <c r="F930" s="60">
        <v>470280</v>
      </c>
      <c r="G930" s="60" t="s">
        <v>299</v>
      </c>
      <c r="H930" s="60">
        <v>2018</v>
      </c>
      <c r="I930" s="62">
        <v>0</v>
      </c>
      <c r="J930" s="60" t="s">
        <v>268</v>
      </c>
      <c r="K930" s="60">
        <v>872008</v>
      </c>
      <c r="L930" s="61"/>
      <c r="M930" s="61">
        <v>2196.4000188714663</v>
      </c>
      <c r="N930" s="61"/>
      <c r="O930" s="57">
        <v>9230</v>
      </c>
      <c r="P930" s="60">
        <v>504003</v>
      </c>
    </row>
    <row r="931" spans="1:16" hidden="1" x14ac:dyDescent="0.25">
      <c r="A931" s="60" t="s">
        <v>73</v>
      </c>
      <c r="B931" s="60" t="s">
        <v>72</v>
      </c>
      <c r="C931" s="57" t="s">
        <v>169</v>
      </c>
      <c r="D931" s="61">
        <v>2196.400265039852</v>
      </c>
      <c r="E931" s="62">
        <v>0</v>
      </c>
      <c r="F931" s="60">
        <v>470280</v>
      </c>
      <c r="G931" s="60" t="s">
        <v>299</v>
      </c>
      <c r="H931" s="60">
        <v>2018</v>
      </c>
      <c r="I931" s="62">
        <v>0</v>
      </c>
      <c r="J931" s="60" t="s">
        <v>268</v>
      </c>
      <c r="K931" s="60">
        <v>872008</v>
      </c>
      <c r="L931" s="61"/>
      <c r="M931" s="61">
        <v>2196.400265039852</v>
      </c>
      <c r="N931" s="61"/>
      <c r="O931" s="57">
        <v>9230</v>
      </c>
      <c r="P931" s="60">
        <v>504003</v>
      </c>
    </row>
    <row r="932" spans="1:16" hidden="1" x14ac:dyDescent="0.25">
      <c r="A932" s="60" t="s">
        <v>73</v>
      </c>
      <c r="B932" s="60" t="s">
        <v>72</v>
      </c>
      <c r="C932" s="57" t="s">
        <v>169</v>
      </c>
      <c r="D932" s="61">
        <v>2196.4002660915826</v>
      </c>
      <c r="E932" s="62">
        <v>0</v>
      </c>
      <c r="F932" s="60">
        <v>470280</v>
      </c>
      <c r="G932" s="60" t="s">
        <v>299</v>
      </c>
      <c r="H932" s="60">
        <v>2018</v>
      </c>
      <c r="I932" s="62">
        <v>0</v>
      </c>
      <c r="J932" s="60" t="s">
        <v>268</v>
      </c>
      <c r="K932" s="60">
        <v>872008</v>
      </c>
      <c r="L932" s="61"/>
      <c r="M932" s="61">
        <v>2196.4002660915826</v>
      </c>
      <c r="N932" s="61"/>
      <c r="O932" s="57">
        <v>9230</v>
      </c>
      <c r="P932" s="60">
        <v>504003</v>
      </c>
    </row>
    <row r="933" spans="1:16" hidden="1" x14ac:dyDescent="0.25">
      <c r="A933" s="60" t="s">
        <v>73</v>
      </c>
      <c r="B933" s="60" t="s">
        <v>72</v>
      </c>
      <c r="C933" s="57" t="s">
        <v>169</v>
      </c>
      <c r="D933" s="61">
        <v>2196.4003500831132</v>
      </c>
      <c r="E933" s="62">
        <v>0</v>
      </c>
      <c r="F933" s="60">
        <v>470280</v>
      </c>
      <c r="G933" s="60" t="s">
        <v>299</v>
      </c>
      <c r="H933" s="60">
        <v>2018</v>
      </c>
      <c r="I933" s="62">
        <v>0</v>
      </c>
      <c r="J933" s="60" t="s">
        <v>268</v>
      </c>
      <c r="K933" s="60">
        <v>872008</v>
      </c>
      <c r="L933" s="61"/>
      <c r="M933" s="61">
        <v>2196.4003500831132</v>
      </c>
      <c r="N933" s="61"/>
      <c r="O933" s="57">
        <v>9230</v>
      </c>
      <c r="P933" s="60">
        <v>504003</v>
      </c>
    </row>
    <row r="934" spans="1:16" hidden="1" x14ac:dyDescent="0.25">
      <c r="A934" s="60" t="s">
        <v>73</v>
      </c>
      <c r="B934" s="60" t="s">
        <v>72</v>
      </c>
      <c r="C934" s="57" t="s">
        <v>169</v>
      </c>
      <c r="D934" s="61">
        <v>2196.4005721052285</v>
      </c>
      <c r="E934" s="62">
        <v>0</v>
      </c>
      <c r="F934" s="60">
        <v>470280</v>
      </c>
      <c r="G934" s="60" t="s">
        <v>299</v>
      </c>
      <c r="H934" s="60">
        <v>2018</v>
      </c>
      <c r="I934" s="62">
        <v>0</v>
      </c>
      <c r="J934" s="60" t="s">
        <v>268</v>
      </c>
      <c r="K934" s="60">
        <v>872008</v>
      </c>
      <c r="L934" s="61"/>
      <c r="M934" s="61">
        <v>2196.4005721052285</v>
      </c>
      <c r="N934" s="61"/>
      <c r="O934" s="57">
        <v>9230</v>
      </c>
      <c r="P934" s="60">
        <v>504003</v>
      </c>
    </row>
    <row r="935" spans="1:16" hidden="1" x14ac:dyDescent="0.25">
      <c r="A935" s="60" t="s">
        <v>73</v>
      </c>
      <c r="B935" s="60" t="s">
        <v>72</v>
      </c>
      <c r="C935" s="57" t="s">
        <v>169</v>
      </c>
      <c r="D935" s="61">
        <v>2264.3966071554805</v>
      </c>
      <c r="E935" s="62">
        <v>0</v>
      </c>
      <c r="F935" s="60">
        <v>470280</v>
      </c>
      <c r="G935" s="60" t="s">
        <v>299</v>
      </c>
      <c r="H935" s="60">
        <v>2019</v>
      </c>
      <c r="I935" s="62">
        <v>0</v>
      </c>
      <c r="J935" s="60" t="s">
        <v>268</v>
      </c>
      <c r="K935" s="60">
        <v>872008</v>
      </c>
      <c r="L935" s="61"/>
      <c r="M935" s="61">
        <v>2264.3966071554805</v>
      </c>
      <c r="N935" s="61"/>
      <c r="O935" s="57">
        <v>9230</v>
      </c>
      <c r="P935" s="60">
        <v>504003</v>
      </c>
    </row>
    <row r="936" spans="1:16" hidden="1" x14ac:dyDescent="0.25">
      <c r="A936" s="60" t="s">
        <v>73</v>
      </c>
      <c r="B936" s="60" t="s">
        <v>72</v>
      </c>
      <c r="C936" s="57" t="s">
        <v>169</v>
      </c>
      <c r="D936" s="61">
        <v>2264.3998236257335</v>
      </c>
      <c r="E936" s="62">
        <v>0</v>
      </c>
      <c r="F936" s="60">
        <v>470280</v>
      </c>
      <c r="G936" s="60" t="s">
        <v>299</v>
      </c>
      <c r="H936" s="60">
        <v>2019</v>
      </c>
      <c r="I936" s="62">
        <v>0</v>
      </c>
      <c r="J936" s="60" t="s">
        <v>268</v>
      </c>
      <c r="K936" s="60">
        <v>872008</v>
      </c>
      <c r="L936" s="61"/>
      <c r="M936" s="61">
        <v>2264.3998236257335</v>
      </c>
      <c r="N936" s="61"/>
      <c r="O936" s="57">
        <v>9230</v>
      </c>
      <c r="P936" s="60">
        <v>504003</v>
      </c>
    </row>
    <row r="937" spans="1:16" hidden="1" x14ac:dyDescent="0.25">
      <c r="A937" s="60" t="s">
        <v>73</v>
      </c>
      <c r="B937" s="60" t="s">
        <v>72</v>
      </c>
      <c r="C937" s="57" t="s">
        <v>169</v>
      </c>
      <c r="D937" s="61">
        <v>2264.3999752105083</v>
      </c>
      <c r="E937" s="62">
        <v>0</v>
      </c>
      <c r="F937" s="60">
        <v>470280</v>
      </c>
      <c r="G937" s="60" t="s">
        <v>299</v>
      </c>
      <c r="H937" s="60">
        <v>2019</v>
      </c>
      <c r="I937" s="62">
        <v>0</v>
      </c>
      <c r="J937" s="60" t="s">
        <v>268</v>
      </c>
      <c r="K937" s="60">
        <v>872008</v>
      </c>
      <c r="L937" s="61"/>
      <c r="M937" s="61">
        <v>2264.3999752105083</v>
      </c>
      <c r="N937" s="61"/>
      <c r="O937" s="57">
        <v>9230</v>
      </c>
      <c r="P937" s="60">
        <v>504003</v>
      </c>
    </row>
    <row r="938" spans="1:16" hidden="1" x14ac:dyDescent="0.25">
      <c r="A938" s="60" t="s">
        <v>73</v>
      </c>
      <c r="B938" s="60" t="s">
        <v>72</v>
      </c>
      <c r="C938" s="57" t="s">
        <v>169</v>
      </c>
      <c r="D938" s="61">
        <v>2264.4001298730368</v>
      </c>
      <c r="E938" s="62">
        <v>0</v>
      </c>
      <c r="F938" s="60">
        <v>470280</v>
      </c>
      <c r="G938" s="60" t="s">
        <v>299</v>
      </c>
      <c r="H938" s="60">
        <v>2019</v>
      </c>
      <c r="I938" s="62">
        <v>0</v>
      </c>
      <c r="J938" s="60" t="s">
        <v>268</v>
      </c>
      <c r="K938" s="60">
        <v>872008</v>
      </c>
      <c r="L938" s="61"/>
      <c r="M938" s="61">
        <v>2264.4001298730368</v>
      </c>
      <c r="N938" s="61"/>
      <c r="O938" s="57">
        <v>9230</v>
      </c>
      <c r="P938" s="60">
        <v>504003</v>
      </c>
    </row>
    <row r="939" spans="1:16" hidden="1" x14ac:dyDescent="0.25">
      <c r="A939" s="60" t="s">
        <v>73</v>
      </c>
      <c r="B939" s="60" t="s">
        <v>72</v>
      </c>
      <c r="C939" s="57" t="s">
        <v>169</v>
      </c>
      <c r="D939" s="61">
        <v>2264.4003332439665</v>
      </c>
      <c r="E939" s="62">
        <v>0</v>
      </c>
      <c r="F939" s="60">
        <v>470280</v>
      </c>
      <c r="G939" s="60" t="s">
        <v>299</v>
      </c>
      <c r="H939" s="60">
        <v>2019</v>
      </c>
      <c r="I939" s="62">
        <v>0</v>
      </c>
      <c r="J939" s="60" t="s">
        <v>268</v>
      </c>
      <c r="K939" s="60">
        <v>872008</v>
      </c>
      <c r="L939" s="61"/>
      <c r="M939" s="61">
        <v>2264.4003332439665</v>
      </c>
      <c r="N939" s="61"/>
      <c r="O939" s="57">
        <v>9230</v>
      </c>
      <c r="P939" s="60">
        <v>504003</v>
      </c>
    </row>
    <row r="940" spans="1:16" hidden="1" x14ac:dyDescent="0.25">
      <c r="A940" s="60" t="s">
        <v>73</v>
      </c>
      <c r="B940" s="60" t="s">
        <v>72</v>
      </c>
      <c r="C940" s="57" t="s">
        <v>169</v>
      </c>
      <c r="D940" s="61">
        <v>2264.4003545097794</v>
      </c>
      <c r="E940" s="62">
        <v>0</v>
      </c>
      <c r="F940" s="60">
        <v>470280</v>
      </c>
      <c r="G940" s="60" t="s">
        <v>299</v>
      </c>
      <c r="H940" s="60">
        <v>2019</v>
      </c>
      <c r="I940" s="62">
        <v>0</v>
      </c>
      <c r="J940" s="60" t="s">
        <v>268</v>
      </c>
      <c r="K940" s="60">
        <v>872008</v>
      </c>
      <c r="L940" s="61"/>
      <c r="M940" s="61">
        <v>2264.4003545097794</v>
      </c>
      <c r="N940" s="61"/>
      <c r="O940" s="57">
        <v>9230</v>
      </c>
      <c r="P940" s="60">
        <v>504003</v>
      </c>
    </row>
    <row r="941" spans="1:16" hidden="1" x14ac:dyDescent="0.25">
      <c r="A941" s="60" t="s">
        <v>73</v>
      </c>
      <c r="B941" s="60" t="s">
        <v>72</v>
      </c>
      <c r="C941" s="57" t="s">
        <v>169</v>
      </c>
      <c r="D941" s="61">
        <v>3359.1988443502783</v>
      </c>
      <c r="E941" s="62">
        <v>0</v>
      </c>
      <c r="F941" s="60">
        <v>470280</v>
      </c>
      <c r="G941" s="60" t="s">
        <v>299</v>
      </c>
      <c r="H941" s="60">
        <v>2020</v>
      </c>
      <c r="I941" s="62">
        <v>0</v>
      </c>
      <c r="J941" s="60" t="s">
        <v>268</v>
      </c>
      <c r="K941" s="60">
        <v>872008</v>
      </c>
      <c r="L941" s="61"/>
      <c r="M941" s="61">
        <v>3359.1988443502783</v>
      </c>
      <c r="N941" s="61"/>
      <c r="O941" s="57">
        <v>9230</v>
      </c>
      <c r="P941" s="60">
        <v>504003</v>
      </c>
    </row>
    <row r="942" spans="1:16" hidden="1" x14ac:dyDescent="0.25">
      <c r="A942" s="60" t="s">
        <v>73</v>
      </c>
      <c r="B942" s="60" t="s">
        <v>72</v>
      </c>
      <c r="C942" s="57" t="s">
        <v>169</v>
      </c>
      <c r="D942" s="61">
        <v>3359.1992132907671</v>
      </c>
      <c r="E942" s="62">
        <v>0</v>
      </c>
      <c r="F942" s="60">
        <v>470280</v>
      </c>
      <c r="G942" s="60" t="s">
        <v>299</v>
      </c>
      <c r="H942" s="60">
        <v>2020</v>
      </c>
      <c r="I942" s="62">
        <v>0</v>
      </c>
      <c r="J942" s="60" t="s">
        <v>268</v>
      </c>
      <c r="K942" s="60">
        <v>872008</v>
      </c>
      <c r="L942" s="61"/>
      <c r="M942" s="61">
        <v>3359.1992132907671</v>
      </c>
      <c r="N942" s="61"/>
      <c r="O942" s="57">
        <v>9230</v>
      </c>
      <c r="P942" s="60">
        <v>504003</v>
      </c>
    </row>
    <row r="943" spans="1:16" hidden="1" x14ac:dyDescent="0.25">
      <c r="A943" s="60" t="s">
        <v>73</v>
      </c>
      <c r="B943" s="60" t="s">
        <v>72</v>
      </c>
      <c r="C943" s="57" t="s">
        <v>169</v>
      </c>
      <c r="D943" s="61">
        <v>3359.199429583311</v>
      </c>
      <c r="E943" s="62">
        <v>0</v>
      </c>
      <c r="F943" s="60">
        <v>470280</v>
      </c>
      <c r="G943" s="60" t="s">
        <v>299</v>
      </c>
      <c r="H943" s="60">
        <v>2020</v>
      </c>
      <c r="I943" s="62">
        <v>0</v>
      </c>
      <c r="J943" s="60" t="s">
        <v>268</v>
      </c>
      <c r="K943" s="60">
        <v>872008</v>
      </c>
      <c r="L943" s="61"/>
      <c r="M943" s="61">
        <v>3359.199429583311</v>
      </c>
      <c r="N943" s="61"/>
      <c r="O943" s="57">
        <v>9230</v>
      </c>
      <c r="P943" s="60">
        <v>504003</v>
      </c>
    </row>
    <row r="944" spans="1:16" hidden="1" x14ac:dyDescent="0.25">
      <c r="A944" s="60" t="s">
        <v>73</v>
      </c>
      <c r="B944" s="60" t="s">
        <v>72</v>
      </c>
      <c r="C944" s="57" t="s">
        <v>169</v>
      </c>
      <c r="D944" s="61">
        <v>3359.1996281391671</v>
      </c>
      <c r="E944" s="62">
        <v>0</v>
      </c>
      <c r="F944" s="60">
        <v>470280</v>
      </c>
      <c r="G944" s="60" t="s">
        <v>299</v>
      </c>
      <c r="H944" s="60">
        <v>2020</v>
      </c>
      <c r="I944" s="62">
        <v>0</v>
      </c>
      <c r="J944" s="60" t="s">
        <v>268</v>
      </c>
      <c r="K944" s="60">
        <v>872008</v>
      </c>
      <c r="L944" s="61"/>
      <c r="M944" s="61">
        <v>3359.1996281391671</v>
      </c>
      <c r="N944" s="61"/>
      <c r="O944" s="57">
        <v>9230</v>
      </c>
      <c r="P944" s="60">
        <v>504003</v>
      </c>
    </row>
    <row r="945" spans="1:16" hidden="1" x14ac:dyDescent="0.25">
      <c r="A945" s="60" t="s">
        <v>73</v>
      </c>
      <c r="B945" s="60" t="s">
        <v>72</v>
      </c>
      <c r="C945" s="57" t="s">
        <v>169</v>
      </c>
      <c r="D945" s="61">
        <v>3359.1999386179014</v>
      </c>
      <c r="E945" s="62">
        <v>0</v>
      </c>
      <c r="F945" s="60">
        <v>470280</v>
      </c>
      <c r="G945" s="60" t="s">
        <v>299</v>
      </c>
      <c r="H945" s="60">
        <v>2020</v>
      </c>
      <c r="I945" s="62">
        <v>0</v>
      </c>
      <c r="J945" s="60" t="s">
        <v>268</v>
      </c>
      <c r="K945" s="60">
        <v>872008</v>
      </c>
      <c r="L945" s="61"/>
      <c r="M945" s="61">
        <v>3359.1999386179014</v>
      </c>
      <c r="N945" s="61"/>
      <c r="O945" s="57">
        <v>9230</v>
      </c>
      <c r="P945" s="60">
        <v>504003</v>
      </c>
    </row>
    <row r="946" spans="1:16" hidden="1" x14ac:dyDescent="0.25">
      <c r="A946" s="60" t="s">
        <v>73</v>
      </c>
      <c r="B946" s="60" t="s">
        <v>72</v>
      </c>
      <c r="C946" s="57" t="s">
        <v>169</v>
      </c>
      <c r="D946" s="61">
        <v>3359.2001464215273</v>
      </c>
      <c r="E946" s="62">
        <v>0</v>
      </c>
      <c r="F946" s="60">
        <v>470280</v>
      </c>
      <c r="G946" s="60" t="s">
        <v>299</v>
      </c>
      <c r="H946" s="60">
        <v>2020</v>
      </c>
      <c r="I946" s="62">
        <v>0</v>
      </c>
      <c r="J946" s="60" t="s">
        <v>268</v>
      </c>
      <c r="K946" s="60">
        <v>872008</v>
      </c>
      <c r="L946" s="61"/>
      <c r="M946" s="61">
        <v>3359.2001464215273</v>
      </c>
      <c r="N946" s="61"/>
      <c r="O946" s="57">
        <v>9230</v>
      </c>
      <c r="P946" s="60">
        <v>504003</v>
      </c>
    </row>
    <row r="947" spans="1:16" hidden="1" x14ac:dyDescent="0.25">
      <c r="A947" s="60" t="s">
        <v>73</v>
      </c>
      <c r="B947" s="60" t="s">
        <v>72</v>
      </c>
      <c r="C947" s="57" t="s">
        <v>169</v>
      </c>
      <c r="D947" s="61">
        <v>3359.2002568127796</v>
      </c>
      <c r="E947" s="62">
        <v>0</v>
      </c>
      <c r="F947" s="60">
        <v>470280</v>
      </c>
      <c r="G947" s="60" t="s">
        <v>299</v>
      </c>
      <c r="H947" s="60">
        <v>2020</v>
      </c>
      <c r="I947" s="62">
        <v>0</v>
      </c>
      <c r="J947" s="60" t="s">
        <v>268</v>
      </c>
      <c r="K947" s="60">
        <v>872008</v>
      </c>
      <c r="L947" s="61"/>
      <c r="M947" s="61">
        <v>3359.2002568127796</v>
      </c>
      <c r="N947" s="61"/>
      <c r="O947" s="57">
        <v>9230</v>
      </c>
      <c r="P947" s="60">
        <v>504003</v>
      </c>
    </row>
    <row r="948" spans="1:16" hidden="1" x14ac:dyDescent="0.25">
      <c r="A948" s="60" t="s">
        <v>73</v>
      </c>
      <c r="B948" s="60" t="s">
        <v>72</v>
      </c>
      <c r="C948" s="57" t="s">
        <v>169</v>
      </c>
      <c r="D948" s="61">
        <v>3359.2003240766003</v>
      </c>
      <c r="E948" s="62">
        <v>0</v>
      </c>
      <c r="F948" s="60">
        <v>470280</v>
      </c>
      <c r="G948" s="60" t="s">
        <v>299</v>
      </c>
      <c r="H948" s="60">
        <v>2020</v>
      </c>
      <c r="I948" s="62">
        <v>0</v>
      </c>
      <c r="J948" s="60" t="s">
        <v>268</v>
      </c>
      <c r="K948" s="60">
        <v>872008</v>
      </c>
      <c r="L948" s="61"/>
      <c r="M948" s="61">
        <v>3359.2003240766003</v>
      </c>
      <c r="N948" s="61"/>
      <c r="O948" s="57">
        <v>9230</v>
      </c>
      <c r="P948" s="60">
        <v>504003</v>
      </c>
    </row>
    <row r="949" spans="1:16" hidden="1" x14ac:dyDescent="0.25">
      <c r="A949" s="60" t="s">
        <v>73</v>
      </c>
      <c r="B949" s="60" t="s">
        <v>72</v>
      </c>
      <c r="C949" s="57" t="s">
        <v>169</v>
      </c>
      <c r="D949" s="61">
        <v>3359.200758793339</v>
      </c>
      <c r="E949" s="62">
        <v>0</v>
      </c>
      <c r="F949" s="60">
        <v>470280</v>
      </c>
      <c r="G949" s="60" t="s">
        <v>299</v>
      </c>
      <c r="H949" s="60">
        <v>2020</v>
      </c>
      <c r="I949" s="62">
        <v>0</v>
      </c>
      <c r="J949" s="60" t="s">
        <v>268</v>
      </c>
      <c r="K949" s="60">
        <v>872008</v>
      </c>
      <c r="L949" s="61"/>
      <c r="M949" s="61">
        <v>3359.200758793339</v>
      </c>
      <c r="N949" s="61"/>
      <c r="O949" s="57">
        <v>9230</v>
      </c>
      <c r="P949" s="60">
        <v>504003</v>
      </c>
    </row>
    <row r="950" spans="1:16" hidden="1" x14ac:dyDescent="0.25">
      <c r="A950" s="60" t="s">
        <v>73</v>
      </c>
      <c r="B950" s="60" t="s">
        <v>72</v>
      </c>
      <c r="C950" s="57" t="s">
        <v>169</v>
      </c>
      <c r="D950" s="61">
        <v>3399.9998135929241</v>
      </c>
      <c r="E950" s="62">
        <v>0</v>
      </c>
      <c r="F950" s="60">
        <v>470280</v>
      </c>
      <c r="G950" s="60" t="s">
        <v>299</v>
      </c>
      <c r="H950" s="60">
        <v>2019</v>
      </c>
      <c r="I950" s="62">
        <v>0</v>
      </c>
      <c r="J950" s="60" t="s">
        <v>268</v>
      </c>
      <c r="K950" s="60">
        <v>872008</v>
      </c>
      <c r="L950" s="61"/>
      <c r="M950" s="61">
        <v>3399.9998135929241</v>
      </c>
      <c r="N950" s="61"/>
      <c r="O950" s="57">
        <v>9230</v>
      </c>
      <c r="P950" s="60">
        <v>504003</v>
      </c>
    </row>
    <row r="951" spans="1:16" hidden="1" x14ac:dyDescent="0.25">
      <c r="A951" s="60" t="s">
        <v>73</v>
      </c>
      <c r="B951" s="60" t="s">
        <v>72</v>
      </c>
      <c r="C951" s="57" t="s">
        <v>169</v>
      </c>
      <c r="D951" s="61">
        <v>3400.0000683959356</v>
      </c>
      <c r="E951" s="62">
        <v>0</v>
      </c>
      <c r="F951" s="60">
        <v>470280</v>
      </c>
      <c r="G951" s="60" t="s">
        <v>299</v>
      </c>
      <c r="H951" s="60">
        <v>2019</v>
      </c>
      <c r="I951" s="62">
        <v>0</v>
      </c>
      <c r="J951" s="60" t="s">
        <v>268</v>
      </c>
      <c r="K951" s="60">
        <v>872008</v>
      </c>
      <c r="L951" s="61"/>
      <c r="M951" s="61">
        <v>3400.0000683959356</v>
      </c>
      <c r="N951" s="61"/>
      <c r="O951" s="57">
        <v>9230</v>
      </c>
      <c r="P951" s="60">
        <v>504003</v>
      </c>
    </row>
    <row r="952" spans="1:16" hidden="1" x14ac:dyDescent="0.25">
      <c r="A952" s="60" t="s">
        <v>73</v>
      </c>
      <c r="B952" s="60" t="s">
        <v>72</v>
      </c>
      <c r="C952" s="57" t="s">
        <v>169</v>
      </c>
      <c r="D952" s="61">
        <v>3400.0003330509262</v>
      </c>
      <c r="E952" s="62">
        <v>0</v>
      </c>
      <c r="F952" s="60">
        <v>470280</v>
      </c>
      <c r="G952" s="60" t="s">
        <v>299</v>
      </c>
      <c r="H952" s="60">
        <v>2019</v>
      </c>
      <c r="I952" s="62">
        <v>0</v>
      </c>
      <c r="J952" s="60" t="s">
        <v>268</v>
      </c>
      <c r="K952" s="60">
        <v>872008</v>
      </c>
      <c r="L952" s="61"/>
      <c r="M952" s="61">
        <v>3400.0003330509262</v>
      </c>
      <c r="N952" s="61"/>
      <c r="O952" s="57">
        <v>9230</v>
      </c>
      <c r="P952" s="60">
        <v>504003</v>
      </c>
    </row>
    <row r="953" spans="1:16" hidden="1" x14ac:dyDescent="0.25">
      <c r="A953" s="60" t="s">
        <v>73</v>
      </c>
      <c r="B953" s="60" t="s">
        <v>72</v>
      </c>
      <c r="C953" s="57" t="s">
        <v>169</v>
      </c>
      <c r="D953" s="61">
        <v>4011.1205553730247</v>
      </c>
      <c r="E953" s="62">
        <v>0</v>
      </c>
      <c r="F953" s="60">
        <v>470280</v>
      </c>
      <c r="G953" s="60" t="s">
        <v>299</v>
      </c>
      <c r="H953" s="60">
        <v>2016</v>
      </c>
      <c r="I953" s="62">
        <v>0</v>
      </c>
      <c r="J953" s="60" t="s">
        <v>268</v>
      </c>
      <c r="K953" s="60">
        <v>872008</v>
      </c>
      <c r="L953" s="61"/>
      <c r="M953" s="61">
        <v>4011.1205553730247</v>
      </c>
      <c r="N953" s="61"/>
      <c r="O953" s="57">
        <v>9230</v>
      </c>
      <c r="P953" s="60">
        <v>504003</v>
      </c>
    </row>
    <row r="954" spans="1:16" hidden="1" x14ac:dyDescent="0.25">
      <c r="A954" s="60" t="s">
        <v>73</v>
      </c>
      <c r="B954" s="60" t="s">
        <v>72</v>
      </c>
      <c r="C954" s="57" t="s">
        <v>169</v>
      </c>
      <c r="D954" s="61">
        <v>6799.9999684307559</v>
      </c>
      <c r="E954" s="62">
        <v>0</v>
      </c>
      <c r="F954" s="60">
        <v>470280</v>
      </c>
      <c r="G954" s="60" t="s">
        <v>299</v>
      </c>
      <c r="H954" s="60">
        <v>2019</v>
      </c>
      <c r="I954" s="62">
        <v>0</v>
      </c>
      <c r="J954" s="60" t="s">
        <v>268</v>
      </c>
      <c r="K954" s="60">
        <v>872008</v>
      </c>
      <c r="L954" s="61"/>
      <c r="M954" s="61">
        <v>6799.9999684307559</v>
      </c>
      <c r="N954" s="61"/>
      <c r="O954" s="57">
        <v>9230</v>
      </c>
      <c r="P954" s="60">
        <v>504003</v>
      </c>
    </row>
    <row r="955" spans="1:16" hidden="1" x14ac:dyDescent="0.25">
      <c r="A955" s="60" t="s">
        <v>73</v>
      </c>
      <c r="B955" s="60" t="s">
        <v>72</v>
      </c>
      <c r="C955" s="57" t="s">
        <v>170</v>
      </c>
      <c r="D955" s="61">
        <v>210.00009536789074</v>
      </c>
      <c r="E955" s="62">
        <v>0</v>
      </c>
      <c r="F955" s="60">
        <v>471235</v>
      </c>
      <c r="G955" s="60" t="s">
        <v>300</v>
      </c>
      <c r="H955" s="60">
        <v>2017</v>
      </c>
      <c r="I955" s="62">
        <v>0.496</v>
      </c>
      <c r="J955" s="60" t="s">
        <v>268</v>
      </c>
      <c r="K955" s="60">
        <v>870905</v>
      </c>
      <c r="L955" s="61">
        <v>104.1600473024738</v>
      </c>
      <c r="M955" s="61">
        <v>105.84004806541694</v>
      </c>
      <c r="N955" s="61"/>
      <c r="O955" s="57" t="s">
        <v>283</v>
      </c>
      <c r="P955" s="60">
        <v>504019</v>
      </c>
    </row>
    <row r="956" spans="1:16" hidden="1" x14ac:dyDescent="0.25">
      <c r="A956" s="60" t="s">
        <v>73</v>
      </c>
      <c r="B956" s="60" t="s">
        <v>72</v>
      </c>
      <c r="C956" s="57" t="s">
        <v>170</v>
      </c>
      <c r="D956" s="61">
        <v>257.99942541914828</v>
      </c>
      <c r="E956" s="62">
        <v>0</v>
      </c>
      <c r="F956" s="60">
        <v>471235</v>
      </c>
      <c r="G956" s="60" t="s">
        <v>300</v>
      </c>
      <c r="H956" s="60">
        <v>2016</v>
      </c>
      <c r="I956" s="62">
        <v>0.496</v>
      </c>
      <c r="J956" s="60" t="s">
        <v>268</v>
      </c>
      <c r="K956" s="60">
        <v>870905</v>
      </c>
      <c r="L956" s="61">
        <v>127.96771500789755</v>
      </c>
      <c r="M956" s="61">
        <v>130.03171041125074</v>
      </c>
      <c r="N956" s="61"/>
      <c r="O956" s="57" t="s">
        <v>283</v>
      </c>
      <c r="P956" s="60">
        <v>504019</v>
      </c>
    </row>
    <row r="957" spans="1:16" hidden="1" x14ac:dyDescent="0.25">
      <c r="A957" s="60" t="s">
        <v>73</v>
      </c>
      <c r="B957" s="60" t="s">
        <v>72</v>
      </c>
      <c r="C957" s="57" t="s">
        <v>170</v>
      </c>
      <c r="D957" s="61">
        <v>258.00004449435869</v>
      </c>
      <c r="E957" s="62">
        <v>0</v>
      </c>
      <c r="F957" s="60">
        <v>471235</v>
      </c>
      <c r="G957" s="60" t="s">
        <v>300</v>
      </c>
      <c r="H957" s="60">
        <v>2016</v>
      </c>
      <c r="I957" s="62">
        <v>0.496</v>
      </c>
      <c r="J957" s="60" t="s">
        <v>268</v>
      </c>
      <c r="K957" s="60">
        <v>870905</v>
      </c>
      <c r="L957" s="61">
        <v>127.96802206920191</v>
      </c>
      <c r="M957" s="61">
        <v>130.03202242515678</v>
      </c>
      <c r="N957" s="61"/>
      <c r="O957" s="57" t="s">
        <v>283</v>
      </c>
      <c r="P957" s="60">
        <v>504019</v>
      </c>
    </row>
    <row r="958" spans="1:16" hidden="1" x14ac:dyDescent="0.25">
      <c r="A958" s="60" t="s">
        <v>73</v>
      </c>
      <c r="B958" s="60" t="s">
        <v>72</v>
      </c>
      <c r="C958" s="57" t="s">
        <v>170</v>
      </c>
      <c r="D958" s="61">
        <v>258.00015565609607</v>
      </c>
      <c r="E958" s="62">
        <v>0</v>
      </c>
      <c r="F958" s="60">
        <v>471235</v>
      </c>
      <c r="G958" s="60" t="s">
        <v>300</v>
      </c>
      <c r="H958" s="60">
        <v>2016</v>
      </c>
      <c r="I958" s="62">
        <v>0.496</v>
      </c>
      <c r="J958" s="60" t="s">
        <v>268</v>
      </c>
      <c r="K958" s="60">
        <v>870905</v>
      </c>
      <c r="L958" s="61">
        <v>127.96807720542365</v>
      </c>
      <c r="M958" s="61">
        <v>130.03207845067243</v>
      </c>
      <c r="N958" s="61"/>
      <c r="O958" s="57" t="s">
        <v>283</v>
      </c>
      <c r="P958" s="60">
        <v>504019</v>
      </c>
    </row>
    <row r="959" spans="1:16" hidden="1" x14ac:dyDescent="0.25">
      <c r="A959" s="60" t="s">
        <v>73</v>
      </c>
      <c r="B959" s="60" t="s">
        <v>72</v>
      </c>
      <c r="C959" s="57" t="s">
        <v>170</v>
      </c>
      <c r="D959" s="61">
        <v>258.00025070660166</v>
      </c>
      <c r="E959" s="62">
        <v>0</v>
      </c>
      <c r="F959" s="60">
        <v>471235</v>
      </c>
      <c r="G959" s="60" t="s">
        <v>300</v>
      </c>
      <c r="H959" s="60">
        <v>2016</v>
      </c>
      <c r="I959" s="62">
        <v>0.496</v>
      </c>
      <c r="J959" s="60" t="s">
        <v>268</v>
      </c>
      <c r="K959" s="60">
        <v>870905</v>
      </c>
      <c r="L959" s="61">
        <v>127.96812435047443</v>
      </c>
      <c r="M959" s="61">
        <v>130.03212635612724</v>
      </c>
      <c r="N959" s="61"/>
      <c r="O959" s="57" t="s">
        <v>283</v>
      </c>
      <c r="P959" s="60">
        <v>504019</v>
      </c>
    </row>
    <row r="960" spans="1:16" hidden="1" x14ac:dyDescent="0.25">
      <c r="A960" s="60" t="s">
        <v>73</v>
      </c>
      <c r="B960" s="60" t="s">
        <v>72</v>
      </c>
      <c r="C960" s="57" t="s">
        <v>170</v>
      </c>
      <c r="D960" s="61">
        <v>258.00062148226215</v>
      </c>
      <c r="E960" s="62">
        <v>0</v>
      </c>
      <c r="F960" s="60">
        <v>471235</v>
      </c>
      <c r="G960" s="60" t="s">
        <v>300</v>
      </c>
      <c r="H960" s="60">
        <v>2016</v>
      </c>
      <c r="I960" s="62">
        <v>0.496</v>
      </c>
      <c r="J960" s="60" t="s">
        <v>268</v>
      </c>
      <c r="K960" s="60">
        <v>870905</v>
      </c>
      <c r="L960" s="61">
        <v>127.96830825520202</v>
      </c>
      <c r="M960" s="61">
        <v>130.03231322706011</v>
      </c>
      <c r="N960" s="61"/>
      <c r="O960" s="57" t="s">
        <v>283</v>
      </c>
      <c r="P960" s="60">
        <v>504019</v>
      </c>
    </row>
    <row r="961" spans="1:16" hidden="1" x14ac:dyDescent="0.25">
      <c r="A961" s="60" t="s">
        <v>73</v>
      </c>
      <c r="B961" s="60" t="s">
        <v>72</v>
      </c>
      <c r="C961" s="57" t="s">
        <v>170</v>
      </c>
      <c r="D961" s="61">
        <v>258.00136622390892</v>
      </c>
      <c r="E961" s="62">
        <v>0</v>
      </c>
      <c r="F961" s="60">
        <v>471235</v>
      </c>
      <c r="G961" s="60" t="s">
        <v>300</v>
      </c>
      <c r="H961" s="60">
        <v>2016</v>
      </c>
      <c r="I961" s="62">
        <v>0.496</v>
      </c>
      <c r="J961" s="60" t="s">
        <v>268</v>
      </c>
      <c r="K961" s="60">
        <v>870905</v>
      </c>
      <c r="L961" s="61">
        <v>127.96867764705883</v>
      </c>
      <c r="M961" s="61">
        <v>130.03268857685009</v>
      </c>
      <c r="N961" s="61"/>
      <c r="O961" s="57" t="s">
        <v>283</v>
      </c>
      <c r="P961" s="60">
        <v>504019</v>
      </c>
    </row>
    <row r="962" spans="1:16" hidden="1" x14ac:dyDescent="0.25">
      <c r="A962" s="60" t="s">
        <v>73</v>
      </c>
      <c r="B962" s="60" t="s">
        <v>72</v>
      </c>
      <c r="C962" s="57" t="s">
        <v>170</v>
      </c>
      <c r="D962" s="61">
        <v>776.85978173085095</v>
      </c>
      <c r="E962" s="62">
        <v>0</v>
      </c>
      <c r="F962" s="60">
        <v>471280</v>
      </c>
      <c r="G962" s="60" t="s">
        <v>301</v>
      </c>
      <c r="H962" s="60">
        <v>2017</v>
      </c>
      <c r="I962" s="62">
        <v>0</v>
      </c>
      <c r="J962" s="60" t="s">
        <v>268</v>
      </c>
      <c r="K962" s="60">
        <v>870905</v>
      </c>
      <c r="L962" s="61"/>
      <c r="M962" s="61">
        <v>776.85978173085095</v>
      </c>
      <c r="N962" s="61"/>
      <c r="O962" s="57">
        <v>9230</v>
      </c>
      <c r="P962" s="60">
        <v>504003</v>
      </c>
    </row>
    <row r="963" spans="1:16" hidden="1" x14ac:dyDescent="0.25">
      <c r="A963" s="60" t="s">
        <v>73</v>
      </c>
      <c r="B963" s="60" t="s">
        <v>72</v>
      </c>
      <c r="C963" s="57" t="s">
        <v>170</v>
      </c>
      <c r="D963" s="61">
        <v>776.85996116279898</v>
      </c>
      <c r="E963" s="62">
        <v>0</v>
      </c>
      <c r="F963" s="60">
        <v>471280</v>
      </c>
      <c r="G963" s="60" t="s">
        <v>301</v>
      </c>
      <c r="H963" s="60">
        <v>2017</v>
      </c>
      <c r="I963" s="62">
        <v>0</v>
      </c>
      <c r="J963" s="60" t="s">
        <v>268</v>
      </c>
      <c r="K963" s="60">
        <v>870905</v>
      </c>
      <c r="L963" s="61"/>
      <c r="M963" s="61">
        <v>776.85996116279898</v>
      </c>
      <c r="N963" s="61"/>
      <c r="O963" s="57">
        <v>9230</v>
      </c>
      <c r="P963" s="60">
        <v>504003</v>
      </c>
    </row>
    <row r="964" spans="1:16" hidden="1" x14ac:dyDescent="0.25">
      <c r="A964" s="60" t="s">
        <v>73</v>
      </c>
      <c r="B964" s="60" t="s">
        <v>72</v>
      </c>
      <c r="C964" s="57" t="s">
        <v>170</v>
      </c>
      <c r="D964" s="61">
        <v>776.86002997643482</v>
      </c>
      <c r="E964" s="62">
        <v>0</v>
      </c>
      <c r="F964" s="60">
        <v>471280</v>
      </c>
      <c r="G964" s="60" t="s">
        <v>301</v>
      </c>
      <c r="H964" s="60">
        <v>2017</v>
      </c>
      <c r="I964" s="62">
        <v>0</v>
      </c>
      <c r="J964" s="60" t="s">
        <v>268</v>
      </c>
      <c r="K964" s="60">
        <v>870905</v>
      </c>
      <c r="L964" s="61"/>
      <c r="M964" s="61">
        <v>776.86002997643482</v>
      </c>
      <c r="N964" s="61"/>
      <c r="O964" s="57">
        <v>9230</v>
      </c>
      <c r="P964" s="60">
        <v>504003</v>
      </c>
    </row>
    <row r="965" spans="1:16" hidden="1" x14ac:dyDescent="0.25">
      <c r="A965" s="60" t="s">
        <v>73</v>
      </c>
      <c r="B965" s="60" t="s">
        <v>72</v>
      </c>
      <c r="C965" s="57" t="s">
        <v>170</v>
      </c>
      <c r="D965" s="61">
        <v>776.86018098211684</v>
      </c>
      <c r="E965" s="62">
        <v>0</v>
      </c>
      <c r="F965" s="60">
        <v>471280</v>
      </c>
      <c r="G965" s="60" t="s">
        <v>301</v>
      </c>
      <c r="H965" s="60">
        <v>2017</v>
      </c>
      <c r="I965" s="62">
        <v>0</v>
      </c>
      <c r="J965" s="60" t="s">
        <v>268</v>
      </c>
      <c r="K965" s="60">
        <v>870905</v>
      </c>
      <c r="L965" s="61"/>
      <c r="M965" s="61">
        <v>776.86018098211684</v>
      </c>
      <c r="N965" s="61"/>
      <c r="O965" s="57">
        <v>9230</v>
      </c>
      <c r="P965" s="60">
        <v>504003</v>
      </c>
    </row>
    <row r="966" spans="1:16" hidden="1" x14ac:dyDescent="0.25">
      <c r="A966" s="60" t="s">
        <v>73</v>
      </c>
      <c r="B966" s="60" t="s">
        <v>72</v>
      </c>
      <c r="C966" s="57" t="s">
        <v>170</v>
      </c>
      <c r="D966" s="61">
        <v>776.86039250955139</v>
      </c>
      <c r="E966" s="62">
        <v>0</v>
      </c>
      <c r="F966" s="60">
        <v>471280</v>
      </c>
      <c r="G966" s="60" t="s">
        <v>301</v>
      </c>
      <c r="H966" s="60">
        <v>2017</v>
      </c>
      <c r="I966" s="62">
        <v>0</v>
      </c>
      <c r="J966" s="60" t="s">
        <v>268</v>
      </c>
      <c r="K966" s="60">
        <v>870905</v>
      </c>
      <c r="L966" s="61"/>
      <c r="M966" s="61">
        <v>776.86039250955139</v>
      </c>
      <c r="N966" s="61"/>
      <c r="O966" s="57">
        <v>9230</v>
      </c>
      <c r="P966" s="60">
        <v>504003</v>
      </c>
    </row>
    <row r="967" spans="1:16" hidden="1" x14ac:dyDescent="0.25">
      <c r="A967" s="60" t="s">
        <v>73</v>
      </c>
      <c r="B967" s="60" t="s">
        <v>72</v>
      </c>
      <c r="C967" s="57" t="s">
        <v>170</v>
      </c>
      <c r="D967" s="61">
        <v>811.20002322359039</v>
      </c>
      <c r="E967" s="62">
        <v>0</v>
      </c>
      <c r="F967" s="60">
        <v>471280</v>
      </c>
      <c r="G967" s="60" t="s">
        <v>301</v>
      </c>
      <c r="H967" s="60">
        <v>2018</v>
      </c>
      <c r="I967" s="62">
        <v>0</v>
      </c>
      <c r="J967" s="60" t="s">
        <v>268</v>
      </c>
      <c r="K967" s="60">
        <v>872008</v>
      </c>
      <c r="L967" s="61"/>
      <c r="M967" s="61">
        <v>811.20002322359039</v>
      </c>
      <c r="N967" s="61"/>
      <c r="O967" s="57">
        <v>9230</v>
      </c>
      <c r="P967" s="60">
        <v>504003</v>
      </c>
    </row>
    <row r="968" spans="1:16" hidden="1" x14ac:dyDescent="0.25">
      <c r="A968" s="60" t="s">
        <v>73</v>
      </c>
      <c r="B968" s="60" t="s">
        <v>72</v>
      </c>
      <c r="C968" s="57" t="s">
        <v>170</v>
      </c>
      <c r="D968" s="61">
        <v>991.65955484985318</v>
      </c>
      <c r="E968" s="62">
        <v>0</v>
      </c>
      <c r="F968" s="60">
        <v>471280</v>
      </c>
      <c r="G968" s="60" t="s">
        <v>301</v>
      </c>
      <c r="H968" s="60">
        <v>2017</v>
      </c>
      <c r="I968" s="62">
        <v>0</v>
      </c>
      <c r="J968" s="60" t="s">
        <v>268</v>
      </c>
      <c r="K968" s="60">
        <v>870905</v>
      </c>
      <c r="L968" s="61"/>
      <c r="M968" s="61">
        <v>991.65955484985318</v>
      </c>
      <c r="N968" s="61"/>
      <c r="O968" s="57">
        <v>9230</v>
      </c>
      <c r="P968" s="60">
        <v>504003</v>
      </c>
    </row>
    <row r="969" spans="1:16" hidden="1" x14ac:dyDescent="0.25">
      <c r="A969" s="60" t="s">
        <v>73</v>
      </c>
      <c r="B969" s="60" t="s">
        <v>72</v>
      </c>
      <c r="C969" s="57" t="s">
        <v>170</v>
      </c>
      <c r="D969" s="61">
        <v>991.66000631012685</v>
      </c>
      <c r="E969" s="62">
        <v>0</v>
      </c>
      <c r="F969" s="60">
        <v>471280</v>
      </c>
      <c r="G969" s="60" t="s">
        <v>301</v>
      </c>
      <c r="H969" s="60">
        <v>2017</v>
      </c>
      <c r="I969" s="62">
        <v>0</v>
      </c>
      <c r="J969" s="60" t="s">
        <v>268</v>
      </c>
      <c r="K969" s="60">
        <v>870905</v>
      </c>
      <c r="L969" s="61"/>
      <c r="M969" s="61">
        <v>991.66000631012685</v>
      </c>
      <c r="N969" s="61"/>
      <c r="O969" s="57">
        <v>9230</v>
      </c>
      <c r="P969" s="60">
        <v>504003</v>
      </c>
    </row>
    <row r="970" spans="1:16" hidden="1" x14ac:dyDescent="0.25">
      <c r="A970" s="60" t="s">
        <v>73</v>
      </c>
      <c r="B970" s="60" t="s">
        <v>72</v>
      </c>
      <c r="C970" s="57" t="s">
        <v>170</v>
      </c>
      <c r="D970" s="61">
        <v>991.66001488997961</v>
      </c>
      <c r="E970" s="62">
        <v>0</v>
      </c>
      <c r="F970" s="60">
        <v>471280</v>
      </c>
      <c r="G970" s="60" t="s">
        <v>301</v>
      </c>
      <c r="H970" s="60">
        <v>2017</v>
      </c>
      <c r="I970" s="62">
        <v>0</v>
      </c>
      <c r="J970" s="60" t="s">
        <v>268</v>
      </c>
      <c r="K970" s="60">
        <v>870905</v>
      </c>
      <c r="L970" s="61"/>
      <c r="M970" s="61">
        <v>991.66001488997961</v>
      </c>
      <c r="N970" s="61"/>
      <c r="O970" s="57">
        <v>9230</v>
      </c>
      <c r="P970" s="60">
        <v>504003</v>
      </c>
    </row>
    <row r="971" spans="1:16" hidden="1" x14ac:dyDescent="0.25">
      <c r="A971" s="60" t="s">
        <v>73</v>
      </c>
      <c r="B971" s="60" t="s">
        <v>72</v>
      </c>
      <c r="C971" s="57" t="s">
        <v>170</v>
      </c>
      <c r="D971" s="61">
        <v>991.66012400130603</v>
      </c>
      <c r="E971" s="62">
        <v>0</v>
      </c>
      <c r="F971" s="60">
        <v>471280</v>
      </c>
      <c r="G971" s="60" t="s">
        <v>301</v>
      </c>
      <c r="H971" s="60">
        <v>2017</v>
      </c>
      <c r="I971" s="62">
        <v>0</v>
      </c>
      <c r="J971" s="60" t="s">
        <v>268</v>
      </c>
      <c r="K971" s="60">
        <v>870905</v>
      </c>
      <c r="L971" s="61"/>
      <c r="M971" s="61">
        <v>991.66012400130603</v>
      </c>
      <c r="N971" s="61"/>
      <c r="O971" s="57">
        <v>9230</v>
      </c>
      <c r="P971" s="60">
        <v>504003</v>
      </c>
    </row>
    <row r="972" spans="1:16" hidden="1" x14ac:dyDescent="0.25">
      <c r="A972" s="60" t="s">
        <v>73</v>
      </c>
      <c r="B972" s="60" t="s">
        <v>72</v>
      </c>
      <c r="C972" s="57" t="s">
        <v>170</v>
      </c>
      <c r="D972" s="61">
        <v>991.66017231071919</v>
      </c>
      <c r="E972" s="62">
        <v>0</v>
      </c>
      <c r="F972" s="60">
        <v>471280</v>
      </c>
      <c r="G972" s="60" t="s">
        <v>301</v>
      </c>
      <c r="H972" s="60">
        <v>2017</v>
      </c>
      <c r="I972" s="62">
        <v>0</v>
      </c>
      <c r="J972" s="60" t="s">
        <v>268</v>
      </c>
      <c r="K972" s="60">
        <v>870905</v>
      </c>
      <c r="L972" s="61"/>
      <c r="M972" s="61">
        <v>991.66017231071919</v>
      </c>
      <c r="N972" s="61"/>
      <c r="O972" s="57">
        <v>9230</v>
      </c>
      <c r="P972" s="60">
        <v>504003</v>
      </c>
    </row>
    <row r="973" spans="1:16" hidden="1" x14ac:dyDescent="0.25">
      <c r="A973" s="60" t="s">
        <v>73</v>
      </c>
      <c r="B973" s="60" t="s">
        <v>72</v>
      </c>
      <c r="C973" s="57" t="s">
        <v>170</v>
      </c>
      <c r="D973" s="61">
        <v>991.66020705782557</v>
      </c>
      <c r="E973" s="62">
        <v>0</v>
      </c>
      <c r="F973" s="60">
        <v>471280</v>
      </c>
      <c r="G973" s="60" t="s">
        <v>301</v>
      </c>
      <c r="H973" s="60">
        <v>2017</v>
      </c>
      <c r="I973" s="62">
        <v>0</v>
      </c>
      <c r="J973" s="60" t="s">
        <v>268</v>
      </c>
      <c r="K973" s="60">
        <v>870905</v>
      </c>
      <c r="L973" s="61"/>
      <c r="M973" s="61">
        <v>991.66020705782557</v>
      </c>
      <c r="N973" s="61"/>
      <c r="O973" s="57">
        <v>9230</v>
      </c>
      <c r="P973" s="60">
        <v>504003</v>
      </c>
    </row>
    <row r="974" spans="1:16" hidden="1" x14ac:dyDescent="0.25">
      <c r="A974" s="60" t="s">
        <v>73</v>
      </c>
      <c r="B974" s="60" t="s">
        <v>72</v>
      </c>
      <c r="C974" s="57" t="s">
        <v>170</v>
      </c>
      <c r="D974" s="61">
        <v>1040.3976846932328</v>
      </c>
      <c r="E974" s="62">
        <v>0</v>
      </c>
      <c r="F974" s="60">
        <v>471280</v>
      </c>
      <c r="G974" s="60" t="s">
        <v>301</v>
      </c>
      <c r="H974" s="60">
        <v>2019</v>
      </c>
      <c r="I974" s="62">
        <v>0</v>
      </c>
      <c r="J974" s="60" t="s">
        <v>268</v>
      </c>
      <c r="K974" s="60">
        <v>872008</v>
      </c>
      <c r="L974" s="61"/>
      <c r="M974" s="61">
        <v>1040.3976846932328</v>
      </c>
      <c r="N974" s="61"/>
      <c r="O974" s="57">
        <v>9230</v>
      </c>
      <c r="P974" s="60">
        <v>504003</v>
      </c>
    </row>
    <row r="975" spans="1:16" hidden="1" x14ac:dyDescent="0.25">
      <c r="A975" s="60" t="s">
        <v>73</v>
      </c>
      <c r="B975" s="60" t="s">
        <v>72</v>
      </c>
      <c r="C975" s="57" t="s">
        <v>170</v>
      </c>
      <c r="D975" s="61">
        <v>1040.3996934620959</v>
      </c>
      <c r="E975" s="62">
        <v>0</v>
      </c>
      <c r="F975" s="60">
        <v>471280</v>
      </c>
      <c r="G975" s="60" t="s">
        <v>301</v>
      </c>
      <c r="H975" s="60">
        <v>2019</v>
      </c>
      <c r="I975" s="62">
        <v>0</v>
      </c>
      <c r="J975" s="60" t="s">
        <v>268</v>
      </c>
      <c r="K975" s="60">
        <v>872008</v>
      </c>
      <c r="L975" s="61"/>
      <c r="M975" s="61">
        <v>1040.3996934620959</v>
      </c>
      <c r="N975" s="61"/>
      <c r="O975" s="57">
        <v>9230</v>
      </c>
      <c r="P975" s="60">
        <v>504003</v>
      </c>
    </row>
    <row r="976" spans="1:16" hidden="1" x14ac:dyDescent="0.25">
      <c r="A976" s="60" t="s">
        <v>73</v>
      </c>
      <c r="B976" s="60" t="s">
        <v>72</v>
      </c>
      <c r="C976" s="57" t="s">
        <v>170</v>
      </c>
      <c r="D976" s="61">
        <v>1040.3999971086187</v>
      </c>
      <c r="E976" s="62">
        <v>0</v>
      </c>
      <c r="F976" s="60">
        <v>471280</v>
      </c>
      <c r="G976" s="60" t="s">
        <v>301</v>
      </c>
      <c r="H976" s="60">
        <v>2019</v>
      </c>
      <c r="I976" s="62">
        <v>0</v>
      </c>
      <c r="J976" s="60" t="s">
        <v>268</v>
      </c>
      <c r="K976" s="60">
        <v>872008</v>
      </c>
      <c r="L976" s="61"/>
      <c r="M976" s="61">
        <v>1040.3999971086187</v>
      </c>
      <c r="N976" s="61"/>
      <c r="O976" s="57">
        <v>9230</v>
      </c>
      <c r="P976" s="60">
        <v>504003</v>
      </c>
    </row>
    <row r="977" spans="1:16" hidden="1" x14ac:dyDescent="0.25">
      <c r="A977" s="60" t="s">
        <v>73</v>
      </c>
      <c r="B977" s="60" t="s">
        <v>72</v>
      </c>
      <c r="C977" s="57" t="s">
        <v>170</v>
      </c>
      <c r="D977" s="61">
        <v>1040.39999744957</v>
      </c>
      <c r="E977" s="62">
        <v>0</v>
      </c>
      <c r="F977" s="60">
        <v>471280</v>
      </c>
      <c r="G977" s="60" t="s">
        <v>301</v>
      </c>
      <c r="H977" s="60">
        <v>2019</v>
      </c>
      <c r="I977" s="62">
        <v>0</v>
      </c>
      <c r="J977" s="60" t="s">
        <v>268</v>
      </c>
      <c r="K977" s="60">
        <v>872008</v>
      </c>
      <c r="L977" s="61"/>
      <c r="M977" s="61">
        <v>1040.39999744957</v>
      </c>
      <c r="N977" s="61"/>
      <c r="O977" s="57">
        <v>9230</v>
      </c>
      <c r="P977" s="60">
        <v>504003</v>
      </c>
    </row>
    <row r="978" spans="1:16" hidden="1" x14ac:dyDescent="0.25">
      <c r="A978" s="60" t="s">
        <v>73</v>
      </c>
      <c r="B978" s="60" t="s">
        <v>72</v>
      </c>
      <c r="C978" s="57" t="s">
        <v>170</v>
      </c>
      <c r="D978" s="61">
        <v>1040.4004459142277</v>
      </c>
      <c r="E978" s="62">
        <v>0</v>
      </c>
      <c r="F978" s="60">
        <v>471280</v>
      </c>
      <c r="G978" s="60" t="s">
        <v>301</v>
      </c>
      <c r="H978" s="60">
        <v>2019</v>
      </c>
      <c r="I978" s="62">
        <v>0</v>
      </c>
      <c r="J978" s="60" t="s">
        <v>268</v>
      </c>
      <c r="K978" s="60">
        <v>872008</v>
      </c>
      <c r="L978" s="61"/>
      <c r="M978" s="61">
        <v>1040.4004459142277</v>
      </c>
      <c r="N978" s="61"/>
      <c r="O978" s="57">
        <v>9230</v>
      </c>
      <c r="P978" s="60">
        <v>504003</v>
      </c>
    </row>
    <row r="979" spans="1:16" hidden="1" x14ac:dyDescent="0.25">
      <c r="A979" s="60" t="s">
        <v>73</v>
      </c>
      <c r="B979" s="60" t="s">
        <v>72</v>
      </c>
      <c r="C979" s="57" t="s">
        <v>170</v>
      </c>
      <c r="D979" s="61">
        <v>1040.4005441919253</v>
      </c>
      <c r="E979" s="62">
        <v>0</v>
      </c>
      <c r="F979" s="60">
        <v>471280</v>
      </c>
      <c r="G979" s="60" t="s">
        <v>301</v>
      </c>
      <c r="H979" s="60">
        <v>2019</v>
      </c>
      <c r="I979" s="62">
        <v>0</v>
      </c>
      <c r="J979" s="60" t="s">
        <v>268</v>
      </c>
      <c r="K979" s="60">
        <v>872008</v>
      </c>
      <c r="L979" s="61"/>
      <c r="M979" s="61">
        <v>1040.4005441919253</v>
      </c>
      <c r="N979" s="61"/>
      <c r="O979" s="57">
        <v>9230</v>
      </c>
      <c r="P979" s="60">
        <v>504003</v>
      </c>
    </row>
    <row r="980" spans="1:16" hidden="1" x14ac:dyDescent="0.25">
      <c r="A980" s="60" t="s">
        <v>73</v>
      </c>
      <c r="B980" s="60" t="s">
        <v>72</v>
      </c>
      <c r="C980" s="57" t="s">
        <v>170</v>
      </c>
      <c r="D980" s="61">
        <v>1060.7993149878434</v>
      </c>
      <c r="E980" s="62">
        <v>0</v>
      </c>
      <c r="F980" s="60">
        <v>471280</v>
      </c>
      <c r="G980" s="60" t="s">
        <v>301</v>
      </c>
      <c r="H980" s="60">
        <v>2018</v>
      </c>
      <c r="I980" s="62">
        <v>0</v>
      </c>
      <c r="J980" s="60" t="s">
        <v>268</v>
      </c>
      <c r="K980" s="60">
        <v>872008</v>
      </c>
      <c r="L980" s="61"/>
      <c r="M980" s="61">
        <v>1060.7993149878434</v>
      </c>
      <c r="N980" s="61"/>
      <c r="O980" s="57">
        <v>9230</v>
      </c>
      <c r="P980" s="60">
        <v>504003</v>
      </c>
    </row>
    <row r="981" spans="1:16" hidden="1" x14ac:dyDescent="0.25">
      <c r="A981" s="60" t="s">
        <v>73</v>
      </c>
      <c r="B981" s="60" t="s">
        <v>72</v>
      </c>
      <c r="C981" s="57" t="s">
        <v>170</v>
      </c>
      <c r="D981" s="61">
        <v>1060.7994861438026</v>
      </c>
      <c r="E981" s="62">
        <v>0</v>
      </c>
      <c r="F981" s="60">
        <v>471280</v>
      </c>
      <c r="G981" s="60" t="s">
        <v>301</v>
      </c>
      <c r="H981" s="60">
        <v>2018</v>
      </c>
      <c r="I981" s="62">
        <v>0</v>
      </c>
      <c r="J981" s="60" t="s">
        <v>268</v>
      </c>
      <c r="K981" s="60">
        <v>872008</v>
      </c>
      <c r="L981" s="61"/>
      <c r="M981" s="61">
        <v>1060.7994861438026</v>
      </c>
      <c r="N981" s="61"/>
      <c r="O981" s="57">
        <v>9230</v>
      </c>
      <c r="P981" s="60">
        <v>504003</v>
      </c>
    </row>
    <row r="982" spans="1:16" hidden="1" x14ac:dyDescent="0.25">
      <c r="A982" s="60" t="s">
        <v>73</v>
      </c>
      <c r="B982" s="60" t="s">
        <v>72</v>
      </c>
      <c r="C982" s="57" t="s">
        <v>170</v>
      </c>
      <c r="D982" s="61">
        <v>1060.7997323280263</v>
      </c>
      <c r="E982" s="62">
        <v>0</v>
      </c>
      <c r="F982" s="60">
        <v>471280</v>
      </c>
      <c r="G982" s="60" t="s">
        <v>301</v>
      </c>
      <c r="H982" s="60">
        <v>2018</v>
      </c>
      <c r="I982" s="62">
        <v>0</v>
      </c>
      <c r="J982" s="60" t="s">
        <v>268</v>
      </c>
      <c r="K982" s="60">
        <v>872008</v>
      </c>
      <c r="L982" s="61"/>
      <c r="M982" s="61">
        <v>1060.7997323280263</v>
      </c>
      <c r="N982" s="61"/>
      <c r="O982" s="57">
        <v>9230</v>
      </c>
      <c r="P982" s="60">
        <v>504003</v>
      </c>
    </row>
    <row r="983" spans="1:16" hidden="1" x14ac:dyDescent="0.25">
      <c r="A983" s="60" t="s">
        <v>73</v>
      </c>
      <c r="B983" s="60" t="s">
        <v>72</v>
      </c>
      <c r="C983" s="57" t="s">
        <v>170</v>
      </c>
      <c r="D983" s="61">
        <v>1060.7997889910002</v>
      </c>
      <c r="E983" s="62">
        <v>0</v>
      </c>
      <c r="F983" s="60">
        <v>471280</v>
      </c>
      <c r="G983" s="60" t="s">
        <v>301</v>
      </c>
      <c r="H983" s="60">
        <v>2018</v>
      </c>
      <c r="I983" s="62">
        <v>0</v>
      </c>
      <c r="J983" s="60" t="s">
        <v>268</v>
      </c>
      <c r="K983" s="60">
        <v>872008</v>
      </c>
      <c r="L983" s="61"/>
      <c r="M983" s="61">
        <v>1060.7997889910002</v>
      </c>
      <c r="N983" s="61"/>
      <c r="O983" s="57">
        <v>9230</v>
      </c>
      <c r="P983" s="60">
        <v>504003</v>
      </c>
    </row>
    <row r="984" spans="1:16" hidden="1" x14ac:dyDescent="0.25">
      <c r="A984" s="60" t="s">
        <v>73</v>
      </c>
      <c r="B984" s="60" t="s">
        <v>72</v>
      </c>
      <c r="C984" s="57" t="s">
        <v>170</v>
      </c>
      <c r="D984" s="61">
        <v>1060.7999740301073</v>
      </c>
      <c r="E984" s="62">
        <v>0</v>
      </c>
      <c r="F984" s="60">
        <v>471280</v>
      </c>
      <c r="G984" s="60" t="s">
        <v>301</v>
      </c>
      <c r="H984" s="60">
        <v>2018</v>
      </c>
      <c r="I984" s="62">
        <v>0</v>
      </c>
      <c r="J984" s="60" t="s">
        <v>268</v>
      </c>
      <c r="K984" s="60">
        <v>872008</v>
      </c>
      <c r="L984" s="61"/>
      <c r="M984" s="61">
        <v>1060.7999740301073</v>
      </c>
      <c r="N984" s="61"/>
      <c r="O984" s="57">
        <v>9230</v>
      </c>
      <c r="P984" s="60">
        <v>504003</v>
      </c>
    </row>
    <row r="985" spans="1:16" hidden="1" x14ac:dyDescent="0.25">
      <c r="A985" s="60" t="s">
        <v>73</v>
      </c>
      <c r="B985" s="60" t="s">
        <v>72</v>
      </c>
      <c r="C985" s="57" t="s">
        <v>170</v>
      </c>
      <c r="D985" s="61">
        <v>1060.7999810950141</v>
      </c>
      <c r="E985" s="62">
        <v>0</v>
      </c>
      <c r="F985" s="60">
        <v>471280</v>
      </c>
      <c r="G985" s="60" t="s">
        <v>301</v>
      </c>
      <c r="H985" s="60">
        <v>2018</v>
      </c>
      <c r="I985" s="62">
        <v>0</v>
      </c>
      <c r="J985" s="60" t="s">
        <v>268</v>
      </c>
      <c r="K985" s="60">
        <v>872008</v>
      </c>
      <c r="L985" s="61"/>
      <c r="M985" s="61">
        <v>1060.7999810950141</v>
      </c>
      <c r="N985" s="61"/>
      <c r="O985" s="57">
        <v>9230</v>
      </c>
      <c r="P985" s="60">
        <v>504003</v>
      </c>
    </row>
    <row r="986" spans="1:16" hidden="1" x14ac:dyDescent="0.25">
      <c r="A986" s="60" t="s">
        <v>73</v>
      </c>
      <c r="B986" s="60" t="s">
        <v>72</v>
      </c>
      <c r="C986" s="57" t="s">
        <v>170</v>
      </c>
      <c r="D986" s="61">
        <v>1060.8000243115962</v>
      </c>
      <c r="E986" s="62">
        <v>0</v>
      </c>
      <c r="F986" s="60">
        <v>471280</v>
      </c>
      <c r="G986" s="60" t="s">
        <v>301</v>
      </c>
      <c r="H986" s="60">
        <v>2018</v>
      </c>
      <c r="I986" s="62">
        <v>0</v>
      </c>
      <c r="J986" s="60" t="s">
        <v>268</v>
      </c>
      <c r="K986" s="60">
        <v>872008</v>
      </c>
      <c r="L986" s="61"/>
      <c r="M986" s="61">
        <v>1060.8000243115962</v>
      </c>
      <c r="N986" s="61"/>
      <c r="O986" s="57">
        <v>9230</v>
      </c>
      <c r="P986" s="60">
        <v>504003</v>
      </c>
    </row>
    <row r="987" spans="1:16" hidden="1" x14ac:dyDescent="0.25">
      <c r="A987" s="60" t="s">
        <v>73</v>
      </c>
      <c r="B987" s="60" t="s">
        <v>72</v>
      </c>
      <c r="C987" s="57" t="s">
        <v>170</v>
      </c>
      <c r="D987" s="61">
        <v>1060.8000397672149</v>
      </c>
      <c r="E987" s="62">
        <v>0</v>
      </c>
      <c r="F987" s="60">
        <v>471280</v>
      </c>
      <c r="G987" s="60" t="s">
        <v>301</v>
      </c>
      <c r="H987" s="60">
        <v>2018</v>
      </c>
      <c r="I987" s="62">
        <v>0</v>
      </c>
      <c r="J987" s="60" t="s">
        <v>268</v>
      </c>
      <c r="K987" s="60">
        <v>872008</v>
      </c>
      <c r="L987" s="61"/>
      <c r="M987" s="61">
        <v>1060.8000397672149</v>
      </c>
      <c r="N987" s="61"/>
      <c r="O987" s="57">
        <v>9230</v>
      </c>
      <c r="P987" s="60">
        <v>504003</v>
      </c>
    </row>
    <row r="988" spans="1:16" hidden="1" x14ac:dyDescent="0.25">
      <c r="A988" s="60" t="s">
        <v>73</v>
      </c>
      <c r="B988" s="60" t="s">
        <v>72</v>
      </c>
      <c r="C988" s="57" t="s">
        <v>170</v>
      </c>
      <c r="D988" s="61">
        <v>1060.8004078132965</v>
      </c>
      <c r="E988" s="62">
        <v>0</v>
      </c>
      <c r="F988" s="60">
        <v>471280</v>
      </c>
      <c r="G988" s="60" t="s">
        <v>301</v>
      </c>
      <c r="H988" s="60">
        <v>2018</v>
      </c>
      <c r="I988" s="62">
        <v>0</v>
      </c>
      <c r="J988" s="60" t="s">
        <v>268</v>
      </c>
      <c r="K988" s="60">
        <v>872008</v>
      </c>
      <c r="L988" s="61"/>
      <c r="M988" s="61">
        <v>1060.8004078132965</v>
      </c>
      <c r="N988" s="61"/>
      <c r="O988" s="57">
        <v>9230</v>
      </c>
      <c r="P988" s="60">
        <v>504003</v>
      </c>
    </row>
    <row r="989" spans="1:16" hidden="1" x14ac:dyDescent="0.25">
      <c r="A989" s="60" t="s">
        <v>73</v>
      </c>
      <c r="B989" s="60" t="s">
        <v>72</v>
      </c>
      <c r="C989" s="57" t="s">
        <v>170</v>
      </c>
      <c r="D989" s="61">
        <v>1060.8005129255043</v>
      </c>
      <c r="E989" s="62">
        <v>0</v>
      </c>
      <c r="F989" s="60">
        <v>471280</v>
      </c>
      <c r="G989" s="60" t="s">
        <v>301</v>
      </c>
      <c r="H989" s="60">
        <v>2018</v>
      </c>
      <c r="I989" s="62">
        <v>0</v>
      </c>
      <c r="J989" s="60" t="s">
        <v>268</v>
      </c>
      <c r="K989" s="60">
        <v>872008</v>
      </c>
      <c r="L989" s="61"/>
      <c r="M989" s="61">
        <v>1060.8005129255043</v>
      </c>
      <c r="N989" s="61"/>
      <c r="O989" s="57">
        <v>9230</v>
      </c>
      <c r="P989" s="60">
        <v>504003</v>
      </c>
    </row>
    <row r="990" spans="1:16" hidden="1" x14ac:dyDescent="0.25">
      <c r="A990" s="60" t="s">
        <v>73</v>
      </c>
      <c r="B990" s="60" t="s">
        <v>72</v>
      </c>
      <c r="C990" s="57" t="s">
        <v>170</v>
      </c>
      <c r="D990" s="61">
        <v>1060.8006156564472</v>
      </c>
      <c r="E990" s="62">
        <v>0</v>
      </c>
      <c r="F990" s="60">
        <v>471280</v>
      </c>
      <c r="G990" s="60" t="s">
        <v>301</v>
      </c>
      <c r="H990" s="60">
        <v>2018</v>
      </c>
      <c r="I990" s="62">
        <v>0</v>
      </c>
      <c r="J990" s="60" t="s">
        <v>268</v>
      </c>
      <c r="K990" s="60">
        <v>872008</v>
      </c>
      <c r="L990" s="61"/>
      <c r="M990" s="61">
        <v>1060.8006156564472</v>
      </c>
      <c r="N990" s="61"/>
      <c r="O990" s="57">
        <v>9230</v>
      </c>
      <c r="P990" s="60">
        <v>504003</v>
      </c>
    </row>
    <row r="991" spans="1:16" hidden="1" x14ac:dyDescent="0.25">
      <c r="A991" s="60" t="s">
        <v>73</v>
      </c>
      <c r="B991" s="60" t="s">
        <v>72</v>
      </c>
      <c r="C991" s="57" t="s">
        <v>170</v>
      </c>
      <c r="D991" s="61">
        <v>1083.250322542852</v>
      </c>
      <c r="E991" s="62">
        <v>0</v>
      </c>
      <c r="F991" s="60">
        <v>471280</v>
      </c>
      <c r="G991" s="60" t="s">
        <v>301</v>
      </c>
      <c r="H991" s="60">
        <v>2017</v>
      </c>
      <c r="I991" s="62">
        <v>0</v>
      </c>
      <c r="J991" s="60" t="s">
        <v>268</v>
      </c>
      <c r="K991" s="60">
        <v>870905</v>
      </c>
      <c r="L991" s="61"/>
      <c r="M991" s="61">
        <v>1083.250322542852</v>
      </c>
      <c r="N991" s="61"/>
      <c r="O991" s="57">
        <v>9230</v>
      </c>
      <c r="P991" s="60">
        <v>504003</v>
      </c>
    </row>
    <row r="992" spans="1:16" hidden="1" x14ac:dyDescent="0.25">
      <c r="A992" s="60" t="s">
        <v>73</v>
      </c>
      <c r="B992" s="60" t="s">
        <v>72</v>
      </c>
      <c r="C992" s="57" t="s">
        <v>170</v>
      </c>
      <c r="D992" s="61">
        <v>1330.8495331107065</v>
      </c>
      <c r="E992" s="62">
        <v>0</v>
      </c>
      <c r="F992" s="60">
        <v>471280</v>
      </c>
      <c r="G992" s="60" t="s">
        <v>301</v>
      </c>
      <c r="H992" s="60">
        <v>2016</v>
      </c>
      <c r="I992" s="62">
        <v>0</v>
      </c>
      <c r="J992" s="60" t="s">
        <v>268</v>
      </c>
      <c r="K992" s="60">
        <v>870905</v>
      </c>
      <c r="L992" s="61"/>
      <c r="M992" s="61">
        <v>1330.8495331107065</v>
      </c>
      <c r="N992" s="61"/>
      <c r="O992" s="57">
        <v>9230</v>
      </c>
      <c r="P992" s="60">
        <v>504003</v>
      </c>
    </row>
    <row r="993" spans="1:16" hidden="1" x14ac:dyDescent="0.25">
      <c r="A993" s="60" t="s">
        <v>73</v>
      </c>
      <c r="B993" s="60" t="s">
        <v>72</v>
      </c>
      <c r="C993" s="57" t="s">
        <v>170</v>
      </c>
      <c r="D993" s="61">
        <v>1330.8498046573079</v>
      </c>
      <c r="E993" s="62">
        <v>0</v>
      </c>
      <c r="F993" s="60">
        <v>471280</v>
      </c>
      <c r="G993" s="60" t="s">
        <v>301</v>
      </c>
      <c r="H993" s="60">
        <v>2016</v>
      </c>
      <c r="I993" s="62">
        <v>0</v>
      </c>
      <c r="J993" s="60" t="s">
        <v>268</v>
      </c>
      <c r="K993" s="60">
        <v>870905</v>
      </c>
      <c r="L993" s="61"/>
      <c r="M993" s="61">
        <v>1330.8498046573079</v>
      </c>
      <c r="N993" s="61"/>
      <c r="O993" s="57">
        <v>9230</v>
      </c>
      <c r="P993" s="60">
        <v>504003</v>
      </c>
    </row>
    <row r="994" spans="1:16" hidden="1" x14ac:dyDescent="0.25">
      <c r="A994" s="60" t="s">
        <v>73</v>
      </c>
      <c r="B994" s="60" t="s">
        <v>72</v>
      </c>
      <c r="C994" s="57" t="s">
        <v>170</v>
      </c>
      <c r="D994" s="61">
        <v>1330.8499931460256</v>
      </c>
      <c r="E994" s="62">
        <v>0</v>
      </c>
      <c r="F994" s="60">
        <v>471280</v>
      </c>
      <c r="G994" s="60" t="s">
        <v>301</v>
      </c>
      <c r="H994" s="60">
        <v>2016</v>
      </c>
      <c r="I994" s="62">
        <v>0</v>
      </c>
      <c r="J994" s="60" t="s">
        <v>268</v>
      </c>
      <c r="K994" s="60">
        <v>870905</v>
      </c>
      <c r="L994" s="61"/>
      <c r="M994" s="61">
        <v>1330.8499931460256</v>
      </c>
      <c r="N994" s="61"/>
      <c r="O994" s="57">
        <v>9230</v>
      </c>
      <c r="P994" s="60">
        <v>504003</v>
      </c>
    </row>
    <row r="995" spans="1:16" hidden="1" x14ac:dyDescent="0.25">
      <c r="A995" s="60" t="s">
        <v>73</v>
      </c>
      <c r="B995" s="60" t="s">
        <v>72</v>
      </c>
      <c r="C995" s="57" t="s">
        <v>170</v>
      </c>
      <c r="D995" s="61">
        <v>1330.8499988555366</v>
      </c>
      <c r="E995" s="62">
        <v>0</v>
      </c>
      <c r="F995" s="60">
        <v>471280</v>
      </c>
      <c r="G995" s="60" t="s">
        <v>301</v>
      </c>
      <c r="H995" s="60">
        <v>2016</v>
      </c>
      <c r="I995" s="62">
        <v>0</v>
      </c>
      <c r="J995" s="60" t="s">
        <v>268</v>
      </c>
      <c r="K995" s="60">
        <v>870905</v>
      </c>
      <c r="L995" s="61"/>
      <c r="M995" s="61">
        <v>1330.8499988555366</v>
      </c>
      <c r="N995" s="61"/>
      <c r="O995" s="57">
        <v>9230</v>
      </c>
      <c r="P995" s="60">
        <v>504003</v>
      </c>
    </row>
    <row r="996" spans="1:16" hidden="1" x14ac:dyDescent="0.25">
      <c r="A996" s="60" t="s">
        <v>73</v>
      </c>
      <c r="B996" s="60" t="s">
        <v>72</v>
      </c>
      <c r="C996" s="57" t="s">
        <v>170</v>
      </c>
      <c r="D996" s="61">
        <v>1330.8500177633966</v>
      </c>
      <c r="E996" s="62">
        <v>0</v>
      </c>
      <c r="F996" s="60">
        <v>471280</v>
      </c>
      <c r="G996" s="60" t="s">
        <v>301</v>
      </c>
      <c r="H996" s="60">
        <v>2016</v>
      </c>
      <c r="I996" s="62">
        <v>0</v>
      </c>
      <c r="J996" s="60" t="s">
        <v>268</v>
      </c>
      <c r="K996" s="60">
        <v>870905</v>
      </c>
      <c r="L996" s="61"/>
      <c r="M996" s="61">
        <v>1330.8500177633966</v>
      </c>
      <c r="N996" s="61"/>
      <c r="O996" s="57">
        <v>9230</v>
      </c>
      <c r="P996" s="60">
        <v>504003</v>
      </c>
    </row>
    <row r="997" spans="1:16" hidden="1" x14ac:dyDescent="0.25">
      <c r="A997" s="60" t="s">
        <v>73</v>
      </c>
      <c r="B997" s="60" t="s">
        <v>72</v>
      </c>
      <c r="C997" s="57" t="s">
        <v>170</v>
      </c>
      <c r="D997" s="61">
        <v>1330.8500535743838</v>
      </c>
      <c r="E997" s="62">
        <v>0</v>
      </c>
      <c r="F997" s="60">
        <v>471280</v>
      </c>
      <c r="G997" s="60" t="s">
        <v>301</v>
      </c>
      <c r="H997" s="60">
        <v>2016</v>
      </c>
      <c r="I997" s="62">
        <v>0</v>
      </c>
      <c r="J997" s="60" t="s">
        <v>268</v>
      </c>
      <c r="K997" s="60">
        <v>870905</v>
      </c>
      <c r="L997" s="61"/>
      <c r="M997" s="61">
        <v>1330.8500535743838</v>
      </c>
      <c r="N997" s="61"/>
      <c r="O997" s="57">
        <v>9230</v>
      </c>
      <c r="P997" s="60">
        <v>504003</v>
      </c>
    </row>
    <row r="998" spans="1:16" hidden="1" x14ac:dyDescent="0.25">
      <c r="A998" s="60" t="s">
        <v>73</v>
      </c>
      <c r="B998" s="60" t="s">
        <v>72</v>
      </c>
      <c r="C998" s="57" t="s">
        <v>170</v>
      </c>
      <c r="D998" s="61">
        <v>1330.8500571345269</v>
      </c>
      <c r="E998" s="62">
        <v>0</v>
      </c>
      <c r="F998" s="60">
        <v>471280</v>
      </c>
      <c r="G998" s="60" t="s">
        <v>301</v>
      </c>
      <c r="H998" s="60">
        <v>2016</v>
      </c>
      <c r="I998" s="62">
        <v>0</v>
      </c>
      <c r="J998" s="60" t="s">
        <v>268</v>
      </c>
      <c r="K998" s="60">
        <v>870905</v>
      </c>
      <c r="L998" s="61"/>
      <c r="M998" s="61">
        <v>1330.8500571345269</v>
      </c>
      <c r="N998" s="61"/>
      <c r="O998" s="57">
        <v>9230</v>
      </c>
      <c r="P998" s="60">
        <v>504003</v>
      </c>
    </row>
    <row r="999" spans="1:16" hidden="1" x14ac:dyDescent="0.25">
      <c r="A999" s="60" t="s">
        <v>73</v>
      </c>
      <c r="B999" s="60" t="s">
        <v>72</v>
      </c>
      <c r="C999" s="57" t="s">
        <v>170</v>
      </c>
      <c r="D999" s="61">
        <v>1330.8501070880959</v>
      </c>
      <c r="E999" s="62">
        <v>0</v>
      </c>
      <c r="F999" s="60">
        <v>471280</v>
      </c>
      <c r="G999" s="60" t="s">
        <v>301</v>
      </c>
      <c r="H999" s="60">
        <v>2016</v>
      </c>
      <c r="I999" s="62">
        <v>0</v>
      </c>
      <c r="J999" s="60" t="s">
        <v>268</v>
      </c>
      <c r="K999" s="60">
        <v>870905</v>
      </c>
      <c r="L999" s="61"/>
      <c r="M999" s="61">
        <v>1330.8501070880959</v>
      </c>
      <c r="N999" s="61"/>
      <c r="O999" s="57">
        <v>9230</v>
      </c>
      <c r="P999" s="60">
        <v>504003</v>
      </c>
    </row>
    <row r="1000" spans="1:16" hidden="1" x14ac:dyDescent="0.25">
      <c r="A1000" s="60" t="s">
        <v>73</v>
      </c>
      <c r="B1000" s="60" t="s">
        <v>72</v>
      </c>
      <c r="C1000" s="57" t="s">
        <v>170</v>
      </c>
      <c r="D1000" s="61">
        <v>1330.8501948186092</v>
      </c>
      <c r="E1000" s="62">
        <v>0</v>
      </c>
      <c r="F1000" s="60">
        <v>471280</v>
      </c>
      <c r="G1000" s="60" t="s">
        <v>301</v>
      </c>
      <c r="H1000" s="60">
        <v>2016</v>
      </c>
      <c r="I1000" s="62">
        <v>0</v>
      </c>
      <c r="J1000" s="60" t="s">
        <v>268</v>
      </c>
      <c r="K1000" s="60">
        <v>870905</v>
      </c>
      <c r="L1000" s="61"/>
      <c r="M1000" s="61">
        <v>1330.8501948186092</v>
      </c>
      <c r="N1000" s="61"/>
      <c r="O1000" s="57">
        <v>9230</v>
      </c>
      <c r="P1000" s="60">
        <v>504003</v>
      </c>
    </row>
    <row r="1001" spans="1:16" hidden="1" x14ac:dyDescent="0.25">
      <c r="A1001" s="60" t="s">
        <v>73</v>
      </c>
      <c r="B1001" s="60" t="s">
        <v>72</v>
      </c>
      <c r="C1001" s="57" t="s">
        <v>170</v>
      </c>
      <c r="D1001" s="61">
        <v>1330.8502431700679</v>
      </c>
      <c r="E1001" s="62">
        <v>0</v>
      </c>
      <c r="F1001" s="60">
        <v>471280</v>
      </c>
      <c r="G1001" s="60" t="s">
        <v>301</v>
      </c>
      <c r="H1001" s="60">
        <v>2016</v>
      </c>
      <c r="I1001" s="62">
        <v>0</v>
      </c>
      <c r="J1001" s="60" t="s">
        <v>268</v>
      </c>
      <c r="K1001" s="60">
        <v>870905</v>
      </c>
      <c r="L1001" s="61"/>
      <c r="M1001" s="61">
        <v>1330.8502431700679</v>
      </c>
      <c r="N1001" s="61"/>
      <c r="O1001" s="57">
        <v>9230</v>
      </c>
      <c r="P1001" s="60">
        <v>504003</v>
      </c>
    </row>
    <row r="1002" spans="1:16" hidden="1" x14ac:dyDescent="0.25">
      <c r="A1002" s="60" t="s">
        <v>73</v>
      </c>
      <c r="B1002" s="60" t="s">
        <v>72</v>
      </c>
      <c r="C1002" s="57" t="s">
        <v>170</v>
      </c>
      <c r="D1002" s="61">
        <v>1543.5987418979687</v>
      </c>
      <c r="E1002" s="62">
        <v>0</v>
      </c>
      <c r="F1002" s="60">
        <v>471280</v>
      </c>
      <c r="G1002" s="60" t="s">
        <v>301</v>
      </c>
      <c r="H1002" s="60">
        <v>2020</v>
      </c>
      <c r="I1002" s="62">
        <v>0</v>
      </c>
      <c r="J1002" s="60" t="s">
        <v>268</v>
      </c>
      <c r="K1002" s="60">
        <v>872008</v>
      </c>
      <c r="L1002" s="61"/>
      <c r="M1002" s="61">
        <v>1543.5987418979687</v>
      </c>
      <c r="N1002" s="61"/>
      <c r="O1002" s="57">
        <v>9230</v>
      </c>
      <c r="P1002" s="60">
        <v>504003</v>
      </c>
    </row>
    <row r="1003" spans="1:16" hidden="1" x14ac:dyDescent="0.25">
      <c r="A1003" s="60" t="s">
        <v>73</v>
      </c>
      <c r="B1003" s="60" t="s">
        <v>72</v>
      </c>
      <c r="C1003" s="57" t="s">
        <v>170</v>
      </c>
      <c r="D1003" s="61">
        <v>1543.5995099802026</v>
      </c>
      <c r="E1003" s="62">
        <v>0</v>
      </c>
      <c r="F1003" s="60">
        <v>471280</v>
      </c>
      <c r="G1003" s="60" t="s">
        <v>301</v>
      </c>
      <c r="H1003" s="60">
        <v>2020</v>
      </c>
      <c r="I1003" s="62">
        <v>0</v>
      </c>
      <c r="J1003" s="60" t="s">
        <v>268</v>
      </c>
      <c r="K1003" s="60">
        <v>872008</v>
      </c>
      <c r="L1003" s="61"/>
      <c r="M1003" s="61">
        <v>1543.5995099802026</v>
      </c>
      <c r="N1003" s="61"/>
      <c r="O1003" s="57">
        <v>9230</v>
      </c>
      <c r="P1003" s="60">
        <v>504003</v>
      </c>
    </row>
    <row r="1004" spans="1:16" hidden="1" x14ac:dyDescent="0.25">
      <c r="A1004" s="60" t="s">
        <v>73</v>
      </c>
      <c r="B1004" s="60" t="s">
        <v>72</v>
      </c>
      <c r="C1004" s="57" t="s">
        <v>170</v>
      </c>
      <c r="D1004" s="61">
        <v>1543.5996050290787</v>
      </c>
      <c r="E1004" s="62">
        <v>0</v>
      </c>
      <c r="F1004" s="60">
        <v>471280</v>
      </c>
      <c r="G1004" s="60" t="s">
        <v>301</v>
      </c>
      <c r="H1004" s="60">
        <v>2020</v>
      </c>
      <c r="I1004" s="62">
        <v>0</v>
      </c>
      <c r="J1004" s="60" t="s">
        <v>268</v>
      </c>
      <c r="K1004" s="60">
        <v>872008</v>
      </c>
      <c r="L1004" s="61"/>
      <c r="M1004" s="61">
        <v>1543.5996050290787</v>
      </c>
      <c r="N1004" s="61"/>
      <c r="O1004" s="57">
        <v>9230</v>
      </c>
      <c r="P1004" s="60">
        <v>504003</v>
      </c>
    </row>
    <row r="1005" spans="1:16" hidden="1" x14ac:dyDescent="0.25">
      <c r="A1005" s="60" t="s">
        <v>73</v>
      </c>
      <c r="B1005" s="60" t="s">
        <v>72</v>
      </c>
      <c r="C1005" s="57" t="s">
        <v>170</v>
      </c>
      <c r="D1005" s="61">
        <v>1543.5997043440364</v>
      </c>
      <c r="E1005" s="62">
        <v>0</v>
      </c>
      <c r="F1005" s="60">
        <v>471280</v>
      </c>
      <c r="G1005" s="60" t="s">
        <v>301</v>
      </c>
      <c r="H1005" s="60">
        <v>2020</v>
      </c>
      <c r="I1005" s="62">
        <v>0</v>
      </c>
      <c r="J1005" s="60" t="s">
        <v>268</v>
      </c>
      <c r="K1005" s="60">
        <v>872008</v>
      </c>
      <c r="L1005" s="61"/>
      <c r="M1005" s="61">
        <v>1543.5997043440364</v>
      </c>
      <c r="N1005" s="61"/>
      <c r="O1005" s="57">
        <v>9230</v>
      </c>
      <c r="P1005" s="60">
        <v>504003</v>
      </c>
    </row>
    <row r="1006" spans="1:16" hidden="1" x14ac:dyDescent="0.25">
      <c r="A1006" s="60" t="s">
        <v>73</v>
      </c>
      <c r="B1006" s="60" t="s">
        <v>72</v>
      </c>
      <c r="C1006" s="57" t="s">
        <v>170</v>
      </c>
      <c r="D1006" s="61">
        <v>1543.5999354924354</v>
      </c>
      <c r="E1006" s="62">
        <v>0</v>
      </c>
      <c r="F1006" s="60">
        <v>471280</v>
      </c>
      <c r="G1006" s="60" t="s">
        <v>301</v>
      </c>
      <c r="H1006" s="60">
        <v>2020</v>
      </c>
      <c r="I1006" s="62">
        <v>0</v>
      </c>
      <c r="J1006" s="60" t="s">
        <v>268</v>
      </c>
      <c r="K1006" s="60">
        <v>872008</v>
      </c>
      <c r="L1006" s="61"/>
      <c r="M1006" s="61">
        <v>1543.5999354924354</v>
      </c>
      <c r="N1006" s="61"/>
      <c r="O1006" s="57">
        <v>9230</v>
      </c>
      <c r="P1006" s="60">
        <v>504003</v>
      </c>
    </row>
    <row r="1007" spans="1:16" hidden="1" x14ac:dyDescent="0.25">
      <c r="A1007" s="60" t="s">
        <v>73</v>
      </c>
      <c r="B1007" s="60" t="s">
        <v>72</v>
      </c>
      <c r="C1007" s="57" t="s">
        <v>170</v>
      </c>
      <c r="D1007" s="61">
        <v>1543.6003331688619</v>
      </c>
      <c r="E1007" s="62">
        <v>0</v>
      </c>
      <c r="F1007" s="60">
        <v>471280</v>
      </c>
      <c r="G1007" s="60" t="s">
        <v>301</v>
      </c>
      <c r="H1007" s="60">
        <v>2020</v>
      </c>
      <c r="I1007" s="62">
        <v>0</v>
      </c>
      <c r="J1007" s="60" t="s">
        <v>268</v>
      </c>
      <c r="K1007" s="60">
        <v>872008</v>
      </c>
      <c r="L1007" s="61"/>
      <c r="M1007" s="61">
        <v>1543.6003331688619</v>
      </c>
      <c r="N1007" s="61"/>
      <c r="O1007" s="57">
        <v>9230</v>
      </c>
      <c r="P1007" s="60">
        <v>504003</v>
      </c>
    </row>
    <row r="1008" spans="1:16" hidden="1" x14ac:dyDescent="0.25">
      <c r="A1008" s="60" t="s">
        <v>73</v>
      </c>
      <c r="B1008" s="60" t="s">
        <v>72</v>
      </c>
      <c r="C1008" s="57" t="s">
        <v>170</v>
      </c>
      <c r="D1008" s="61">
        <v>1543.6003711199783</v>
      </c>
      <c r="E1008" s="62">
        <v>0</v>
      </c>
      <c r="F1008" s="60">
        <v>471280</v>
      </c>
      <c r="G1008" s="60" t="s">
        <v>301</v>
      </c>
      <c r="H1008" s="60">
        <v>2020</v>
      </c>
      <c r="I1008" s="62">
        <v>0</v>
      </c>
      <c r="J1008" s="60" t="s">
        <v>268</v>
      </c>
      <c r="K1008" s="60">
        <v>872008</v>
      </c>
      <c r="L1008" s="61"/>
      <c r="M1008" s="61">
        <v>1543.6003711199783</v>
      </c>
      <c r="N1008" s="61"/>
      <c r="O1008" s="57">
        <v>9230</v>
      </c>
      <c r="P1008" s="60">
        <v>504003</v>
      </c>
    </row>
    <row r="1009" spans="1:16" hidden="1" x14ac:dyDescent="0.25">
      <c r="A1009" s="60" t="s">
        <v>73</v>
      </c>
      <c r="B1009" s="60" t="s">
        <v>72</v>
      </c>
      <c r="C1009" s="57" t="s">
        <v>170</v>
      </c>
      <c r="D1009" s="61">
        <v>1543.6006080684585</v>
      </c>
      <c r="E1009" s="62">
        <v>0</v>
      </c>
      <c r="F1009" s="60">
        <v>471280</v>
      </c>
      <c r="G1009" s="60" t="s">
        <v>301</v>
      </c>
      <c r="H1009" s="60">
        <v>2020</v>
      </c>
      <c r="I1009" s="62">
        <v>0</v>
      </c>
      <c r="J1009" s="60" t="s">
        <v>268</v>
      </c>
      <c r="K1009" s="60">
        <v>872008</v>
      </c>
      <c r="L1009" s="61"/>
      <c r="M1009" s="61">
        <v>1543.6006080684585</v>
      </c>
      <c r="N1009" s="61"/>
      <c r="O1009" s="57">
        <v>9230</v>
      </c>
      <c r="P1009" s="60">
        <v>504003</v>
      </c>
    </row>
    <row r="1010" spans="1:16" hidden="1" x14ac:dyDescent="0.25">
      <c r="A1010" s="60" t="s">
        <v>73</v>
      </c>
      <c r="B1010" s="60" t="s">
        <v>72</v>
      </c>
      <c r="C1010" s="57" t="s">
        <v>170</v>
      </c>
      <c r="D1010" s="61">
        <v>1543.6009400604003</v>
      </c>
      <c r="E1010" s="62">
        <v>0</v>
      </c>
      <c r="F1010" s="60">
        <v>471280</v>
      </c>
      <c r="G1010" s="60" t="s">
        <v>301</v>
      </c>
      <c r="H1010" s="60">
        <v>2020</v>
      </c>
      <c r="I1010" s="62">
        <v>0</v>
      </c>
      <c r="J1010" s="60" t="s">
        <v>268</v>
      </c>
      <c r="K1010" s="60">
        <v>872008</v>
      </c>
      <c r="L1010" s="61"/>
      <c r="M1010" s="61">
        <v>1543.6009400604003</v>
      </c>
      <c r="N1010" s="61"/>
      <c r="O1010" s="57">
        <v>9230</v>
      </c>
      <c r="P1010" s="60">
        <v>504003</v>
      </c>
    </row>
    <row r="1011" spans="1:16" hidden="1" x14ac:dyDescent="0.25">
      <c r="A1011" s="60" t="s">
        <v>73</v>
      </c>
      <c r="B1011" s="60" t="s">
        <v>72</v>
      </c>
      <c r="C1011" s="57" t="s">
        <v>170</v>
      </c>
      <c r="D1011" s="61">
        <v>1557.1999705476821</v>
      </c>
      <c r="E1011" s="62">
        <v>0</v>
      </c>
      <c r="F1011" s="60">
        <v>471280</v>
      </c>
      <c r="G1011" s="60" t="s">
        <v>301</v>
      </c>
      <c r="H1011" s="60">
        <v>2019</v>
      </c>
      <c r="I1011" s="62">
        <v>0</v>
      </c>
      <c r="J1011" s="60" t="s">
        <v>268</v>
      </c>
      <c r="K1011" s="60">
        <v>872008</v>
      </c>
      <c r="L1011" s="61"/>
      <c r="M1011" s="61">
        <v>1557.1999705476821</v>
      </c>
      <c r="N1011" s="61"/>
      <c r="O1011" s="57">
        <v>9230</v>
      </c>
      <c r="P1011" s="60">
        <v>504003</v>
      </c>
    </row>
    <row r="1012" spans="1:16" hidden="1" x14ac:dyDescent="0.25">
      <c r="A1012" s="60" t="s">
        <v>73</v>
      </c>
      <c r="B1012" s="60" t="s">
        <v>72</v>
      </c>
      <c r="C1012" s="57" t="s">
        <v>170</v>
      </c>
      <c r="D1012" s="61">
        <v>1557.2000377089591</v>
      </c>
      <c r="E1012" s="62">
        <v>0</v>
      </c>
      <c r="F1012" s="60">
        <v>471280</v>
      </c>
      <c r="G1012" s="60" t="s">
        <v>301</v>
      </c>
      <c r="H1012" s="60">
        <v>2019</v>
      </c>
      <c r="I1012" s="62">
        <v>0</v>
      </c>
      <c r="J1012" s="60" t="s">
        <v>268</v>
      </c>
      <c r="K1012" s="60">
        <v>872008</v>
      </c>
      <c r="L1012" s="61"/>
      <c r="M1012" s="61">
        <v>1557.2000377089591</v>
      </c>
      <c r="N1012" s="61"/>
      <c r="O1012" s="57">
        <v>9230</v>
      </c>
      <c r="P1012" s="60">
        <v>504003</v>
      </c>
    </row>
    <row r="1013" spans="1:16" hidden="1" x14ac:dyDescent="0.25">
      <c r="A1013" s="60" t="s">
        <v>73</v>
      </c>
      <c r="B1013" s="60" t="s">
        <v>72</v>
      </c>
      <c r="C1013" s="57" t="s">
        <v>170</v>
      </c>
      <c r="D1013" s="61">
        <v>1557.2002524526019</v>
      </c>
      <c r="E1013" s="62">
        <v>0</v>
      </c>
      <c r="F1013" s="60">
        <v>471280</v>
      </c>
      <c r="G1013" s="60" t="s">
        <v>301</v>
      </c>
      <c r="H1013" s="60">
        <v>2019</v>
      </c>
      <c r="I1013" s="62">
        <v>0</v>
      </c>
      <c r="J1013" s="60" t="s">
        <v>268</v>
      </c>
      <c r="K1013" s="60">
        <v>872008</v>
      </c>
      <c r="L1013" s="61"/>
      <c r="M1013" s="61">
        <v>1557.2002524526019</v>
      </c>
      <c r="N1013" s="61"/>
      <c r="O1013" s="57">
        <v>9230</v>
      </c>
      <c r="P1013" s="60">
        <v>504003</v>
      </c>
    </row>
    <row r="1014" spans="1:16" hidden="1" x14ac:dyDescent="0.25">
      <c r="A1014" s="60" t="s">
        <v>73</v>
      </c>
      <c r="B1014" s="60" t="s">
        <v>72</v>
      </c>
      <c r="C1014" s="57" t="s">
        <v>170</v>
      </c>
      <c r="D1014" s="61">
        <v>1900.3296780262008</v>
      </c>
      <c r="E1014" s="62">
        <v>0</v>
      </c>
      <c r="F1014" s="60">
        <v>471280</v>
      </c>
      <c r="G1014" s="60" t="s">
        <v>301</v>
      </c>
      <c r="H1014" s="60">
        <v>2015</v>
      </c>
      <c r="I1014" s="62">
        <v>0</v>
      </c>
      <c r="J1014" s="60" t="s">
        <v>268</v>
      </c>
      <c r="K1014" s="60">
        <v>870905</v>
      </c>
      <c r="L1014" s="61"/>
      <c r="M1014" s="61">
        <v>1900.3296780262008</v>
      </c>
      <c r="N1014" s="61"/>
      <c r="O1014" s="57">
        <v>9210</v>
      </c>
      <c r="P1014" s="60">
        <v>504003</v>
      </c>
    </row>
    <row r="1015" spans="1:16" hidden="1" x14ac:dyDescent="0.25">
      <c r="A1015" s="60" t="s">
        <v>73</v>
      </c>
      <c r="B1015" s="60" t="s">
        <v>72</v>
      </c>
      <c r="C1015" s="57" t="s">
        <v>170</v>
      </c>
      <c r="D1015" s="61">
        <v>2661.700179896578</v>
      </c>
      <c r="E1015" s="62">
        <v>0</v>
      </c>
      <c r="F1015" s="60">
        <v>471280</v>
      </c>
      <c r="G1015" s="60" t="s">
        <v>301</v>
      </c>
      <c r="H1015" s="60">
        <v>2016</v>
      </c>
      <c r="I1015" s="62">
        <v>0</v>
      </c>
      <c r="J1015" s="60" t="s">
        <v>268</v>
      </c>
      <c r="K1015" s="60">
        <v>870905</v>
      </c>
      <c r="L1015" s="61"/>
      <c r="M1015" s="61">
        <v>2661.700179896578</v>
      </c>
      <c r="N1015" s="61"/>
      <c r="O1015" s="57">
        <v>9230</v>
      </c>
      <c r="P1015" s="60">
        <v>504003</v>
      </c>
    </row>
    <row r="1016" spans="1:16" hidden="1" x14ac:dyDescent="0.25">
      <c r="A1016" s="60" t="s">
        <v>73</v>
      </c>
      <c r="B1016" s="60" t="s">
        <v>72</v>
      </c>
      <c r="C1016" s="57" t="s">
        <v>170</v>
      </c>
      <c r="D1016" s="61">
        <v>3114.3999804902073</v>
      </c>
      <c r="E1016" s="62">
        <v>0</v>
      </c>
      <c r="F1016" s="60">
        <v>471280</v>
      </c>
      <c r="G1016" s="60" t="s">
        <v>301</v>
      </c>
      <c r="H1016" s="60">
        <v>2019</v>
      </c>
      <c r="I1016" s="62">
        <v>0</v>
      </c>
      <c r="J1016" s="60" t="s">
        <v>268</v>
      </c>
      <c r="K1016" s="60">
        <v>872008</v>
      </c>
      <c r="L1016" s="61"/>
      <c r="M1016" s="61">
        <v>3114.3999804902073</v>
      </c>
      <c r="N1016" s="61"/>
      <c r="O1016" s="57">
        <v>9230</v>
      </c>
      <c r="P1016" s="60">
        <v>504003</v>
      </c>
    </row>
    <row r="1017" spans="1:16" x14ac:dyDescent="0.25">
      <c r="A1017" s="57" t="s">
        <v>73</v>
      </c>
      <c r="B1017" s="57" t="s">
        <v>72</v>
      </c>
      <c r="C1017" s="57" t="s">
        <v>171</v>
      </c>
      <c r="D1017" s="58">
        <v>1054.799828672406</v>
      </c>
      <c r="E1017" s="59">
        <v>0</v>
      </c>
      <c r="F1017" s="57">
        <v>404035</v>
      </c>
      <c r="G1017" s="57" t="s">
        <v>302</v>
      </c>
      <c r="H1017" s="57">
        <v>2016</v>
      </c>
      <c r="I1017" s="59">
        <v>0.56699999999999995</v>
      </c>
      <c r="J1017" s="57" t="s">
        <v>268</v>
      </c>
      <c r="K1017" s="57">
        <v>872008</v>
      </c>
      <c r="L1017" s="58">
        <v>598.07150285725413</v>
      </c>
      <c r="M1017" s="58">
        <v>456.72832581515183</v>
      </c>
      <c r="O1017" s="57" t="s">
        <v>283</v>
      </c>
      <c r="P1017" s="57">
        <v>504019</v>
      </c>
    </row>
    <row r="1018" spans="1:16" x14ac:dyDescent="0.25">
      <c r="A1018" s="57" t="s">
        <v>73</v>
      </c>
      <c r="B1018" s="57" t="s">
        <v>72</v>
      </c>
      <c r="C1018" s="57" t="s">
        <v>171</v>
      </c>
      <c r="D1018" s="58">
        <v>1054.8000761347917</v>
      </c>
      <c r="E1018" s="59">
        <v>0</v>
      </c>
      <c r="F1018" s="57">
        <v>404035</v>
      </c>
      <c r="G1018" s="57" t="s">
        <v>302</v>
      </c>
      <c r="H1018" s="57">
        <v>2016</v>
      </c>
      <c r="I1018" s="59">
        <v>0.56699999999999995</v>
      </c>
      <c r="J1018" s="57" t="s">
        <v>268</v>
      </c>
      <c r="K1018" s="57">
        <v>872008</v>
      </c>
      <c r="L1018" s="58">
        <v>598.07164316842682</v>
      </c>
      <c r="M1018" s="58">
        <v>456.72843296636484</v>
      </c>
      <c r="O1018" s="57" t="s">
        <v>283</v>
      </c>
      <c r="P1018" s="57">
        <v>504019</v>
      </c>
    </row>
    <row r="1019" spans="1:16" x14ac:dyDescent="0.25">
      <c r="A1019" s="57" t="s">
        <v>73</v>
      </c>
      <c r="B1019" s="57" t="s">
        <v>72</v>
      </c>
      <c r="C1019" s="57" t="s">
        <v>171</v>
      </c>
      <c r="D1019" s="58">
        <v>1054.8001518026567</v>
      </c>
      <c r="E1019" s="59">
        <v>0</v>
      </c>
      <c r="F1019" s="57">
        <v>404035</v>
      </c>
      <c r="G1019" s="57" t="s">
        <v>302</v>
      </c>
      <c r="H1019" s="57">
        <v>2016</v>
      </c>
      <c r="I1019" s="59">
        <v>0.56699999999999995</v>
      </c>
      <c r="J1019" s="57" t="s">
        <v>268</v>
      </c>
      <c r="K1019" s="57">
        <v>872008</v>
      </c>
      <c r="L1019" s="58">
        <v>598.07168607210633</v>
      </c>
      <c r="M1019" s="58">
        <v>456.7284657305504</v>
      </c>
      <c r="O1019" s="57" t="s">
        <v>283</v>
      </c>
      <c r="P1019" s="57">
        <v>504019</v>
      </c>
    </row>
    <row r="1020" spans="1:16" x14ac:dyDescent="0.25">
      <c r="A1020" s="57" t="s">
        <v>73</v>
      </c>
      <c r="B1020" s="57" t="s">
        <v>72</v>
      </c>
      <c r="C1020" s="57" t="s">
        <v>171</v>
      </c>
      <c r="D1020" s="58">
        <v>1054.8002007666521</v>
      </c>
      <c r="E1020" s="59">
        <v>0</v>
      </c>
      <c r="F1020" s="57">
        <v>404035</v>
      </c>
      <c r="G1020" s="57" t="s">
        <v>302</v>
      </c>
      <c r="H1020" s="57">
        <v>2016</v>
      </c>
      <c r="I1020" s="59">
        <v>0.56699999999999995</v>
      </c>
      <c r="J1020" s="57" t="s">
        <v>268</v>
      </c>
      <c r="K1020" s="57">
        <v>872008</v>
      </c>
      <c r="L1020" s="58">
        <v>598.07171383469165</v>
      </c>
      <c r="M1020" s="58">
        <v>456.72848693196045</v>
      </c>
      <c r="O1020" s="57" t="s">
        <v>283</v>
      </c>
      <c r="P1020" s="57">
        <v>504019</v>
      </c>
    </row>
    <row r="1021" spans="1:16" x14ac:dyDescent="0.25">
      <c r="A1021" s="57" t="s">
        <v>73</v>
      </c>
      <c r="B1021" s="57" t="s">
        <v>72</v>
      </c>
      <c r="C1021" s="57" t="s">
        <v>171</v>
      </c>
      <c r="D1021" s="58">
        <v>1054.8004734097399</v>
      </c>
      <c r="E1021" s="59">
        <v>0</v>
      </c>
      <c r="F1021" s="57">
        <v>404035</v>
      </c>
      <c r="G1021" s="57" t="s">
        <v>302</v>
      </c>
      <c r="H1021" s="57">
        <v>2016</v>
      </c>
      <c r="I1021" s="59">
        <v>0.56699999999999995</v>
      </c>
      <c r="J1021" s="57" t="s">
        <v>268</v>
      </c>
      <c r="K1021" s="57">
        <v>872008</v>
      </c>
      <c r="L1021" s="58">
        <v>598.07186842332248</v>
      </c>
      <c r="M1021" s="58">
        <v>456.72860498641739</v>
      </c>
      <c r="O1021" s="57" t="s">
        <v>283</v>
      </c>
      <c r="P1021" s="57">
        <v>504019</v>
      </c>
    </row>
    <row r="1022" spans="1:16" x14ac:dyDescent="0.25">
      <c r="A1022" s="57" t="s">
        <v>73</v>
      </c>
      <c r="B1022" s="57" t="s">
        <v>72</v>
      </c>
      <c r="C1022" s="57" t="s">
        <v>171</v>
      </c>
      <c r="D1022" s="58">
        <v>1054.8009504751028</v>
      </c>
      <c r="E1022" s="59">
        <v>0</v>
      </c>
      <c r="F1022" s="57">
        <v>404035</v>
      </c>
      <c r="G1022" s="57" t="s">
        <v>302</v>
      </c>
      <c r="H1022" s="57">
        <v>2016</v>
      </c>
      <c r="I1022" s="59">
        <v>0.56699999999999995</v>
      </c>
      <c r="J1022" s="57" t="s">
        <v>268</v>
      </c>
      <c r="K1022" s="57">
        <v>872008</v>
      </c>
      <c r="L1022" s="58">
        <v>598.07213891938329</v>
      </c>
      <c r="M1022" s="58">
        <v>456.72881155571952</v>
      </c>
      <c r="O1022" s="57" t="s">
        <v>283</v>
      </c>
      <c r="P1022" s="57">
        <v>504019</v>
      </c>
    </row>
    <row r="1023" spans="1:16" x14ac:dyDescent="0.25">
      <c r="A1023" s="57" t="s">
        <v>73</v>
      </c>
      <c r="B1023" s="57" t="s">
        <v>72</v>
      </c>
      <c r="C1023" s="57" t="s">
        <v>171</v>
      </c>
      <c r="D1023" s="58">
        <v>1125.5999662125187</v>
      </c>
      <c r="E1023" s="59">
        <v>0</v>
      </c>
      <c r="F1023" s="57">
        <v>404035</v>
      </c>
      <c r="G1023" s="57" t="s">
        <v>302</v>
      </c>
      <c r="H1023" s="57">
        <v>2017</v>
      </c>
      <c r="I1023" s="59">
        <v>0.56699999999999995</v>
      </c>
      <c r="J1023" s="57" t="s">
        <v>268</v>
      </c>
      <c r="K1023" s="57">
        <v>872008</v>
      </c>
      <c r="L1023" s="58">
        <v>638.21518084249806</v>
      </c>
      <c r="M1023" s="58">
        <v>487.38478537002061</v>
      </c>
      <c r="O1023" s="57" t="s">
        <v>283</v>
      </c>
      <c r="P1023" s="57">
        <v>504019</v>
      </c>
    </row>
    <row r="1024" spans="1:16" x14ac:dyDescent="0.25">
      <c r="A1024" s="57" t="s">
        <v>73</v>
      </c>
      <c r="B1024" s="57" t="s">
        <v>72</v>
      </c>
      <c r="C1024" s="57" t="s">
        <v>171</v>
      </c>
      <c r="D1024" s="58">
        <v>2193.5992535288142</v>
      </c>
      <c r="E1024" s="59">
        <v>0</v>
      </c>
      <c r="F1024" s="57">
        <v>404035</v>
      </c>
      <c r="G1024" s="57" t="s">
        <v>302</v>
      </c>
      <c r="H1024" s="57">
        <v>2017</v>
      </c>
      <c r="I1024" s="59">
        <v>0.56699999999999995</v>
      </c>
      <c r="J1024" s="57" t="s">
        <v>268</v>
      </c>
      <c r="K1024" s="57">
        <v>872008</v>
      </c>
      <c r="L1024" s="58">
        <v>1243.7707767508375</v>
      </c>
      <c r="M1024" s="58">
        <v>949.82847677797668</v>
      </c>
      <c r="O1024" s="57" t="s">
        <v>283</v>
      </c>
      <c r="P1024" s="57">
        <v>504019</v>
      </c>
    </row>
    <row r="1025" spans="1:16" x14ac:dyDescent="0.25">
      <c r="A1025" s="57" t="s">
        <v>73</v>
      </c>
      <c r="B1025" s="57" t="s">
        <v>72</v>
      </c>
      <c r="C1025" s="57" t="s">
        <v>171</v>
      </c>
      <c r="D1025" s="58">
        <v>2193.5996550921536</v>
      </c>
      <c r="E1025" s="59">
        <v>0</v>
      </c>
      <c r="F1025" s="57">
        <v>404035</v>
      </c>
      <c r="G1025" s="57" t="s">
        <v>302</v>
      </c>
      <c r="H1025" s="57">
        <v>2017</v>
      </c>
      <c r="I1025" s="59">
        <v>0.56699999999999995</v>
      </c>
      <c r="J1025" s="57" t="s">
        <v>268</v>
      </c>
      <c r="K1025" s="57">
        <v>872008</v>
      </c>
      <c r="L1025" s="58">
        <v>1243.7710044372509</v>
      </c>
      <c r="M1025" s="58">
        <v>949.82865065490273</v>
      </c>
      <c r="O1025" s="57" t="s">
        <v>283</v>
      </c>
      <c r="P1025" s="57">
        <v>504019</v>
      </c>
    </row>
    <row r="1026" spans="1:16" x14ac:dyDescent="0.25">
      <c r="A1026" s="57" t="s">
        <v>73</v>
      </c>
      <c r="B1026" s="57" t="s">
        <v>72</v>
      </c>
      <c r="C1026" s="57" t="s">
        <v>171</v>
      </c>
      <c r="D1026" s="58">
        <v>2193.5997259454084</v>
      </c>
      <c r="E1026" s="59">
        <v>0</v>
      </c>
      <c r="F1026" s="57">
        <v>404035</v>
      </c>
      <c r="G1026" s="57" t="s">
        <v>302</v>
      </c>
      <c r="H1026" s="57">
        <v>2017</v>
      </c>
      <c r="I1026" s="59">
        <v>0.56699999999999995</v>
      </c>
      <c r="J1026" s="57" t="s">
        <v>268</v>
      </c>
      <c r="K1026" s="57">
        <v>872008</v>
      </c>
      <c r="L1026" s="58">
        <v>1243.7710446110464</v>
      </c>
      <c r="M1026" s="58">
        <v>949.82868133436205</v>
      </c>
      <c r="O1026" s="57" t="s">
        <v>283</v>
      </c>
      <c r="P1026" s="57">
        <v>504019</v>
      </c>
    </row>
    <row r="1027" spans="1:16" x14ac:dyDescent="0.25">
      <c r="A1027" s="57" t="s">
        <v>73</v>
      </c>
      <c r="B1027" s="57" t="s">
        <v>72</v>
      </c>
      <c r="C1027" s="57" t="s">
        <v>171</v>
      </c>
      <c r="D1027" s="58">
        <v>2193.6001091541543</v>
      </c>
      <c r="E1027" s="59">
        <v>0</v>
      </c>
      <c r="F1027" s="57">
        <v>404035</v>
      </c>
      <c r="G1027" s="57" t="s">
        <v>302</v>
      </c>
      <c r="H1027" s="57">
        <v>2017</v>
      </c>
      <c r="I1027" s="59">
        <v>0.56699999999999995</v>
      </c>
      <c r="J1027" s="57" t="s">
        <v>268</v>
      </c>
      <c r="K1027" s="57">
        <v>872008</v>
      </c>
      <c r="L1027" s="58">
        <v>1243.7712618904054</v>
      </c>
      <c r="M1027" s="58">
        <v>949.82884726374891</v>
      </c>
      <c r="O1027" s="57" t="s">
        <v>283</v>
      </c>
      <c r="P1027" s="57">
        <v>504019</v>
      </c>
    </row>
    <row r="1028" spans="1:16" x14ac:dyDescent="0.25">
      <c r="A1028" s="57" t="s">
        <v>73</v>
      </c>
      <c r="B1028" s="57" t="s">
        <v>72</v>
      </c>
      <c r="C1028" s="57" t="s">
        <v>171</v>
      </c>
      <c r="D1028" s="58">
        <v>2193.6001374410457</v>
      </c>
      <c r="E1028" s="59">
        <v>0</v>
      </c>
      <c r="F1028" s="57">
        <v>404035</v>
      </c>
      <c r="G1028" s="57" t="s">
        <v>302</v>
      </c>
      <c r="H1028" s="57">
        <v>2017</v>
      </c>
      <c r="I1028" s="59">
        <v>0.56699999999999995</v>
      </c>
      <c r="J1028" s="57" t="s">
        <v>268</v>
      </c>
      <c r="K1028" s="57">
        <v>872008</v>
      </c>
      <c r="L1028" s="58">
        <v>1243.7712779290728</v>
      </c>
      <c r="M1028" s="58">
        <v>949.82885951197295</v>
      </c>
      <c r="O1028" s="57" t="s">
        <v>283</v>
      </c>
      <c r="P1028" s="57">
        <v>504019</v>
      </c>
    </row>
    <row r="1029" spans="1:16" x14ac:dyDescent="0.25">
      <c r="A1029" s="57" t="s">
        <v>73</v>
      </c>
      <c r="B1029" s="57" t="s">
        <v>72</v>
      </c>
      <c r="C1029" s="57" t="s">
        <v>171</v>
      </c>
      <c r="D1029" s="58">
        <v>4140.3598708805621</v>
      </c>
      <c r="E1029" s="59">
        <v>0</v>
      </c>
      <c r="F1029" s="57">
        <v>404057</v>
      </c>
      <c r="G1029" s="57" t="s">
        <v>303</v>
      </c>
      <c r="H1029" s="57">
        <v>2017</v>
      </c>
      <c r="I1029" s="59">
        <v>0</v>
      </c>
      <c r="J1029" s="57" t="s">
        <v>268</v>
      </c>
      <c r="K1029" s="57">
        <v>872008</v>
      </c>
      <c r="M1029" s="58">
        <v>4140.3598708805621</v>
      </c>
      <c r="O1029" s="57">
        <v>9230</v>
      </c>
      <c r="P1029" s="57">
        <v>504003</v>
      </c>
    </row>
    <row r="1030" spans="1:16" x14ac:dyDescent="0.25">
      <c r="A1030" s="57" t="s">
        <v>73</v>
      </c>
      <c r="B1030" s="57" t="s">
        <v>72</v>
      </c>
      <c r="C1030" s="57" t="s">
        <v>171</v>
      </c>
      <c r="D1030" s="58">
        <v>4140.3599724793721</v>
      </c>
      <c r="E1030" s="59">
        <v>0</v>
      </c>
      <c r="F1030" s="57">
        <v>404057</v>
      </c>
      <c r="G1030" s="57" t="s">
        <v>303</v>
      </c>
      <c r="H1030" s="57">
        <v>2017</v>
      </c>
      <c r="I1030" s="59">
        <v>0</v>
      </c>
      <c r="J1030" s="57" t="s">
        <v>268</v>
      </c>
      <c r="K1030" s="57">
        <v>872008</v>
      </c>
      <c r="M1030" s="58">
        <v>4140.3599724793721</v>
      </c>
      <c r="O1030" s="57">
        <v>9230</v>
      </c>
      <c r="P1030" s="57">
        <v>504003</v>
      </c>
    </row>
    <row r="1031" spans="1:16" x14ac:dyDescent="0.25">
      <c r="A1031" s="57" t="s">
        <v>73</v>
      </c>
      <c r="B1031" s="57" t="s">
        <v>72</v>
      </c>
      <c r="C1031" s="57" t="s">
        <v>171</v>
      </c>
      <c r="D1031" s="58">
        <v>4140.3600968610826</v>
      </c>
      <c r="E1031" s="59">
        <v>0</v>
      </c>
      <c r="F1031" s="57">
        <v>404057</v>
      </c>
      <c r="G1031" s="57" t="s">
        <v>303</v>
      </c>
      <c r="H1031" s="57">
        <v>2017</v>
      </c>
      <c r="I1031" s="59">
        <v>0</v>
      </c>
      <c r="J1031" s="57" t="s">
        <v>268</v>
      </c>
      <c r="K1031" s="57">
        <v>872008</v>
      </c>
      <c r="M1031" s="58">
        <v>4140.3600968610826</v>
      </c>
      <c r="O1031" s="57">
        <v>9230</v>
      </c>
      <c r="P1031" s="57">
        <v>504003</v>
      </c>
    </row>
    <row r="1032" spans="1:16" x14ac:dyDescent="0.25">
      <c r="A1032" s="57" t="s">
        <v>73</v>
      </c>
      <c r="B1032" s="57" t="s">
        <v>72</v>
      </c>
      <c r="C1032" s="57" t="s">
        <v>171</v>
      </c>
      <c r="D1032" s="58">
        <v>4140.360266577708</v>
      </c>
      <c r="E1032" s="59">
        <v>0</v>
      </c>
      <c r="F1032" s="57">
        <v>404057</v>
      </c>
      <c r="G1032" s="57" t="s">
        <v>303</v>
      </c>
      <c r="H1032" s="57">
        <v>2017</v>
      </c>
      <c r="I1032" s="59">
        <v>0</v>
      </c>
      <c r="J1032" s="57" t="s">
        <v>268</v>
      </c>
      <c r="K1032" s="57">
        <v>872008</v>
      </c>
      <c r="M1032" s="58">
        <v>4140.360266577708</v>
      </c>
      <c r="O1032" s="57">
        <v>9230</v>
      </c>
      <c r="P1032" s="57">
        <v>504003</v>
      </c>
    </row>
    <row r="1033" spans="1:16" x14ac:dyDescent="0.25">
      <c r="A1033" s="57" t="s">
        <v>73</v>
      </c>
      <c r="B1033" s="57" t="s">
        <v>72</v>
      </c>
      <c r="C1033" s="57" t="s">
        <v>171</v>
      </c>
      <c r="D1033" s="58">
        <v>4140.3603151814423</v>
      </c>
      <c r="E1033" s="59">
        <v>0</v>
      </c>
      <c r="F1033" s="57">
        <v>404057</v>
      </c>
      <c r="G1033" s="57" t="s">
        <v>303</v>
      </c>
      <c r="H1033" s="57">
        <v>2017</v>
      </c>
      <c r="I1033" s="59">
        <v>0</v>
      </c>
      <c r="J1033" s="57" t="s">
        <v>268</v>
      </c>
      <c r="K1033" s="57">
        <v>872008</v>
      </c>
      <c r="M1033" s="58">
        <v>4140.3603151814423</v>
      </c>
      <c r="O1033" s="57">
        <v>9230</v>
      </c>
      <c r="P1033" s="57">
        <v>504003</v>
      </c>
    </row>
    <row r="1034" spans="1:16" x14ac:dyDescent="0.25">
      <c r="A1034" s="57" t="s">
        <v>73</v>
      </c>
      <c r="B1034" s="57" t="s">
        <v>72</v>
      </c>
      <c r="C1034" s="57" t="s">
        <v>171</v>
      </c>
      <c r="D1034" s="58">
        <v>4492.7995703635706</v>
      </c>
      <c r="E1034" s="59">
        <v>0</v>
      </c>
      <c r="F1034" s="57">
        <v>404057</v>
      </c>
      <c r="G1034" s="57" t="s">
        <v>303</v>
      </c>
      <c r="H1034" s="57">
        <v>2018</v>
      </c>
      <c r="I1034" s="59">
        <v>0</v>
      </c>
      <c r="J1034" s="57" t="s">
        <v>268</v>
      </c>
      <c r="K1034" s="57">
        <v>872008</v>
      </c>
      <c r="M1034" s="58">
        <v>4492.7995703635706</v>
      </c>
      <c r="O1034" s="57">
        <v>9230</v>
      </c>
      <c r="P1034" s="57">
        <v>504003</v>
      </c>
    </row>
    <row r="1035" spans="1:16" x14ac:dyDescent="0.25">
      <c r="A1035" s="57" t="s">
        <v>73</v>
      </c>
      <c r="B1035" s="57" t="s">
        <v>72</v>
      </c>
      <c r="C1035" s="57" t="s">
        <v>171</v>
      </c>
      <c r="D1035" s="58">
        <v>5285.1597764236685</v>
      </c>
      <c r="E1035" s="59">
        <v>0</v>
      </c>
      <c r="F1035" s="57">
        <v>404057</v>
      </c>
      <c r="G1035" s="57" t="s">
        <v>303</v>
      </c>
      <c r="H1035" s="57">
        <v>2017</v>
      </c>
      <c r="I1035" s="59">
        <v>0</v>
      </c>
      <c r="J1035" s="57" t="s">
        <v>268</v>
      </c>
      <c r="K1035" s="57">
        <v>872008</v>
      </c>
      <c r="M1035" s="58">
        <v>5285.1597764236685</v>
      </c>
      <c r="O1035" s="57">
        <v>9230</v>
      </c>
      <c r="P1035" s="57">
        <v>504003</v>
      </c>
    </row>
    <row r="1036" spans="1:16" x14ac:dyDescent="0.25">
      <c r="A1036" s="57" t="s">
        <v>73</v>
      </c>
      <c r="B1036" s="57" t="s">
        <v>72</v>
      </c>
      <c r="C1036" s="57" t="s">
        <v>171</v>
      </c>
      <c r="D1036" s="58">
        <v>5285.1597926096638</v>
      </c>
      <c r="E1036" s="59">
        <v>0</v>
      </c>
      <c r="F1036" s="57">
        <v>404057</v>
      </c>
      <c r="G1036" s="57" t="s">
        <v>303</v>
      </c>
      <c r="H1036" s="57">
        <v>2017</v>
      </c>
      <c r="I1036" s="59">
        <v>0</v>
      </c>
      <c r="J1036" s="57" t="s">
        <v>268</v>
      </c>
      <c r="K1036" s="57">
        <v>872008</v>
      </c>
      <c r="M1036" s="58">
        <v>5285.1597926096638</v>
      </c>
      <c r="O1036" s="57">
        <v>9230</v>
      </c>
      <c r="P1036" s="57">
        <v>504003</v>
      </c>
    </row>
    <row r="1037" spans="1:16" x14ac:dyDescent="0.25">
      <c r="A1037" s="57" t="s">
        <v>73</v>
      </c>
      <c r="B1037" s="57" t="s">
        <v>72</v>
      </c>
      <c r="C1037" s="57" t="s">
        <v>171</v>
      </c>
      <c r="D1037" s="58">
        <v>5285.159951236531</v>
      </c>
      <c r="E1037" s="59">
        <v>0</v>
      </c>
      <c r="F1037" s="57">
        <v>404057</v>
      </c>
      <c r="G1037" s="57" t="s">
        <v>303</v>
      </c>
      <c r="H1037" s="57">
        <v>2017</v>
      </c>
      <c r="I1037" s="59">
        <v>0</v>
      </c>
      <c r="J1037" s="57" t="s">
        <v>268</v>
      </c>
      <c r="K1037" s="57">
        <v>872008</v>
      </c>
      <c r="M1037" s="58">
        <v>5285.159951236531</v>
      </c>
      <c r="O1037" s="57">
        <v>9230</v>
      </c>
      <c r="P1037" s="57">
        <v>504003</v>
      </c>
    </row>
    <row r="1038" spans="1:16" x14ac:dyDescent="0.25">
      <c r="A1038" s="57" t="s">
        <v>73</v>
      </c>
      <c r="B1038" s="57" t="s">
        <v>72</v>
      </c>
      <c r="C1038" s="57" t="s">
        <v>171</v>
      </c>
      <c r="D1038" s="58">
        <v>5285.160004678648</v>
      </c>
      <c r="E1038" s="59">
        <v>0</v>
      </c>
      <c r="F1038" s="57">
        <v>404057</v>
      </c>
      <c r="G1038" s="57" t="s">
        <v>303</v>
      </c>
      <c r="H1038" s="57">
        <v>2017</v>
      </c>
      <c r="I1038" s="59">
        <v>0</v>
      </c>
      <c r="J1038" s="57" t="s">
        <v>268</v>
      </c>
      <c r="K1038" s="57">
        <v>872008</v>
      </c>
      <c r="M1038" s="58">
        <v>5285.160004678648</v>
      </c>
      <c r="O1038" s="57">
        <v>9230</v>
      </c>
      <c r="P1038" s="57">
        <v>504003</v>
      </c>
    </row>
    <row r="1039" spans="1:16" x14ac:dyDescent="0.25">
      <c r="A1039" s="57" t="s">
        <v>73</v>
      </c>
      <c r="B1039" s="57" t="s">
        <v>72</v>
      </c>
      <c r="C1039" s="57" t="s">
        <v>171</v>
      </c>
      <c r="D1039" s="58">
        <v>5285.1603950062927</v>
      </c>
      <c r="E1039" s="59">
        <v>0</v>
      </c>
      <c r="F1039" s="57">
        <v>404057</v>
      </c>
      <c r="G1039" s="57" t="s">
        <v>303</v>
      </c>
      <c r="H1039" s="57">
        <v>2017</v>
      </c>
      <c r="I1039" s="59">
        <v>0</v>
      </c>
      <c r="J1039" s="57" t="s">
        <v>268</v>
      </c>
      <c r="K1039" s="57">
        <v>872008</v>
      </c>
      <c r="M1039" s="58">
        <v>5285.1603950062927</v>
      </c>
      <c r="O1039" s="57">
        <v>9230</v>
      </c>
      <c r="P1039" s="57">
        <v>504003</v>
      </c>
    </row>
    <row r="1040" spans="1:16" x14ac:dyDescent="0.25">
      <c r="A1040" s="57" t="s">
        <v>73</v>
      </c>
      <c r="B1040" s="57" t="s">
        <v>72</v>
      </c>
      <c r="C1040" s="57" t="s">
        <v>171</v>
      </c>
      <c r="D1040" s="58">
        <v>5285.1604485716562</v>
      </c>
      <c r="E1040" s="59">
        <v>0</v>
      </c>
      <c r="F1040" s="57">
        <v>404057</v>
      </c>
      <c r="G1040" s="57" t="s">
        <v>303</v>
      </c>
      <c r="H1040" s="57">
        <v>2017</v>
      </c>
      <c r="I1040" s="59">
        <v>0</v>
      </c>
      <c r="J1040" s="57" t="s">
        <v>268</v>
      </c>
      <c r="K1040" s="57">
        <v>872008</v>
      </c>
      <c r="M1040" s="58">
        <v>5285.1604485716562</v>
      </c>
      <c r="O1040" s="57">
        <v>9230</v>
      </c>
      <c r="P1040" s="57">
        <v>504003</v>
      </c>
    </row>
    <row r="1041" spans="1:16" x14ac:dyDescent="0.25">
      <c r="A1041" s="57" t="s">
        <v>73</v>
      </c>
      <c r="B1041" s="57" t="s">
        <v>72</v>
      </c>
      <c r="C1041" s="57" t="s">
        <v>171</v>
      </c>
      <c r="D1041" s="58">
        <v>5366.7298029779186</v>
      </c>
      <c r="E1041" s="59">
        <v>0</v>
      </c>
      <c r="F1041" s="57">
        <v>404057</v>
      </c>
      <c r="G1041" s="57" t="s">
        <v>303</v>
      </c>
      <c r="H1041" s="57">
        <v>2015</v>
      </c>
      <c r="I1041" s="59">
        <v>0</v>
      </c>
      <c r="J1041" s="57" t="s">
        <v>268</v>
      </c>
      <c r="K1041" s="57">
        <v>870905</v>
      </c>
      <c r="M1041" s="58">
        <v>5366.7298029779186</v>
      </c>
      <c r="O1041" s="57">
        <v>9210</v>
      </c>
      <c r="P1041" s="57">
        <v>504003</v>
      </c>
    </row>
    <row r="1042" spans="1:16" x14ac:dyDescent="0.25">
      <c r="A1042" s="57" t="s">
        <v>73</v>
      </c>
      <c r="B1042" s="57" t="s">
        <v>72</v>
      </c>
      <c r="C1042" s="57" t="s">
        <v>171</v>
      </c>
      <c r="D1042" s="58">
        <v>5441.0098704285838</v>
      </c>
      <c r="E1042" s="59">
        <v>0</v>
      </c>
      <c r="F1042" s="57">
        <v>404057</v>
      </c>
      <c r="G1042" s="57" t="s">
        <v>303</v>
      </c>
      <c r="H1042" s="57">
        <v>2016</v>
      </c>
      <c r="I1042" s="59">
        <v>0</v>
      </c>
      <c r="J1042" s="57" t="s">
        <v>268</v>
      </c>
      <c r="K1042" s="57">
        <v>872008</v>
      </c>
      <c r="M1042" s="58">
        <v>5441.0098704285838</v>
      </c>
      <c r="O1042" s="57">
        <v>9230</v>
      </c>
      <c r="P1042" s="57">
        <v>504003</v>
      </c>
    </row>
    <row r="1043" spans="1:16" x14ac:dyDescent="0.25">
      <c r="A1043" s="57" t="s">
        <v>73</v>
      </c>
      <c r="B1043" s="57" t="s">
        <v>72</v>
      </c>
      <c r="C1043" s="57" t="s">
        <v>171</v>
      </c>
      <c r="D1043" s="58">
        <v>5441.0098762403386</v>
      </c>
      <c r="E1043" s="59">
        <v>0</v>
      </c>
      <c r="F1043" s="57">
        <v>404057</v>
      </c>
      <c r="G1043" s="57" t="s">
        <v>303</v>
      </c>
      <c r="H1043" s="57">
        <v>2016</v>
      </c>
      <c r="I1043" s="59">
        <v>0</v>
      </c>
      <c r="J1043" s="57" t="s">
        <v>268</v>
      </c>
      <c r="K1043" s="57">
        <v>872008</v>
      </c>
      <c r="M1043" s="58">
        <v>5441.0098762403386</v>
      </c>
      <c r="O1043" s="57">
        <v>9230</v>
      </c>
      <c r="P1043" s="57">
        <v>504003</v>
      </c>
    </row>
    <row r="1044" spans="1:16" x14ac:dyDescent="0.25">
      <c r="A1044" s="57" t="s">
        <v>73</v>
      </c>
      <c r="B1044" s="57" t="s">
        <v>72</v>
      </c>
      <c r="C1044" s="57" t="s">
        <v>171</v>
      </c>
      <c r="D1044" s="58">
        <v>5441.0099204662547</v>
      </c>
      <c r="E1044" s="59">
        <v>0</v>
      </c>
      <c r="F1044" s="57">
        <v>404057</v>
      </c>
      <c r="G1044" s="57" t="s">
        <v>303</v>
      </c>
      <c r="H1044" s="57">
        <v>2016</v>
      </c>
      <c r="I1044" s="59">
        <v>0</v>
      </c>
      <c r="J1044" s="57" t="s">
        <v>268</v>
      </c>
      <c r="K1044" s="57">
        <v>872008</v>
      </c>
      <c r="M1044" s="58">
        <v>5441.0099204662547</v>
      </c>
      <c r="O1044" s="57">
        <v>9230</v>
      </c>
      <c r="P1044" s="57">
        <v>504003</v>
      </c>
    </row>
    <row r="1045" spans="1:16" x14ac:dyDescent="0.25">
      <c r="A1045" s="57" t="s">
        <v>73</v>
      </c>
      <c r="B1045" s="57" t="s">
        <v>72</v>
      </c>
      <c r="C1045" s="57" t="s">
        <v>171</v>
      </c>
      <c r="D1045" s="58">
        <v>5441.0100183877121</v>
      </c>
      <c r="E1045" s="59">
        <v>0</v>
      </c>
      <c r="F1045" s="57">
        <v>404057</v>
      </c>
      <c r="G1045" s="57" t="s">
        <v>303</v>
      </c>
      <c r="H1045" s="57">
        <v>2016</v>
      </c>
      <c r="I1045" s="59">
        <v>0</v>
      </c>
      <c r="J1045" s="57" t="s">
        <v>268</v>
      </c>
      <c r="K1045" s="57">
        <v>872008</v>
      </c>
      <c r="M1045" s="58">
        <v>5441.0100183877121</v>
      </c>
      <c r="O1045" s="57">
        <v>9230</v>
      </c>
      <c r="P1045" s="57">
        <v>504003</v>
      </c>
    </row>
    <row r="1046" spans="1:16" x14ac:dyDescent="0.25">
      <c r="A1046" s="57" t="s">
        <v>73</v>
      </c>
      <c r="B1046" s="57" t="s">
        <v>72</v>
      </c>
      <c r="C1046" s="57" t="s">
        <v>171</v>
      </c>
      <c r="D1046" s="58">
        <v>5441.0100339884193</v>
      </c>
      <c r="E1046" s="59">
        <v>0</v>
      </c>
      <c r="F1046" s="57">
        <v>404057</v>
      </c>
      <c r="G1046" s="57" t="s">
        <v>303</v>
      </c>
      <c r="H1046" s="57">
        <v>2016</v>
      </c>
      <c r="I1046" s="59">
        <v>0</v>
      </c>
      <c r="J1046" s="57" t="s">
        <v>268</v>
      </c>
      <c r="K1046" s="57">
        <v>872008</v>
      </c>
      <c r="M1046" s="58">
        <v>5441.0100339884193</v>
      </c>
      <c r="O1046" s="57">
        <v>9230</v>
      </c>
      <c r="P1046" s="57">
        <v>504003</v>
      </c>
    </row>
    <row r="1047" spans="1:16" x14ac:dyDescent="0.25">
      <c r="A1047" s="57" t="s">
        <v>73</v>
      </c>
      <c r="B1047" s="57" t="s">
        <v>72</v>
      </c>
      <c r="C1047" s="57" t="s">
        <v>171</v>
      </c>
      <c r="D1047" s="58">
        <v>5441.0100357363071</v>
      </c>
      <c r="E1047" s="59">
        <v>0</v>
      </c>
      <c r="F1047" s="57">
        <v>404057</v>
      </c>
      <c r="G1047" s="57" t="s">
        <v>303</v>
      </c>
      <c r="H1047" s="57">
        <v>2016</v>
      </c>
      <c r="I1047" s="59">
        <v>0</v>
      </c>
      <c r="J1047" s="57" t="s">
        <v>268</v>
      </c>
      <c r="K1047" s="57">
        <v>872008</v>
      </c>
      <c r="M1047" s="58">
        <v>5441.0100357363071</v>
      </c>
      <c r="O1047" s="57">
        <v>9230</v>
      </c>
      <c r="P1047" s="57">
        <v>504003</v>
      </c>
    </row>
    <row r="1048" spans="1:16" x14ac:dyDescent="0.25">
      <c r="A1048" s="57" t="s">
        <v>73</v>
      </c>
      <c r="B1048" s="57" t="s">
        <v>72</v>
      </c>
      <c r="C1048" s="57" t="s">
        <v>171</v>
      </c>
      <c r="D1048" s="58">
        <v>5441.010036387609</v>
      </c>
      <c r="E1048" s="59">
        <v>0</v>
      </c>
      <c r="F1048" s="57">
        <v>404057</v>
      </c>
      <c r="G1048" s="57" t="s">
        <v>303</v>
      </c>
      <c r="H1048" s="57">
        <v>2016</v>
      </c>
      <c r="I1048" s="59">
        <v>0</v>
      </c>
      <c r="J1048" s="57" t="s">
        <v>268</v>
      </c>
      <c r="K1048" s="57">
        <v>872008</v>
      </c>
      <c r="M1048" s="58">
        <v>5441.010036387609</v>
      </c>
      <c r="O1048" s="57">
        <v>9230</v>
      </c>
      <c r="P1048" s="57">
        <v>504003</v>
      </c>
    </row>
    <row r="1049" spans="1:16" x14ac:dyDescent="0.25">
      <c r="A1049" s="57" t="s">
        <v>73</v>
      </c>
      <c r="B1049" s="57" t="s">
        <v>72</v>
      </c>
      <c r="C1049" s="57" t="s">
        <v>171</v>
      </c>
      <c r="D1049" s="58">
        <v>5441.0100979283598</v>
      </c>
      <c r="E1049" s="59">
        <v>0</v>
      </c>
      <c r="F1049" s="57">
        <v>404057</v>
      </c>
      <c r="G1049" s="57" t="s">
        <v>303</v>
      </c>
      <c r="H1049" s="57">
        <v>2016</v>
      </c>
      <c r="I1049" s="59">
        <v>0</v>
      </c>
      <c r="J1049" s="57" t="s">
        <v>268</v>
      </c>
      <c r="K1049" s="57">
        <v>872008</v>
      </c>
      <c r="M1049" s="58">
        <v>5441.0100979283598</v>
      </c>
      <c r="O1049" s="57">
        <v>9230</v>
      </c>
      <c r="P1049" s="57">
        <v>504003</v>
      </c>
    </row>
    <row r="1050" spans="1:16" x14ac:dyDescent="0.25">
      <c r="A1050" s="57" t="s">
        <v>73</v>
      </c>
      <c r="B1050" s="57" t="s">
        <v>72</v>
      </c>
      <c r="C1050" s="57" t="s">
        <v>171</v>
      </c>
      <c r="D1050" s="58">
        <v>5441.0101093435742</v>
      </c>
      <c r="E1050" s="59">
        <v>0</v>
      </c>
      <c r="F1050" s="57">
        <v>404057</v>
      </c>
      <c r="G1050" s="57" t="s">
        <v>303</v>
      </c>
      <c r="H1050" s="57">
        <v>2016</v>
      </c>
      <c r="I1050" s="59">
        <v>0</v>
      </c>
      <c r="J1050" s="57" t="s">
        <v>268</v>
      </c>
      <c r="K1050" s="57">
        <v>872008</v>
      </c>
      <c r="M1050" s="58">
        <v>5441.0101093435742</v>
      </c>
      <c r="O1050" s="57">
        <v>9230</v>
      </c>
      <c r="P1050" s="57">
        <v>504003</v>
      </c>
    </row>
    <row r="1051" spans="1:16" x14ac:dyDescent="0.25">
      <c r="A1051" s="57" t="s">
        <v>73</v>
      </c>
      <c r="B1051" s="57" t="s">
        <v>72</v>
      </c>
      <c r="C1051" s="57" t="s">
        <v>171</v>
      </c>
      <c r="D1051" s="58">
        <v>5441.0102694290526</v>
      </c>
      <c r="E1051" s="59">
        <v>0</v>
      </c>
      <c r="F1051" s="57">
        <v>404057</v>
      </c>
      <c r="G1051" s="57" t="s">
        <v>303</v>
      </c>
      <c r="H1051" s="57">
        <v>2016</v>
      </c>
      <c r="I1051" s="59">
        <v>0</v>
      </c>
      <c r="J1051" s="57" t="s">
        <v>268</v>
      </c>
      <c r="K1051" s="57">
        <v>872008</v>
      </c>
      <c r="M1051" s="58">
        <v>5441.0102694290526</v>
      </c>
      <c r="O1051" s="57">
        <v>9230</v>
      </c>
      <c r="P1051" s="57">
        <v>504003</v>
      </c>
    </row>
    <row r="1052" spans="1:16" x14ac:dyDescent="0.25">
      <c r="A1052" s="57" t="s">
        <v>73</v>
      </c>
      <c r="B1052" s="57" t="s">
        <v>72</v>
      </c>
      <c r="C1052" s="57" t="s">
        <v>171</v>
      </c>
      <c r="D1052" s="58">
        <v>5467.1998265707571</v>
      </c>
      <c r="E1052" s="59">
        <v>0</v>
      </c>
      <c r="F1052" s="57">
        <v>404057</v>
      </c>
      <c r="G1052" s="57" t="s">
        <v>303</v>
      </c>
      <c r="H1052" s="57">
        <v>2019</v>
      </c>
      <c r="I1052" s="59">
        <v>0</v>
      </c>
      <c r="J1052" s="57" t="s">
        <v>268</v>
      </c>
      <c r="K1052" s="57">
        <v>872008</v>
      </c>
      <c r="M1052" s="58">
        <v>5467.1998265707571</v>
      </c>
      <c r="O1052" s="57">
        <v>9230</v>
      </c>
      <c r="P1052" s="57">
        <v>504003</v>
      </c>
    </row>
    <row r="1053" spans="1:16" x14ac:dyDescent="0.25">
      <c r="A1053" s="57" t="s">
        <v>73</v>
      </c>
      <c r="B1053" s="57" t="s">
        <v>72</v>
      </c>
      <c r="C1053" s="57" t="s">
        <v>171</v>
      </c>
      <c r="D1053" s="58">
        <v>5467.1998578621315</v>
      </c>
      <c r="E1053" s="59">
        <v>0</v>
      </c>
      <c r="F1053" s="57">
        <v>404057</v>
      </c>
      <c r="G1053" s="57" t="s">
        <v>303</v>
      </c>
      <c r="H1053" s="57">
        <v>2019</v>
      </c>
      <c r="I1053" s="59">
        <v>0</v>
      </c>
      <c r="J1053" s="57" t="s">
        <v>268</v>
      </c>
      <c r="K1053" s="57">
        <v>872008</v>
      </c>
      <c r="M1053" s="58">
        <v>5467.1998578621315</v>
      </c>
      <c r="O1053" s="57">
        <v>9230</v>
      </c>
      <c r="P1053" s="57">
        <v>504003</v>
      </c>
    </row>
    <row r="1054" spans="1:16" x14ac:dyDescent="0.25">
      <c r="A1054" s="57" t="s">
        <v>73</v>
      </c>
      <c r="B1054" s="57" t="s">
        <v>72</v>
      </c>
      <c r="C1054" s="57" t="s">
        <v>171</v>
      </c>
      <c r="D1054" s="58">
        <v>5467.2001664281333</v>
      </c>
      <c r="E1054" s="59">
        <v>0</v>
      </c>
      <c r="F1054" s="57">
        <v>404057</v>
      </c>
      <c r="G1054" s="57" t="s">
        <v>303</v>
      </c>
      <c r="H1054" s="57">
        <v>2019</v>
      </c>
      <c r="I1054" s="59">
        <v>0</v>
      </c>
      <c r="J1054" s="57" t="s">
        <v>268</v>
      </c>
      <c r="K1054" s="57">
        <v>872008</v>
      </c>
      <c r="M1054" s="58">
        <v>5467.2001664281333</v>
      </c>
      <c r="O1054" s="57">
        <v>9230</v>
      </c>
      <c r="P1054" s="57">
        <v>504003</v>
      </c>
    </row>
    <row r="1055" spans="1:16" x14ac:dyDescent="0.25">
      <c r="A1055" s="57" t="s">
        <v>73</v>
      </c>
      <c r="B1055" s="57" t="s">
        <v>72</v>
      </c>
      <c r="C1055" s="57" t="s">
        <v>171</v>
      </c>
      <c r="D1055" s="58">
        <v>5467.2003816623501</v>
      </c>
      <c r="E1055" s="59">
        <v>0</v>
      </c>
      <c r="F1055" s="57">
        <v>404057</v>
      </c>
      <c r="G1055" s="57" t="s">
        <v>303</v>
      </c>
      <c r="H1055" s="57">
        <v>2019</v>
      </c>
      <c r="I1055" s="59">
        <v>0</v>
      </c>
      <c r="J1055" s="57" t="s">
        <v>268</v>
      </c>
      <c r="K1055" s="57">
        <v>872008</v>
      </c>
      <c r="M1055" s="58">
        <v>5467.2003816623501</v>
      </c>
      <c r="O1055" s="57">
        <v>9230</v>
      </c>
      <c r="P1055" s="57">
        <v>504003</v>
      </c>
    </row>
    <row r="1056" spans="1:16" x14ac:dyDescent="0.25">
      <c r="A1056" s="57" t="s">
        <v>73</v>
      </c>
      <c r="B1056" s="57" t="s">
        <v>72</v>
      </c>
      <c r="C1056" s="57" t="s">
        <v>171</v>
      </c>
      <c r="D1056" s="58">
        <v>5467.2006724714274</v>
      </c>
      <c r="E1056" s="59">
        <v>0</v>
      </c>
      <c r="F1056" s="57">
        <v>404057</v>
      </c>
      <c r="G1056" s="57" t="s">
        <v>303</v>
      </c>
      <c r="H1056" s="57">
        <v>2019</v>
      </c>
      <c r="I1056" s="59">
        <v>0</v>
      </c>
      <c r="J1056" s="57" t="s">
        <v>268</v>
      </c>
      <c r="K1056" s="57">
        <v>872008</v>
      </c>
      <c r="M1056" s="58">
        <v>5467.2006724714274</v>
      </c>
      <c r="O1056" s="57">
        <v>9230</v>
      </c>
      <c r="P1056" s="57">
        <v>504003</v>
      </c>
    </row>
    <row r="1057" spans="1:16" x14ac:dyDescent="0.25">
      <c r="A1057" s="57" t="s">
        <v>73</v>
      </c>
      <c r="B1057" s="57" t="s">
        <v>72</v>
      </c>
      <c r="C1057" s="57" t="s">
        <v>171</v>
      </c>
      <c r="D1057" s="58">
        <v>5467.2026504629912</v>
      </c>
      <c r="E1057" s="59">
        <v>0</v>
      </c>
      <c r="F1057" s="57">
        <v>404057</v>
      </c>
      <c r="G1057" s="57" t="s">
        <v>303</v>
      </c>
      <c r="H1057" s="57">
        <v>2019</v>
      </c>
      <c r="I1057" s="59">
        <v>0</v>
      </c>
      <c r="J1057" s="57" t="s">
        <v>268</v>
      </c>
      <c r="K1057" s="57">
        <v>872008</v>
      </c>
      <c r="M1057" s="58">
        <v>5467.2026504629912</v>
      </c>
      <c r="O1057" s="57">
        <v>9230</v>
      </c>
      <c r="P1057" s="57">
        <v>504003</v>
      </c>
    </row>
    <row r="1058" spans="1:16" x14ac:dyDescent="0.25">
      <c r="A1058" s="57" t="s">
        <v>73</v>
      </c>
      <c r="B1058" s="57" t="s">
        <v>72</v>
      </c>
      <c r="C1058" s="57" t="s">
        <v>171</v>
      </c>
      <c r="D1058" s="58">
        <v>5806.2201806239964</v>
      </c>
      <c r="E1058" s="59">
        <v>0</v>
      </c>
      <c r="F1058" s="57">
        <v>404057</v>
      </c>
      <c r="G1058" s="57" t="s">
        <v>303</v>
      </c>
      <c r="H1058" s="57">
        <v>2017</v>
      </c>
      <c r="I1058" s="59">
        <v>0</v>
      </c>
      <c r="J1058" s="57" t="s">
        <v>268</v>
      </c>
      <c r="K1058" s="57">
        <v>872008</v>
      </c>
      <c r="M1058" s="58">
        <v>5806.2201806239964</v>
      </c>
      <c r="O1058" s="57">
        <v>9230</v>
      </c>
      <c r="P1058" s="57">
        <v>504003</v>
      </c>
    </row>
    <row r="1059" spans="1:16" x14ac:dyDescent="0.25">
      <c r="A1059" s="57" t="s">
        <v>73</v>
      </c>
      <c r="B1059" s="57" t="s">
        <v>72</v>
      </c>
      <c r="C1059" s="57" t="s">
        <v>171</v>
      </c>
      <c r="D1059" s="58">
        <v>5875.1994587558274</v>
      </c>
      <c r="E1059" s="59">
        <v>0</v>
      </c>
      <c r="F1059" s="57">
        <v>404057</v>
      </c>
      <c r="G1059" s="57" t="s">
        <v>303</v>
      </c>
      <c r="H1059" s="57">
        <v>2018</v>
      </c>
      <c r="I1059" s="59">
        <v>0</v>
      </c>
      <c r="J1059" s="57" t="s">
        <v>268</v>
      </c>
      <c r="K1059" s="57">
        <v>872008</v>
      </c>
      <c r="M1059" s="58">
        <v>5875.1994587558274</v>
      </c>
      <c r="O1059" s="57">
        <v>9230</v>
      </c>
      <c r="P1059" s="57">
        <v>504003</v>
      </c>
    </row>
    <row r="1060" spans="1:16" x14ac:dyDescent="0.25">
      <c r="A1060" s="57" t="s">
        <v>73</v>
      </c>
      <c r="B1060" s="57" t="s">
        <v>72</v>
      </c>
      <c r="C1060" s="57" t="s">
        <v>171</v>
      </c>
      <c r="D1060" s="58">
        <v>5875.1999518412722</v>
      </c>
      <c r="E1060" s="59">
        <v>0</v>
      </c>
      <c r="F1060" s="57">
        <v>404057</v>
      </c>
      <c r="G1060" s="57" t="s">
        <v>303</v>
      </c>
      <c r="H1060" s="57">
        <v>2018</v>
      </c>
      <c r="I1060" s="59">
        <v>0</v>
      </c>
      <c r="J1060" s="57" t="s">
        <v>268</v>
      </c>
      <c r="K1060" s="57">
        <v>872008</v>
      </c>
      <c r="M1060" s="58">
        <v>5875.1999518412722</v>
      </c>
      <c r="O1060" s="57">
        <v>9230</v>
      </c>
      <c r="P1060" s="57">
        <v>504003</v>
      </c>
    </row>
    <row r="1061" spans="1:16" x14ac:dyDescent="0.25">
      <c r="A1061" s="57" t="s">
        <v>73</v>
      </c>
      <c r="B1061" s="57" t="s">
        <v>72</v>
      </c>
      <c r="C1061" s="57" t="s">
        <v>171</v>
      </c>
      <c r="D1061" s="58">
        <v>5875.1999726481054</v>
      </c>
      <c r="E1061" s="59">
        <v>0</v>
      </c>
      <c r="F1061" s="57">
        <v>404057</v>
      </c>
      <c r="G1061" s="57" t="s">
        <v>303</v>
      </c>
      <c r="H1061" s="57">
        <v>2018</v>
      </c>
      <c r="I1061" s="59">
        <v>0</v>
      </c>
      <c r="J1061" s="57" t="s">
        <v>268</v>
      </c>
      <c r="K1061" s="57">
        <v>872008</v>
      </c>
      <c r="M1061" s="58">
        <v>5875.1999726481054</v>
      </c>
      <c r="O1061" s="57">
        <v>9230</v>
      </c>
      <c r="P1061" s="57">
        <v>504003</v>
      </c>
    </row>
    <row r="1062" spans="1:16" x14ac:dyDescent="0.25">
      <c r="A1062" s="57" t="s">
        <v>73</v>
      </c>
      <c r="B1062" s="57" t="s">
        <v>72</v>
      </c>
      <c r="C1062" s="57" t="s">
        <v>171</v>
      </c>
      <c r="D1062" s="58">
        <v>5875.2000314210081</v>
      </c>
      <c r="E1062" s="59">
        <v>0</v>
      </c>
      <c r="F1062" s="57">
        <v>404057</v>
      </c>
      <c r="G1062" s="57" t="s">
        <v>303</v>
      </c>
      <c r="H1062" s="57">
        <v>2018</v>
      </c>
      <c r="I1062" s="59">
        <v>0</v>
      </c>
      <c r="J1062" s="57" t="s">
        <v>268</v>
      </c>
      <c r="K1062" s="57">
        <v>872008</v>
      </c>
      <c r="M1062" s="58">
        <v>5875.2000314210081</v>
      </c>
      <c r="O1062" s="57">
        <v>9230</v>
      </c>
      <c r="P1062" s="57">
        <v>504003</v>
      </c>
    </row>
    <row r="1063" spans="1:16" x14ac:dyDescent="0.25">
      <c r="A1063" s="57" t="s">
        <v>73</v>
      </c>
      <c r="B1063" s="57" t="s">
        <v>72</v>
      </c>
      <c r="C1063" s="57" t="s">
        <v>171</v>
      </c>
      <c r="D1063" s="58">
        <v>5875.200056727057</v>
      </c>
      <c r="E1063" s="59">
        <v>0</v>
      </c>
      <c r="F1063" s="57">
        <v>404057</v>
      </c>
      <c r="G1063" s="57" t="s">
        <v>303</v>
      </c>
      <c r="H1063" s="57">
        <v>2018</v>
      </c>
      <c r="I1063" s="59">
        <v>0</v>
      </c>
      <c r="J1063" s="57" t="s">
        <v>268</v>
      </c>
      <c r="K1063" s="57">
        <v>872008</v>
      </c>
      <c r="M1063" s="58">
        <v>5875.200056727057</v>
      </c>
      <c r="O1063" s="57">
        <v>9230</v>
      </c>
      <c r="P1063" s="57">
        <v>504003</v>
      </c>
    </row>
    <row r="1064" spans="1:16" x14ac:dyDescent="0.25">
      <c r="A1064" s="57" t="s">
        <v>73</v>
      </c>
      <c r="B1064" s="57" t="s">
        <v>72</v>
      </c>
      <c r="C1064" s="57" t="s">
        <v>171</v>
      </c>
      <c r="D1064" s="58">
        <v>5875.200107506651</v>
      </c>
      <c r="E1064" s="59">
        <v>0</v>
      </c>
      <c r="F1064" s="57">
        <v>404057</v>
      </c>
      <c r="G1064" s="57" t="s">
        <v>303</v>
      </c>
      <c r="H1064" s="57">
        <v>2018</v>
      </c>
      <c r="I1064" s="59">
        <v>0</v>
      </c>
      <c r="J1064" s="57" t="s">
        <v>268</v>
      </c>
      <c r="K1064" s="57">
        <v>872008</v>
      </c>
      <c r="M1064" s="58">
        <v>5875.200107506651</v>
      </c>
      <c r="O1064" s="57">
        <v>9230</v>
      </c>
      <c r="P1064" s="57">
        <v>504003</v>
      </c>
    </row>
    <row r="1065" spans="1:16" x14ac:dyDescent="0.25">
      <c r="A1065" s="57" t="s">
        <v>73</v>
      </c>
      <c r="B1065" s="57" t="s">
        <v>72</v>
      </c>
      <c r="C1065" s="57" t="s">
        <v>171</v>
      </c>
      <c r="D1065" s="58">
        <v>5875.2001927773699</v>
      </c>
      <c r="E1065" s="59">
        <v>0</v>
      </c>
      <c r="F1065" s="57">
        <v>404057</v>
      </c>
      <c r="G1065" s="57" t="s">
        <v>303</v>
      </c>
      <c r="H1065" s="57">
        <v>2018</v>
      </c>
      <c r="I1065" s="59">
        <v>0</v>
      </c>
      <c r="J1065" s="57" t="s">
        <v>268</v>
      </c>
      <c r="K1065" s="57">
        <v>872008</v>
      </c>
      <c r="M1065" s="58">
        <v>5875.2001927773699</v>
      </c>
      <c r="O1065" s="57">
        <v>9230</v>
      </c>
      <c r="P1065" s="57">
        <v>504003</v>
      </c>
    </row>
    <row r="1066" spans="1:16" x14ac:dyDescent="0.25">
      <c r="A1066" s="57" t="s">
        <v>73</v>
      </c>
      <c r="B1066" s="57" t="s">
        <v>72</v>
      </c>
      <c r="C1066" s="57" t="s">
        <v>171</v>
      </c>
      <c r="D1066" s="58">
        <v>5875.2002506050421</v>
      </c>
      <c r="E1066" s="59">
        <v>0</v>
      </c>
      <c r="F1066" s="57">
        <v>404057</v>
      </c>
      <c r="G1066" s="57" t="s">
        <v>303</v>
      </c>
      <c r="H1066" s="57">
        <v>2018</v>
      </c>
      <c r="I1066" s="59">
        <v>0</v>
      </c>
      <c r="J1066" s="57" t="s">
        <v>268</v>
      </c>
      <c r="K1066" s="57">
        <v>872008</v>
      </c>
      <c r="M1066" s="58">
        <v>5875.2002506050421</v>
      </c>
      <c r="O1066" s="57">
        <v>9230</v>
      </c>
      <c r="P1066" s="57">
        <v>504003</v>
      </c>
    </row>
    <row r="1067" spans="1:16" x14ac:dyDescent="0.25">
      <c r="A1067" s="57" t="s">
        <v>73</v>
      </c>
      <c r="B1067" s="57" t="s">
        <v>72</v>
      </c>
      <c r="C1067" s="57" t="s">
        <v>171</v>
      </c>
      <c r="D1067" s="58">
        <v>5875.200306922181</v>
      </c>
      <c r="E1067" s="59">
        <v>0</v>
      </c>
      <c r="F1067" s="57">
        <v>404057</v>
      </c>
      <c r="G1067" s="57" t="s">
        <v>303</v>
      </c>
      <c r="H1067" s="57">
        <v>2018</v>
      </c>
      <c r="I1067" s="59">
        <v>0</v>
      </c>
      <c r="J1067" s="57" t="s">
        <v>268</v>
      </c>
      <c r="K1067" s="57">
        <v>872008</v>
      </c>
      <c r="M1067" s="58">
        <v>5875.200306922181</v>
      </c>
      <c r="O1067" s="57">
        <v>9230</v>
      </c>
      <c r="P1067" s="57">
        <v>504003</v>
      </c>
    </row>
    <row r="1068" spans="1:16" x14ac:dyDescent="0.25">
      <c r="A1068" s="57" t="s">
        <v>73</v>
      </c>
      <c r="B1068" s="57" t="s">
        <v>72</v>
      </c>
      <c r="C1068" s="57" t="s">
        <v>171</v>
      </c>
      <c r="D1068" s="58">
        <v>5875.2004346554195</v>
      </c>
      <c r="E1068" s="59">
        <v>0</v>
      </c>
      <c r="F1068" s="57">
        <v>404057</v>
      </c>
      <c r="G1068" s="57" t="s">
        <v>303</v>
      </c>
      <c r="H1068" s="57">
        <v>2018</v>
      </c>
      <c r="I1068" s="59">
        <v>0</v>
      </c>
      <c r="J1068" s="57" t="s">
        <v>268</v>
      </c>
      <c r="K1068" s="57">
        <v>872008</v>
      </c>
      <c r="M1068" s="58">
        <v>5875.2004346554195</v>
      </c>
      <c r="O1068" s="57">
        <v>9230</v>
      </c>
      <c r="P1068" s="57">
        <v>504003</v>
      </c>
    </row>
    <row r="1069" spans="1:16" x14ac:dyDescent="0.25">
      <c r="A1069" s="57" t="s">
        <v>73</v>
      </c>
      <c r="B1069" s="57" t="s">
        <v>72</v>
      </c>
      <c r="C1069" s="57" t="s">
        <v>171</v>
      </c>
      <c r="D1069" s="58">
        <v>5875.200547691149</v>
      </c>
      <c r="E1069" s="59">
        <v>0</v>
      </c>
      <c r="F1069" s="57">
        <v>404057</v>
      </c>
      <c r="G1069" s="57" t="s">
        <v>303</v>
      </c>
      <c r="H1069" s="57">
        <v>2018</v>
      </c>
      <c r="I1069" s="59">
        <v>0</v>
      </c>
      <c r="J1069" s="57" t="s">
        <v>268</v>
      </c>
      <c r="K1069" s="57">
        <v>872008</v>
      </c>
      <c r="M1069" s="58">
        <v>5875.200547691149</v>
      </c>
      <c r="O1069" s="57">
        <v>9230</v>
      </c>
      <c r="P1069" s="57">
        <v>504003</v>
      </c>
    </row>
    <row r="1070" spans="1:16" x14ac:dyDescent="0.25">
      <c r="A1070" s="57" t="s">
        <v>73</v>
      </c>
      <c r="B1070" s="57" t="s">
        <v>72</v>
      </c>
      <c r="C1070" s="57" t="s">
        <v>171</v>
      </c>
      <c r="D1070" s="58">
        <v>8214.3999500253722</v>
      </c>
      <c r="E1070" s="59">
        <v>0</v>
      </c>
      <c r="F1070" s="57">
        <v>404057</v>
      </c>
      <c r="G1070" s="57" t="s">
        <v>303</v>
      </c>
      <c r="H1070" s="57">
        <v>2019</v>
      </c>
      <c r="I1070" s="59">
        <v>0</v>
      </c>
      <c r="J1070" s="57" t="s">
        <v>268</v>
      </c>
      <c r="K1070" s="57">
        <v>872008</v>
      </c>
      <c r="M1070" s="58">
        <v>8214.3999500253722</v>
      </c>
      <c r="O1070" s="57">
        <v>9230</v>
      </c>
      <c r="P1070" s="57">
        <v>504003</v>
      </c>
    </row>
    <row r="1071" spans="1:16" x14ac:dyDescent="0.25">
      <c r="A1071" s="57" t="s">
        <v>73</v>
      </c>
      <c r="B1071" s="57" t="s">
        <v>72</v>
      </c>
      <c r="C1071" s="57" t="s">
        <v>171</v>
      </c>
      <c r="D1071" s="58">
        <v>8214.3999721632099</v>
      </c>
      <c r="E1071" s="59">
        <v>0</v>
      </c>
      <c r="F1071" s="57">
        <v>404057</v>
      </c>
      <c r="G1071" s="57" t="s">
        <v>303</v>
      </c>
      <c r="H1071" s="57">
        <v>2019</v>
      </c>
      <c r="I1071" s="59">
        <v>0</v>
      </c>
      <c r="J1071" s="57" t="s">
        <v>268</v>
      </c>
      <c r="K1071" s="57">
        <v>872008</v>
      </c>
      <c r="M1071" s="58">
        <v>8214.3999721632099</v>
      </c>
      <c r="O1071" s="57">
        <v>9230</v>
      </c>
      <c r="P1071" s="57">
        <v>504003</v>
      </c>
    </row>
    <row r="1072" spans="1:16" x14ac:dyDescent="0.25">
      <c r="A1072" s="57" t="s">
        <v>73</v>
      </c>
      <c r="B1072" s="57" t="s">
        <v>72</v>
      </c>
      <c r="C1072" s="57" t="s">
        <v>171</v>
      </c>
      <c r="D1072" s="58">
        <v>8214.4000053288146</v>
      </c>
      <c r="E1072" s="59">
        <v>0</v>
      </c>
      <c r="F1072" s="57">
        <v>404057</v>
      </c>
      <c r="G1072" s="57" t="s">
        <v>303</v>
      </c>
      <c r="H1072" s="57">
        <v>2019</v>
      </c>
      <c r="I1072" s="59">
        <v>0</v>
      </c>
      <c r="J1072" s="57" t="s">
        <v>268</v>
      </c>
      <c r="K1072" s="57">
        <v>872008</v>
      </c>
      <c r="M1072" s="58">
        <v>8214.4000053288146</v>
      </c>
      <c r="O1072" s="57">
        <v>9230</v>
      </c>
      <c r="P1072" s="57">
        <v>504003</v>
      </c>
    </row>
    <row r="1073" spans="1:16" x14ac:dyDescent="0.25">
      <c r="A1073" s="57" t="s">
        <v>73</v>
      </c>
      <c r="B1073" s="57" t="s">
        <v>72</v>
      </c>
      <c r="C1073" s="57" t="s">
        <v>171</v>
      </c>
      <c r="D1073" s="58">
        <v>8309.5993291365648</v>
      </c>
      <c r="E1073" s="59">
        <v>0</v>
      </c>
      <c r="F1073" s="57">
        <v>404057</v>
      </c>
      <c r="G1073" s="57" t="s">
        <v>303</v>
      </c>
      <c r="H1073" s="57">
        <v>2020</v>
      </c>
      <c r="I1073" s="59">
        <v>0</v>
      </c>
      <c r="J1073" s="57" t="s">
        <v>268</v>
      </c>
      <c r="K1073" s="57">
        <v>872008</v>
      </c>
      <c r="M1073" s="58">
        <v>8309.5993291365648</v>
      </c>
      <c r="O1073" s="57">
        <v>9230</v>
      </c>
      <c r="P1073" s="57">
        <v>504003</v>
      </c>
    </row>
    <row r="1074" spans="1:16" x14ac:dyDescent="0.25">
      <c r="A1074" s="57" t="s">
        <v>73</v>
      </c>
      <c r="B1074" s="57" t="s">
        <v>72</v>
      </c>
      <c r="C1074" s="57" t="s">
        <v>171</v>
      </c>
      <c r="D1074" s="58">
        <v>8309.5995166712619</v>
      </c>
      <c r="E1074" s="59">
        <v>0</v>
      </c>
      <c r="F1074" s="57">
        <v>404057</v>
      </c>
      <c r="G1074" s="57" t="s">
        <v>303</v>
      </c>
      <c r="H1074" s="57">
        <v>2020</v>
      </c>
      <c r="I1074" s="59">
        <v>0</v>
      </c>
      <c r="J1074" s="57" t="s">
        <v>268</v>
      </c>
      <c r="K1074" s="57">
        <v>872008</v>
      </c>
      <c r="M1074" s="58">
        <v>8309.5995166712619</v>
      </c>
      <c r="O1074" s="57">
        <v>9230</v>
      </c>
      <c r="P1074" s="57">
        <v>504003</v>
      </c>
    </row>
    <row r="1075" spans="1:16" x14ac:dyDescent="0.25">
      <c r="A1075" s="57" t="s">
        <v>73</v>
      </c>
      <c r="B1075" s="57" t="s">
        <v>72</v>
      </c>
      <c r="C1075" s="57" t="s">
        <v>171</v>
      </c>
      <c r="D1075" s="58">
        <v>8309.6001447961717</v>
      </c>
      <c r="E1075" s="59">
        <v>0</v>
      </c>
      <c r="F1075" s="57">
        <v>404057</v>
      </c>
      <c r="G1075" s="57" t="s">
        <v>303</v>
      </c>
      <c r="H1075" s="57">
        <v>2020</v>
      </c>
      <c r="I1075" s="59">
        <v>0</v>
      </c>
      <c r="J1075" s="57" t="s">
        <v>268</v>
      </c>
      <c r="K1075" s="57">
        <v>872008</v>
      </c>
      <c r="M1075" s="58">
        <v>8309.6001447961717</v>
      </c>
      <c r="O1075" s="57">
        <v>9230</v>
      </c>
      <c r="P1075" s="57">
        <v>504003</v>
      </c>
    </row>
    <row r="1076" spans="1:16" x14ac:dyDescent="0.25">
      <c r="A1076" s="57" t="s">
        <v>73</v>
      </c>
      <c r="B1076" s="57" t="s">
        <v>72</v>
      </c>
      <c r="C1076" s="57" t="s">
        <v>171</v>
      </c>
      <c r="D1076" s="58">
        <v>8309.6003062058644</v>
      </c>
      <c r="E1076" s="59">
        <v>0</v>
      </c>
      <c r="F1076" s="57">
        <v>404057</v>
      </c>
      <c r="G1076" s="57" t="s">
        <v>303</v>
      </c>
      <c r="H1076" s="57">
        <v>2020</v>
      </c>
      <c r="I1076" s="59">
        <v>0</v>
      </c>
      <c r="J1076" s="57" t="s">
        <v>268</v>
      </c>
      <c r="K1076" s="57">
        <v>872008</v>
      </c>
      <c r="M1076" s="58">
        <v>8309.6003062058644</v>
      </c>
      <c r="O1076" s="57">
        <v>9230</v>
      </c>
      <c r="P1076" s="57">
        <v>504003</v>
      </c>
    </row>
    <row r="1077" spans="1:16" x14ac:dyDescent="0.25">
      <c r="A1077" s="57" t="s">
        <v>73</v>
      </c>
      <c r="B1077" s="57" t="s">
        <v>72</v>
      </c>
      <c r="C1077" s="57" t="s">
        <v>171</v>
      </c>
      <c r="D1077" s="58">
        <v>8309.6004590894827</v>
      </c>
      <c r="E1077" s="59">
        <v>0</v>
      </c>
      <c r="F1077" s="57">
        <v>404057</v>
      </c>
      <c r="G1077" s="57" t="s">
        <v>303</v>
      </c>
      <c r="H1077" s="57">
        <v>2020</v>
      </c>
      <c r="I1077" s="59">
        <v>0</v>
      </c>
      <c r="J1077" s="57" t="s">
        <v>268</v>
      </c>
      <c r="K1077" s="57">
        <v>872008</v>
      </c>
      <c r="M1077" s="58">
        <v>8309.6004590894827</v>
      </c>
      <c r="O1077" s="57">
        <v>9230</v>
      </c>
      <c r="P1077" s="57">
        <v>504003</v>
      </c>
    </row>
    <row r="1078" spans="1:16" x14ac:dyDescent="0.25">
      <c r="A1078" s="57" t="s">
        <v>73</v>
      </c>
      <c r="B1078" s="57" t="s">
        <v>72</v>
      </c>
      <c r="C1078" s="57" t="s">
        <v>171</v>
      </c>
      <c r="D1078" s="58">
        <v>8309.6007551695002</v>
      </c>
      <c r="E1078" s="59">
        <v>0</v>
      </c>
      <c r="F1078" s="57">
        <v>404057</v>
      </c>
      <c r="G1078" s="57" t="s">
        <v>303</v>
      </c>
      <c r="H1078" s="57">
        <v>2020</v>
      </c>
      <c r="I1078" s="59">
        <v>0</v>
      </c>
      <c r="J1078" s="57" t="s">
        <v>268</v>
      </c>
      <c r="K1078" s="57">
        <v>872008</v>
      </c>
      <c r="M1078" s="58">
        <v>8309.6007551695002</v>
      </c>
      <c r="O1078" s="57">
        <v>9230</v>
      </c>
      <c r="P1078" s="57">
        <v>504003</v>
      </c>
    </row>
    <row r="1079" spans="1:16" x14ac:dyDescent="0.25">
      <c r="A1079" s="57" t="s">
        <v>73</v>
      </c>
      <c r="B1079" s="57" t="s">
        <v>72</v>
      </c>
      <c r="C1079" s="57" t="s">
        <v>171</v>
      </c>
      <c r="D1079" s="58">
        <v>8309.6009775445709</v>
      </c>
      <c r="E1079" s="59">
        <v>0</v>
      </c>
      <c r="F1079" s="57">
        <v>404057</v>
      </c>
      <c r="G1079" s="57" t="s">
        <v>303</v>
      </c>
      <c r="H1079" s="57">
        <v>2020</v>
      </c>
      <c r="I1079" s="59">
        <v>0</v>
      </c>
      <c r="J1079" s="57" t="s">
        <v>268</v>
      </c>
      <c r="K1079" s="57">
        <v>872008</v>
      </c>
      <c r="M1079" s="58">
        <v>8309.6009775445709</v>
      </c>
      <c r="O1079" s="57">
        <v>9230</v>
      </c>
      <c r="P1079" s="57">
        <v>504003</v>
      </c>
    </row>
    <row r="1080" spans="1:16" x14ac:dyDescent="0.25">
      <c r="A1080" s="57" t="s">
        <v>73</v>
      </c>
      <c r="B1080" s="57" t="s">
        <v>72</v>
      </c>
      <c r="C1080" s="57" t="s">
        <v>171</v>
      </c>
      <c r="D1080" s="58">
        <v>8309.6010516344923</v>
      </c>
      <c r="E1080" s="59">
        <v>0</v>
      </c>
      <c r="F1080" s="57">
        <v>404057</v>
      </c>
      <c r="G1080" s="57" t="s">
        <v>303</v>
      </c>
      <c r="H1080" s="57">
        <v>2020</v>
      </c>
      <c r="I1080" s="59">
        <v>0</v>
      </c>
      <c r="J1080" s="57" t="s">
        <v>268</v>
      </c>
      <c r="K1080" s="57">
        <v>872008</v>
      </c>
      <c r="M1080" s="58">
        <v>8309.6010516344923</v>
      </c>
      <c r="O1080" s="57">
        <v>9230</v>
      </c>
      <c r="P1080" s="57">
        <v>504003</v>
      </c>
    </row>
    <row r="1081" spans="1:16" x14ac:dyDescent="0.25">
      <c r="A1081" s="57" t="s">
        <v>73</v>
      </c>
      <c r="B1081" s="57" t="s">
        <v>72</v>
      </c>
      <c r="C1081" s="57" t="s">
        <v>171</v>
      </c>
      <c r="D1081" s="58">
        <v>8309.6010767706393</v>
      </c>
      <c r="E1081" s="59">
        <v>0</v>
      </c>
      <c r="F1081" s="57">
        <v>404057</v>
      </c>
      <c r="G1081" s="57" t="s">
        <v>303</v>
      </c>
      <c r="H1081" s="57">
        <v>2020</v>
      </c>
      <c r="I1081" s="59">
        <v>0</v>
      </c>
      <c r="J1081" s="57" t="s">
        <v>268</v>
      </c>
      <c r="K1081" s="57">
        <v>872008</v>
      </c>
      <c r="M1081" s="58">
        <v>8309.6010767706393</v>
      </c>
      <c r="O1081" s="57">
        <v>9230</v>
      </c>
      <c r="P1081" s="57">
        <v>504003</v>
      </c>
    </row>
    <row r="1082" spans="1:16" x14ac:dyDescent="0.25">
      <c r="A1082" s="57" t="s">
        <v>73</v>
      </c>
      <c r="B1082" s="57" t="s">
        <v>72</v>
      </c>
      <c r="C1082" s="57" t="s">
        <v>171</v>
      </c>
      <c r="D1082" s="58">
        <v>10882.020107937946</v>
      </c>
      <c r="E1082" s="59">
        <v>0</v>
      </c>
      <c r="F1082" s="57">
        <v>404057</v>
      </c>
      <c r="G1082" s="57" t="s">
        <v>303</v>
      </c>
      <c r="H1082" s="57">
        <v>2016</v>
      </c>
      <c r="I1082" s="59">
        <v>0</v>
      </c>
      <c r="J1082" s="57" t="s">
        <v>268</v>
      </c>
      <c r="K1082" s="57">
        <v>872008</v>
      </c>
      <c r="M1082" s="58">
        <v>10882.020107937946</v>
      </c>
      <c r="O1082" s="57">
        <v>9230</v>
      </c>
      <c r="P1082" s="57">
        <v>504003</v>
      </c>
    </row>
    <row r="1083" spans="1:16" x14ac:dyDescent="0.25">
      <c r="A1083" s="57" t="s">
        <v>73</v>
      </c>
      <c r="B1083" s="57" t="s">
        <v>72</v>
      </c>
      <c r="C1083" s="57" t="s">
        <v>171</v>
      </c>
      <c r="D1083" s="58">
        <v>16428.79991362655</v>
      </c>
      <c r="E1083" s="59">
        <v>0</v>
      </c>
      <c r="F1083" s="57">
        <v>404057</v>
      </c>
      <c r="G1083" s="57" t="s">
        <v>303</v>
      </c>
      <c r="H1083" s="57">
        <v>2019</v>
      </c>
      <c r="I1083" s="59">
        <v>0</v>
      </c>
      <c r="J1083" s="57" t="s">
        <v>268</v>
      </c>
      <c r="K1083" s="57">
        <v>872008</v>
      </c>
      <c r="M1083" s="58">
        <v>16428.79991362655</v>
      </c>
      <c r="O1083" s="57">
        <v>9230</v>
      </c>
      <c r="P1083" s="57">
        <v>504003</v>
      </c>
    </row>
    <row r="1084" spans="1:16" hidden="1" x14ac:dyDescent="0.25">
      <c r="A1084" s="60" t="s">
        <v>73</v>
      </c>
      <c r="B1084" s="60" t="s">
        <v>72</v>
      </c>
      <c r="C1084" s="57" t="s">
        <v>172</v>
      </c>
      <c r="D1084" s="61">
        <v>374.39878557874761</v>
      </c>
      <c r="E1084" s="62">
        <v>0</v>
      </c>
      <c r="F1084" s="60">
        <v>484035</v>
      </c>
      <c r="G1084" s="60" t="s">
        <v>304</v>
      </c>
      <c r="H1084" s="60">
        <v>2016</v>
      </c>
      <c r="I1084" s="62">
        <v>0.56699999999999995</v>
      </c>
      <c r="J1084" s="60" t="s">
        <v>268</v>
      </c>
      <c r="K1084" s="60">
        <v>872008</v>
      </c>
      <c r="L1084" s="61">
        <v>212.28411142314988</v>
      </c>
      <c r="M1084" s="61">
        <v>162.11467415559773</v>
      </c>
      <c r="N1084" s="61"/>
      <c r="O1084" s="57" t="s">
        <v>283</v>
      </c>
      <c r="P1084" s="60">
        <v>504019</v>
      </c>
    </row>
    <row r="1085" spans="1:16" hidden="1" x14ac:dyDescent="0.25">
      <c r="A1085" s="60" t="s">
        <v>73</v>
      </c>
      <c r="B1085" s="60" t="s">
        <v>72</v>
      </c>
      <c r="C1085" s="57" t="s">
        <v>172</v>
      </c>
      <c r="D1085" s="61">
        <v>374.3995010637226</v>
      </c>
      <c r="E1085" s="62">
        <v>0</v>
      </c>
      <c r="F1085" s="60">
        <v>484035</v>
      </c>
      <c r="G1085" s="60" t="s">
        <v>304</v>
      </c>
      <c r="H1085" s="60">
        <v>2016</v>
      </c>
      <c r="I1085" s="62">
        <v>0.56699999999999995</v>
      </c>
      <c r="J1085" s="60" t="s">
        <v>268</v>
      </c>
      <c r="K1085" s="60">
        <v>872008</v>
      </c>
      <c r="L1085" s="61">
        <v>212.2845171031307</v>
      </c>
      <c r="M1085" s="61">
        <v>162.1149839605919</v>
      </c>
      <c r="N1085" s="61"/>
      <c r="O1085" s="57" t="s">
        <v>283</v>
      </c>
      <c r="P1085" s="60">
        <v>504019</v>
      </c>
    </row>
    <row r="1086" spans="1:16" hidden="1" x14ac:dyDescent="0.25">
      <c r="A1086" s="60" t="s">
        <v>73</v>
      </c>
      <c r="B1086" s="60" t="s">
        <v>72</v>
      </c>
      <c r="C1086" s="57" t="s">
        <v>172</v>
      </c>
      <c r="D1086" s="61">
        <v>374.39985486216176</v>
      </c>
      <c r="E1086" s="62">
        <v>0</v>
      </c>
      <c r="F1086" s="60">
        <v>484035</v>
      </c>
      <c r="G1086" s="60" t="s">
        <v>304</v>
      </c>
      <c r="H1086" s="60">
        <v>2016</v>
      </c>
      <c r="I1086" s="62">
        <v>0.56699999999999995</v>
      </c>
      <c r="J1086" s="60" t="s">
        <v>268</v>
      </c>
      <c r="K1086" s="60">
        <v>872008</v>
      </c>
      <c r="L1086" s="61">
        <v>212.2847177068457</v>
      </c>
      <c r="M1086" s="61">
        <v>162.11513715531606</v>
      </c>
      <c r="N1086" s="61"/>
      <c r="O1086" s="57" t="s">
        <v>283</v>
      </c>
      <c r="P1086" s="60">
        <v>504019</v>
      </c>
    </row>
    <row r="1087" spans="1:16" hidden="1" x14ac:dyDescent="0.25">
      <c r="A1087" s="60" t="s">
        <v>73</v>
      </c>
      <c r="B1087" s="60" t="s">
        <v>72</v>
      </c>
      <c r="C1087" s="57" t="s">
        <v>172</v>
      </c>
      <c r="D1087" s="61">
        <v>374.40025312346273</v>
      </c>
      <c r="E1087" s="62">
        <v>0</v>
      </c>
      <c r="F1087" s="60">
        <v>484035</v>
      </c>
      <c r="G1087" s="60" t="s">
        <v>304</v>
      </c>
      <c r="H1087" s="60">
        <v>2016</v>
      </c>
      <c r="I1087" s="62">
        <v>0.56699999999999995</v>
      </c>
      <c r="J1087" s="60" t="s">
        <v>268</v>
      </c>
      <c r="K1087" s="60">
        <v>872008</v>
      </c>
      <c r="L1087" s="61">
        <v>212.28494352100336</v>
      </c>
      <c r="M1087" s="61">
        <v>162.11530960245938</v>
      </c>
      <c r="N1087" s="61"/>
      <c r="O1087" s="57" t="s">
        <v>283</v>
      </c>
      <c r="P1087" s="60">
        <v>504019</v>
      </c>
    </row>
    <row r="1088" spans="1:16" hidden="1" x14ac:dyDescent="0.25">
      <c r="A1088" s="60" t="s">
        <v>73</v>
      </c>
      <c r="B1088" s="60" t="s">
        <v>72</v>
      </c>
      <c r="C1088" s="57" t="s">
        <v>172</v>
      </c>
      <c r="D1088" s="61">
        <v>374.40032159974311</v>
      </c>
      <c r="E1088" s="62">
        <v>0</v>
      </c>
      <c r="F1088" s="60">
        <v>484035</v>
      </c>
      <c r="G1088" s="60" t="s">
        <v>304</v>
      </c>
      <c r="H1088" s="60">
        <v>2016</v>
      </c>
      <c r="I1088" s="62">
        <v>0.56699999999999995</v>
      </c>
      <c r="J1088" s="60" t="s">
        <v>268</v>
      </c>
      <c r="K1088" s="60">
        <v>872008</v>
      </c>
      <c r="L1088" s="61">
        <v>212.28498234705432</v>
      </c>
      <c r="M1088" s="61">
        <v>162.11533925268878</v>
      </c>
      <c r="N1088" s="61"/>
      <c r="O1088" s="57" t="s">
        <v>283</v>
      </c>
      <c r="P1088" s="60">
        <v>504019</v>
      </c>
    </row>
    <row r="1089" spans="1:16" hidden="1" x14ac:dyDescent="0.25">
      <c r="A1089" s="60" t="s">
        <v>73</v>
      </c>
      <c r="B1089" s="60" t="s">
        <v>72</v>
      </c>
      <c r="C1089" s="57" t="s">
        <v>172</v>
      </c>
      <c r="D1089" s="61">
        <v>374.40060733422536</v>
      </c>
      <c r="E1089" s="62">
        <v>0</v>
      </c>
      <c r="F1089" s="60">
        <v>484035</v>
      </c>
      <c r="G1089" s="60" t="s">
        <v>304</v>
      </c>
      <c r="H1089" s="60">
        <v>2016</v>
      </c>
      <c r="I1089" s="62">
        <v>0.56699999999999995</v>
      </c>
      <c r="J1089" s="60" t="s">
        <v>268</v>
      </c>
      <c r="K1089" s="60">
        <v>872008</v>
      </c>
      <c r="L1089" s="61">
        <v>212.28514435850576</v>
      </c>
      <c r="M1089" s="61">
        <v>162.11546297571959</v>
      </c>
      <c r="N1089" s="61"/>
      <c r="O1089" s="57" t="s">
        <v>283</v>
      </c>
      <c r="P1089" s="60">
        <v>504019</v>
      </c>
    </row>
    <row r="1090" spans="1:16" hidden="1" x14ac:dyDescent="0.25">
      <c r="A1090" s="60" t="s">
        <v>73</v>
      </c>
      <c r="B1090" s="60" t="s">
        <v>72</v>
      </c>
      <c r="C1090" s="57" t="s">
        <v>172</v>
      </c>
      <c r="D1090" s="61">
        <v>385.19908501320839</v>
      </c>
      <c r="E1090" s="62">
        <v>0</v>
      </c>
      <c r="F1090" s="60">
        <v>484035</v>
      </c>
      <c r="G1090" s="60" t="s">
        <v>304</v>
      </c>
      <c r="H1090" s="60">
        <v>2017</v>
      </c>
      <c r="I1090" s="62">
        <v>0.56699999999999995</v>
      </c>
      <c r="J1090" s="60" t="s">
        <v>268</v>
      </c>
      <c r="K1090" s="60">
        <v>872008</v>
      </c>
      <c r="L1090" s="61">
        <v>218.40788120248914</v>
      </c>
      <c r="M1090" s="61">
        <v>166.79120381071925</v>
      </c>
      <c r="N1090" s="61"/>
      <c r="O1090" s="57" t="s">
        <v>283</v>
      </c>
      <c r="P1090" s="60">
        <v>504019</v>
      </c>
    </row>
    <row r="1091" spans="1:16" hidden="1" x14ac:dyDescent="0.25">
      <c r="A1091" s="60" t="s">
        <v>73</v>
      </c>
      <c r="B1091" s="60" t="s">
        <v>72</v>
      </c>
      <c r="C1091" s="57" t="s">
        <v>172</v>
      </c>
      <c r="D1091" s="61">
        <v>749.99980854979185</v>
      </c>
      <c r="E1091" s="62">
        <v>0</v>
      </c>
      <c r="F1091" s="60">
        <v>484035</v>
      </c>
      <c r="G1091" s="60" t="s">
        <v>304</v>
      </c>
      <c r="H1091" s="60">
        <v>2017</v>
      </c>
      <c r="I1091" s="62">
        <v>0.56699999999999995</v>
      </c>
      <c r="J1091" s="60" t="s">
        <v>268</v>
      </c>
      <c r="K1091" s="60">
        <v>872008</v>
      </c>
      <c r="L1091" s="61">
        <v>425.24989144773195</v>
      </c>
      <c r="M1091" s="61">
        <v>324.7499171020599</v>
      </c>
      <c r="N1091" s="61"/>
      <c r="O1091" s="57" t="s">
        <v>283</v>
      </c>
      <c r="P1091" s="60">
        <v>504019</v>
      </c>
    </row>
    <row r="1092" spans="1:16" hidden="1" x14ac:dyDescent="0.25">
      <c r="A1092" s="60" t="s">
        <v>73</v>
      </c>
      <c r="B1092" s="60" t="s">
        <v>72</v>
      </c>
      <c r="C1092" s="57" t="s">
        <v>172</v>
      </c>
      <c r="D1092" s="61">
        <v>750.00007329407299</v>
      </c>
      <c r="E1092" s="62">
        <v>0</v>
      </c>
      <c r="F1092" s="60">
        <v>484035</v>
      </c>
      <c r="G1092" s="60" t="s">
        <v>304</v>
      </c>
      <c r="H1092" s="60">
        <v>2017</v>
      </c>
      <c r="I1092" s="62">
        <v>0.56699999999999995</v>
      </c>
      <c r="J1092" s="60" t="s">
        <v>268</v>
      </c>
      <c r="K1092" s="60">
        <v>872008</v>
      </c>
      <c r="L1092" s="61">
        <v>425.25004155773934</v>
      </c>
      <c r="M1092" s="61">
        <v>324.75003173633365</v>
      </c>
      <c r="N1092" s="61"/>
      <c r="O1092" s="57" t="s">
        <v>283</v>
      </c>
      <c r="P1092" s="60">
        <v>504019</v>
      </c>
    </row>
    <row r="1093" spans="1:16" hidden="1" x14ac:dyDescent="0.25">
      <c r="A1093" s="60" t="s">
        <v>73</v>
      </c>
      <c r="B1093" s="60" t="s">
        <v>72</v>
      </c>
      <c r="C1093" s="57" t="s">
        <v>172</v>
      </c>
      <c r="D1093" s="61">
        <v>750.000091479312</v>
      </c>
      <c r="E1093" s="62">
        <v>0</v>
      </c>
      <c r="F1093" s="60">
        <v>484035</v>
      </c>
      <c r="G1093" s="60" t="s">
        <v>304</v>
      </c>
      <c r="H1093" s="60">
        <v>2017</v>
      </c>
      <c r="I1093" s="62">
        <v>0.56699999999999995</v>
      </c>
      <c r="J1093" s="60" t="s">
        <v>268</v>
      </c>
      <c r="K1093" s="60">
        <v>872008</v>
      </c>
      <c r="L1093" s="61">
        <v>425.25005186876984</v>
      </c>
      <c r="M1093" s="61">
        <v>324.75003961054216</v>
      </c>
      <c r="N1093" s="61"/>
      <c r="O1093" s="57" t="s">
        <v>283</v>
      </c>
      <c r="P1093" s="60">
        <v>504019</v>
      </c>
    </row>
    <row r="1094" spans="1:16" hidden="1" x14ac:dyDescent="0.25">
      <c r="A1094" s="60" t="s">
        <v>73</v>
      </c>
      <c r="B1094" s="60" t="s">
        <v>72</v>
      </c>
      <c r="C1094" s="57" t="s">
        <v>172</v>
      </c>
      <c r="D1094" s="61">
        <v>750.00019514115172</v>
      </c>
      <c r="E1094" s="62">
        <v>0</v>
      </c>
      <c r="F1094" s="60">
        <v>484035</v>
      </c>
      <c r="G1094" s="60" t="s">
        <v>304</v>
      </c>
      <c r="H1094" s="60">
        <v>2017</v>
      </c>
      <c r="I1094" s="62">
        <v>0.56699999999999995</v>
      </c>
      <c r="J1094" s="60" t="s">
        <v>268</v>
      </c>
      <c r="K1094" s="60">
        <v>872008</v>
      </c>
      <c r="L1094" s="61">
        <v>425.25011064503298</v>
      </c>
      <c r="M1094" s="61">
        <v>324.75008449611875</v>
      </c>
      <c r="N1094" s="61"/>
      <c r="O1094" s="57" t="s">
        <v>283</v>
      </c>
      <c r="P1094" s="60">
        <v>504019</v>
      </c>
    </row>
    <row r="1095" spans="1:16" hidden="1" x14ac:dyDescent="0.25">
      <c r="A1095" s="60" t="s">
        <v>73</v>
      </c>
      <c r="B1095" s="60" t="s">
        <v>72</v>
      </c>
      <c r="C1095" s="57" t="s">
        <v>172</v>
      </c>
      <c r="D1095" s="61">
        <v>750.00021200570802</v>
      </c>
      <c r="E1095" s="62">
        <v>0</v>
      </c>
      <c r="F1095" s="60">
        <v>484035</v>
      </c>
      <c r="G1095" s="60" t="s">
        <v>304</v>
      </c>
      <c r="H1095" s="60">
        <v>2017</v>
      </c>
      <c r="I1095" s="62">
        <v>0.56699999999999995</v>
      </c>
      <c r="J1095" s="60" t="s">
        <v>268</v>
      </c>
      <c r="K1095" s="60">
        <v>872008</v>
      </c>
      <c r="L1095" s="61">
        <v>425.25012020723642</v>
      </c>
      <c r="M1095" s="61">
        <v>324.7500917984716</v>
      </c>
      <c r="N1095" s="61"/>
      <c r="O1095" s="57" t="s">
        <v>283</v>
      </c>
      <c r="P1095" s="60">
        <v>504019</v>
      </c>
    </row>
    <row r="1096" spans="1:16" hidden="1" x14ac:dyDescent="0.25">
      <c r="A1096" s="60" t="s">
        <v>73</v>
      </c>
      <c r="B1096" s="60" t="s">
        <v>72</v>
      </c>
      <c r="C1096" s="57" t="s">
        <v>172</v>
      </c>
      <c r="D1096" s="61">
        <v>1414.8396436632668</v>
      </c>
      <c r="E1096" s="62">
        <v>0</v>
      </c>
      <c r="F1096" s="60">
        <v>486280</v>
      </c>
      <c r="G1096" s="60" t="s">
        <v>305</v>
      </c>
      <c r="H1096" s="60">
        <v>2017</v>
      </c>
      <c r="I1096" s="62">
        <v>0</v>
      </c>
      <c r="J1096" s="60" t="s">
        <v>268</v>
      </c>
      <c r="K1096" s="60">
        <v>872008</v>
      </c>
      <c r="L1096" s="61"/>
      <c r="M1096" s="61">
        <v>1414.8396436632668</v>
      </c>
      <c r="N1096" s="61"/>
      <c r="O1096" s="57">
        <v>9230</v>
      </c>
      <c r="P1096" s="60">
        <v>504003</v>
      </c>
    </row>
    <row r="1097" spans="1:16" hidden="1" x14ac:dyDescent="0.25">
      <c r="A1097" s="60" t="s">
        <v>73</v>
      </c>
      <c r="B1097" s="60" t="s">
        <v>72</v>
      </c>
      <c r="C1097" s="57" t="s">
        <v>172</v>
      </c>
      <c r="D1097" s="61">
        <v>1414.839863167188</v>
      </c>
      <c r="E1097" s="62">
        <v>0</v>
      </c>
      <c r="F1097" s="60">
        <v>486280</v>
      </c>
      <c r="G1097" s="60" t="s">
        <v>305</v>
      </c>
      <c r="H1097" s="60">
        <v>2017</v>
      </c>
      <c r="I1097" s="62">
        <v>0</v>
      </c>
      <c r="J1097" s="60" t="s">
        <v>268</v>
      </c>
      <c r="K1097" s="60">
        <v>872008</v>
      </c>
      <c r="L1097" s="61"/>
      <c r="M1097" s="61">
        <v>1414.839863167188</v>
      </c>
      <c r="N1097" s="61"/>
      <c r="O1097" s="57">
        <v>9230</v>
      </c>
      <c r="P1097" s="60">
        <v>504003</v>
      </c>
    </row>
    <row r="1098" spans="1:16" hidden="1" x14ac:dyDescent="0.25">
      <c r="A1098" s="60" t="s">
        <v>73</v>
      </c>
      <c r="B1098" s="60" t="s">
        <v>72</v>
      </c>
      <c r="C1098" s="57" t="s">
        <v>172</v>
      </c>
      <c r="D1098" s="61">
        <v>1414.8398655586614</v>
      </c>
      <c r="E1098" s="62">
        <v>0</v>
      </c>
      <c r="F1098" s="60">
        <v>486280</v>
      </c>
      <c r="G1098" s="60" t="s">
        <v>305</v>
      </c>
      <c r="H1098" s="60">
        <v>2017</v>
      </c>
      <c r="I1098" s="62">
        <v>0</v>
      </c>
      <c r="J1098" s="60" t="s">
        <v>268</v>
      </c>
      <c r="K1098" s="60">
        <v>872008</v>
      </c>
      <c r="L1098" s="61"/>
      <c r="M1098" s="61">
        <v>1414.8398655586614</v>
      </c>
      <c r="N1098" s="61"/>
      <c r="O1098" s="57">
        <v>9230</v>
      </c>
      <c r="P1098" s="60">
        <v>504003</v>
      </c>
    </row>
    <row r="1099" spans="1:16" hidden="1" x14ac:dyDescent="0.25">
      <c r="A1099" s="60" t="s">
        <v>73</v>
      </c>
      <c r="B1099" s="60" t="s">
        <v>72</v>
      </c>
      <c r="C1099" s="57" t="s">
        <v>172</v>
      </c>
      <c r="D1099" s="61">
        <v>1414.8400306391129</v>
      </c>
      <c r="E1099" s="62">
        <v>0</v>
      </c>
      <c r="F1099" s="60">
        <v>486280</v>
      </c>
      <c r="G1099" s="60" t="s">
        <v>305</v>
      </c>
      <c r="H1099" s="60">
        <v>2017</v>
      </c>
      <c r="I1099" s="62">
        <v>0</v>
      </c>
      <c r="J1099" s="60" t="s">
        <v>268</v>
      </c>
      <c r="K1099" s="60">
        <v>872008</v>
      </c>
      <c r="L1099" s="61"/>
      <c r="M1099" s="61">
        <v>1414.8400306391129</v>
      </c>
      <c r="N1099" s="61"/>
      <c r="O1099" s="57">
        <v>9230</v>
      </c>
      <c r="P1099" s="60">
        <v>504003</v>
      </c>
    </row>
    <row r="1100" spans="1:16" hidden="1" x14ac:dyDescent="0.25">
      <c r="A1100" s="60" t="s">
        <v>73</v>
      </c>
      <c r="B1100" s="60" t="s">
        <v>72</v>
      </c>
      <c r="C1100" s="57" t="s">
        <v>172</v>
      </c>
      <c r="D1100" s="61">
        <v>1414.8402939261257</v>
      </c>
      <c r="E1100" s="62">
        <v>0</v>
      </c>
      <c r="F1100" s="60">
        <v>486280</v>
      </c>
      <c r="G1100" s="60" t="s">
        <v>305</v>
      </c>
      <c r="H1100" s="60">
        <v>2017</v>
      </c>
      <c r="I1100" s="62">
        <v>0</v>
      </c>
      <c r="J1100" s="60" t="s">
        <v>268</v>
      </c>
      <c r="K1100" s="60">
        <v>872008</v>
      </c>
      <c r="L1100" s="61"/>
      <c r="M1100" s="61">
        <v>1414.8402939261257</v>
      </c>
      <c r="N1100" s="61"/>
      <c r="O1100" s="57">
        <v>9230</v>
      </c>
      <c r="P1100" s="60">
        <v>504003</v>
      </c>
    </row>
    <row r="1101" spans="1:16" hidden="1" x14ac:dyDescent="0.25">
      <c r="A1101" s="60" t="s">
        <v>73</v>
      </c>
      <c r="B1101" s="60" t="s">
        <v>72</v>
      </c>
      <c r="C1101" s="57" t="s">
        <v>172</v>
      </c>
      <c r="D1101" s="61">
        <v>1554.8012540738973</v>
      </c>
      <c r="E1101" s="62">
        <v>0</v>
      </c>
      <c r="F1101" s="60">
        <v>486280</v>
      </c>
      <c r="G1101" s="60" t="s">
        <v>305</v>
      </c>
      <c r="H1101" s="60">
        <v>2018</v>
      </c>
      <c r="I1101" s="62">
        <v>0</v>
      </c>
      <c r="J1101" s="60" t="s">
        <v>268</v>
      </c>
      <c r="K1101" s="60">
        <v>872008</v>
      </c>
      <c r="L1101" s="61"/>
      <c r="M1101" s="61">
        <v>1554.8012540738973</v>
      </c>
      <c r="N1101" s="61"/>
      <c r="O1101" s="57">
        <v>9230</v>
      </c>
      <c r="P1101" s="60">
        <v>504003</v>
      </c>
    </row>
    <row r="1102" spans="1:16" hidden="1" x14ac:dyDescent="0.25">
      <c r="A1102" s="60" t="s">
        <v>73</v>
      </c>
      <c r="B1102" s="60" t="s">
        <v>72</v>
      </c>
      <c r="C1102" s="57" t="s">
        <v>172</v>
      </c>
      <c r="D1102" s="61">
        <v>1806.0393617502079</v>
      </c>
      <c r="E1102" s="62">
        <v>0</v>
      </c>
      <c r="F1102" s="60">
        <v>486280</v>
      </c>
      <c r="G1102" s="60" t="s">
        <v>305</v>
      </c>
      <c r="H1102" s="60">
        <v>2017</v>
      </c>
      <c r="I1102" s="62">
        <v>0</v>
      </c>
      <c r="J1102" s="60" t="s">
        <v>268</v>
      </c>
      <c r="K1102" s="60">
        <v>872008</v>
      </c>
      <c r="L1102" s="61"/>
      <c r="M1102" s="61">
        <v>1806.0393617502079</v>
      </c>
      <c r="N1102" s="61"/>
      <c r="O1102" s="57">
        <v>9230</v>
      </c>
      <c r="P1102" s="60">
        <v>504003</v>
      </c>
    </row>
    <row r="1103" spans="1:16" hidden="1" x14ac:dyDescent="0.25">
      <c r="A1103" s="60" t="s">
        <v>73</v>
      </c>
      <c r="B1103" s="60" t="s">
        <v>72</v>
      </c>
      <c r="C1103" s="57" t="s">
        <v>172</v>
      </c>
      <c r="D1103" s="61">
        <v>1806.0399770744489</v>
      </c>
      <c r="E1103" s="62">
        <v>0</v>
      </c>
      <c r="F1103" s="60">
        <v>486280</v>
      </c>
      <c r="G1103" s="60" t="s">
        <v>305</v>
      </c>
      <c r="H1103" s="60">
        <v>2017</v>
      </c>
      <c r="I1103" s="62">
        <v>0</v>
      </c>
      <c r="J1103" s="60" t="s">
        <v>268</v>
      </c>
      <c r="K1103" s="60">
        <v>872008</v>
      </c>
      <c r="L1103" s="61"/>
      <c r="M1103" s="61">
        <v>1806.0399770744489</v>
      </c>
      <c r="N1103" s="61"/>
      <c r="O1103" s="57">
        <v>9230</v>
      </c>
      <c r="P1103" s="60">
        <v>504003</v>
      </c>
    </row>
    <row r="1104" spans="1:16" hidden="1" x14ac:dyDescent="0.25">
      <c r="A1104" s="60" t="s">
        <v>73</v>
      </c>
      <c r="B1104" s="60" t="s">
        <v>72</v>
      </c>
      <c r="C1104" s="57" t="s">
        <v>172</v>
      </c>
      <c r="D1104" s="61">
        <v>1806.0400093039325</v>
      </c>
      <c r="E1104" s="62">
        <v>0</v>
      </c>
      <c r="F1104" s="60">
        <v>486280</v>
      </c>
      <c r="G1104" s="60" t="s">
        <v>305</v>
      </c>
      <c r="H1104" s="60">
        <v>2017</v>
      </c>
      <c r="I1104" s="62">
        <v>0</v>
      </c>
      <c r="J1104" s="60" t="s">
        <v>268</v>
      </c>
      <c r="K1104" s="60">
        <v>872008</v>
      </c>
      <c r="L1104" s="61"/>
      <c r="M1104" s="61">
        <v>1806.0400093039325</v>
      </c>
      <c r="N1104" s="61"/>
      <c r="O1104" s="57">
        <v>9230</v>
      </c>
      <c r="P1104" s="60">
        <v>504003</v>
      </c>
    </row>
    <row r="1105" spans="1:16" hidden="1" x14ac:dyDescent="0.25">
      <c r="A1105" s="60" t="s">
        <v>73</v>
      </c>
      <c r="B1105" s="60" t="s">
        <v>72</v>
      </c>
      <c r="C1105" s="57" t="s">
        <v>172</v>
      </c>
      <c r="D1105" s="61">
        <v>1806.0400319583771</v>
      </c>
      <c r="E1105" s="62">
        <v>0</v>
      </c>
      <c r="F1105" s="60">
        <v>486280</v>
      </c>
      <c r="G1105" s="60" t="s">
        <v>305</v>
      </c>
      <c r="H1105" s="60">
        <v>2017</v>
      </c>
      <c r="I1105" s="62">
        <v>0</v>
      </c>
      <c r="J1105" s="60" t="s">
        <v>268</v>
      </c>
      <c r="K1105" s="60">
        <v>872008</v>
      </c>
      <c r="L1105" s="61"/>
      <c r="M1105" s="61">
        <v>1806.0400319583771</v>
      </c>
      <c r="N1105" s="61"/>
      <c r="O1105" s="57">
        <v>9230</v>
      </c>
      <c r="P1105" s="60">
        <v>504003</v>
      </c>
    </row>
    <row r="1106" spans="1:16" hidden="1" x14ac:dyDescent="0.25">
      <c r="A1106" s="60" t="s">
        <v>73</v>
      </c>
      <c r="B1106" s="60" t="s">
        <v>72</v>
      </c>
      <c r="C1106" s="57" t="s">
        <v>172</v>
      </c>
      <c r="D1106" s="61">
        <v>1806.0400988698179</v>
      </c>
      <c r="E1106" s="62">
        <v>0</v>
      </c>
      <c r="F1106" s="60">
        <v>486280</v>
      </c>
      <c r="G1106" s="60" t="s">
        <v>305</v>
      </c>
      <c r="H1106" s="60">
        <v>2017</v>
      </c>
      <c r="I1106" s="62">
        <v>0</v>
      </c>
      <c r="J1106" s="60" t="s">
        <v>268</v>
      </c>
      <c r="K1106" s="60">
        <v>872008</v>
      </c>
      <c r="L1106" s="61"/>
      <c r="M1106" s="61">
        <v>1806.0400988698179</v>
      </c>
      <c r="N1106" s="61"/>
      <c r="O1106" s="57">
        <v>9230</v>
      </c>
      <c r="P1106" s="60">
        <v>504003</v>
      </c>
    </row>
    <row r="1107" spans="1:16" hidden="1" x14ac:dyDescent="0.25">
      <c r="A1107" s="60" t="s">
        <v>73</v>
      </c>
      <c r="B1107" s="60" t="s">
        <v>72</v>
      </c>
      <c r="C1107" s="57" t="s">
        <v>172</v>
      </c>
      <c r="D1107" s="61">
        <v>1806.0401541889655</v>
      </c>
      <c r="E1107" s="62">
        <v>0</v>
      </c>
      <c r="F1107" s="60">
        <v>486280</v>
      </c>
      <c r="G1107" s="60" t="s">
        <v>305</v>
      </c>
      <c r="H1107" s="60">
        <v>2017</v>
      </c>
      <c r="I1107" s="62">
        <v>0</v>
      </c>
      <c r="J1107" s="60" t="s">
        <v>268</v>
      </c>
      <c r="K1107" s="60">
        <v>872008</v>
      </c>
      <c r="L1107" s="61"/>
      <c r="M1107" s="61">
        <v>1806.0401541889655</v>
      </c>
      <c r="N1107" s="61"/>
      <c r="O1107" s="57">
        <v>9230</v>
      </c>
      <c r="P1107" s="60">
        <v>504003</v>
      </c>
    </row>
    <row r="1108" spans="1:16" hidden="1" x14ac:dyDescent="0.25">
      <c r="A1108" s="60" t="s">
        <v>73</v>
      </c>
      <c r="B1108" s="60" t="s">
        <v>72</v>
      </c>
      <c r="C1108" s="57" t="s">
        <v>172</v>
      </c>
      <c r="D1108" s="61">
        <v>1863.1900113795321</v>
      </c>
      <c r="E1108" s="62">
        <v>0</v>
      </c>
      <c r="F1108" s="60">
        <v>486280</v>
      </c>
      <c r="G1108" s="60" t="s">
        <v>305</v>
      </c>
      <c r="H1108" s="60">
        <v>2015</v>
      </c>
      <c r="I1108" s="62">
        <v>0</v>
      </c>
      <c r="J1108" s="60" t="s">
        <v>268</v>
      </c>
      <c r="K1108" s="60">
        <v>870905</v>
      </c>
      <c r="L1108" s="61"/>
      <c r="M1108" s="61">
        <v>1863.1900113795321</v>
      </c>
      <c r="N1108" s="61"/>
      <c r="O1108" s="57">
        <v>9210</v>
      </c>
      <c r="P1108" s="60">
        <v>504003</v>
      </c>
    </row>
    <row r="1109" spans="1:16" hidden="1" x14ac:dyDescent="0.25">
      <c r="A1109" s="60" t="s">
        <v>73</v>
      </c>
      <c r="B1109" s="60" t="s">
        <v>72</v>
      </c>
      <c r="C1109" s="57" t="s">
        <v>172</v>
      </c>
      <c r="D1109" s="61">
        <v>1931.2796780996644</v>
      </c>
      <c r="E1109" s="62">
        <v>0</v>
      </c>
      <c r="F1109" s="60">
        <v>486280</v>
      </c>
      <c r="G1109" s="60" t="s">
        <v>305</v>
      </c>
      <c r="H1109" s="60">
        <v>2016</v>
      </c>
      <c r="I1109" s="62">
        <v>0</v>
      </c>
      <c r="J1109" s="60" t="s">
        <v>268</v>
      </c>
      <c r="K1109" s="60">
        <v>872008</v>
      </c>
      <c r="L1109" s="61"/>
      <c r="M1109" s="61">
        <v>1931.2796780996644</v>
      </c>
      <c r="N1109" s="61"/>
      <c r="O1109" s="57">
        <v>9230</v>
      </c>
      <c r="P1109" s="60">
        <v>504003</v>
      </c>
    </row>
    <row r="1110" spans="1:16" hidden="1" x14ac:dyDescent="0.25">
      <c r="A1110" s="60" t="s">
        <v>73</v>
      </c>
      <c r="B1110" s="60" t="s">
        <v>72</v>
      </c>
      <c r="C1110" s="57" t="s">
        <v>172</v>
      </c>
      <c r="D1110" s="61">
        <v>1931.2798625379573</v>
      </c>
      <c r="E1110" s="62">
        <v>0</v>
      </c>
      <c r="F1110" s="60">
        <v>486280</v>
      </c>
      <c r="G1110" s="60" t="s">
        <v>305</v>
      </c>
      <c r="H1110" s="60">
        <v>2016</v>
      </c>
      <c r="I1110" s="62">
        <v>0</v>
      </c>
      <c r="J1110" s="60" t="s">
        <v>268</v>
      </c>
      <c r="K1110" s="60">
        <v>872008</v>
      </c>
      <c r="L1110" s="61"/>
      <c r="M1110" s="61">
        <v>1931.2798625379573</v>
      </c>
      <c r="N1110" s="61"/>
      <c r="O1110" s="57">
        <v>9230</v>
      </c>
      <c r="P1110" s="60">
        <v>504003</v>
      </c>
    </row>
    <row r="1111" spans="1:16" hidden="1" x14ac:dyDescent="0.25">
      <c r="A1111" s="60" t="s">
        <v>73</v>
      </c>
      <c r="B1111" s="60" t="s">
        <v>72</v>
      </c>
      <c r="C1111" s="57" t="s">
        <v>172</v>
      </c>
      <c r="D1111" s="61">
        <v>1931.2798867653967</v>
      </c>
      <c r="E1111" s="62">
        <v>0</v>
      </c>
      <c r="F1111" s="60">
        <v>486280</v>
      </c>
      <c r="G1111" s="60" t="s">
        <v>305</v>
      </c>
      <c r="H1111" s="60">
        <v>2016</v>
      </c>
      <c r="I1111" s="62">
        <v>0</v>
      </c>
      <c r="J1111" s="60" t="s">
        <v>268</v>
      </c>
      <c r="K1111" s="60">
        <v>872008</v>
      </c>
      <c r="L1111" s="61"/>
      <c r="M1111" s="61">
        <v>1931.2798867653967</v>
      </c>
      <c r="N1111" s="61"/>
      <c r="O1111" s="57">
        <v>9230</v>
      </c>
      <c r="P1111" s="60">
        <v>504003</v>
      </c>
    </row>
    <row r="1112" spans="1:16" hidden="1" x14ac:dyDescent="0.25">
      <c r="A1112" s="60" t="s">
        <v>73</v>
      </c>
      <c r="B1112" s="60" t="s">
        <v>72</v>
      </c>
      <c r="C1112" s="57" t="s">
        <v>172</v>
      </c>
      <c r="D1112" s="61">
        <v>1931.279926722108</v>
      </c>
      <c r="E1112" s="62">
        <v>0</v>
      </c>
      <c r="F1112" s="60">
        <v>486280</v>
      </c>
      <c r="G1112" s="60" t="s">
        <v>305</v>
      </c>
      <c r="H1112" s="60">
        <v>2016</v>
      </c>
      <c r="I1112" s="62">
        <v>0</v>
      </c>
      <c r="J1112" s="60" t="s">
        <v>268</v>
      </c>
      <c r="K1112" s="60">
        <v>872008</v>
      </c>
      <c r="L1112" s="61"/>
      <c r="M1112" s="61">
        <v>1931.279926722108</v>
      </c>
      <c r="N1112" s="61"/>
      <c r="O1112" s="57">
        <v>9230</v>
      </c>
      <c r="P1112" s="60">
        <v>504003</v>
      </c>
    </row>
    <row r="1113" spans="1:16" hidden="1" x14ac:dyDescent="0.25">
      <c r="A1113" s="60" t="s">
        <v>73</v>
      </c>
      <c r="B1113" s="60" t="s">
        <v>72</v>
      </c>
      <c r="C1113" s="57" t="s">
        <v>172</v>
      </c>
      <c r="D1113" s="61">
        <v>1931.2799401053537</v>
      </c>
      <c r="E1113" s="62">
        <v>0</v>
      </c>
      <c r="F1113" s="60">
        <v>486280</v>
      </c>
      <c r="G1113" s="60" t="s">
        <v>305</v>
      </c>
      <c r="H1113" s="60">
        <v>2016</v>
      </c>
      <c r="I1113" s="62">
        <v>0</v>
      </c>
      <c r="J1113" s="60" t="s">
        <v>268</v>
      </c>
      <c r="K1113" s="60">
        <v>872008</v>
      </c>
      <c r="L1113" s="61"/>
      <c r="M1113" s="61">
        <v>1931.2799401053537</v>
      </c>
      <c r="N1113" s="61"/>
      <c r="O1113" s="57">
        <v>9230</v>
      </c>
      <c r="P1113" s="60">
        <v>504003</v>
      </c>
    </row>
    <row r="1114" spans="1:16" hidden="1" x14ac:dyDescent="0.25">
      <c r="A1114" s="60" t="s">
        <v>73</v>
      </c>
      <c r="B1114" s="60" t="s">
        <v>72</v>
      </c>
      <c r="C1114" s="57" t="s">
        <v>172</v>
      </c>
      <c r="D1114" s="61">
        <v>1931.2799986393807</v>
      </c>
      <c r="E1114" s="62">
        <v>0</v>
      </c>
      <c r="F1114" s="60">
        <v>486280</v>
      </c>
      <c r="G1114" s="60" t="s">
        <v>305</v>
      </c>
      <c r="H1114" s="60">
        <v>2016</v>
      </c>
      <c r="I1114" s="62">
        <v>0</v>
      </c>
      <c r="J1114" s="60" t="s">
        <v>268</v>
      </c>
      <c r="K1114" s="60">
        <v>872008</v>
      </c>
      <c r="L1114" s="61"/>
      <c r="M1114" s="61">
        <v>1931.2799986393807</v>
      </c>
      <c r="N1114" s="61"/>
      <c r="O1114" s="57">
        <v>9230</v>
      </c>
      <c r="P1114" s="60">
        <v>504003</v>
      </c>
    </row>
    <row r="1115" spans="1:16" hidden="1" x14ac:dyDescent="0.25">
      <c r="A1115" s="60" t="s">
        <v>73</v>
      </c>
      <c r="B1115" s="60" t="s">
        <v>72</v>
      </c>
      <c r="C1115" s="57" t="s">
        <v>172</v>
      </c>
      <c r="D1115" s="61">
        <v>1931.2800203204786</v>
      </c>
      <c r="E1115" s="62">
        <v>0</v>
      </c>
      <c r="F1115" s="60">
        <v>486280</v>
      </c>
      <c r="G1115" s="60" t="s">
        <v>305</v>
      </c>
      <c r="H1115" s="60">
        <v>2016</v>
      </c>
      <c r="I1115" s="62">
        <v>0</v>
      </c>
      <c r="J1115" s="60" t="s">
        <v>268</v>
      </c>
      <c r="K1115" s="60">
        <v>872008</v>
      </c>
      <c r="L1115" s="61"/>
      <c r="M1115" s="61">
        <v>1931.2800203204786</v>
      </c>
      <c r="N1115" s="61"/>
      <c r="O1115" s="57">
        <v>9230</v>
      </c>
      <c r="P1115" s="60">
        <v>504003</v>
      </c>
    </row>
    <row r="1116" spans="1:16" hidden="1" x14ac:dyDescent="0.25">
      <c r="A1116" s="60" t="s">
        <v>73</v>
      </c>
      <c r="B1116" s="60" t="s">
        <v>72</v>
      </c>
      <c r="C1116" s="57" t="s">
        <v>172</v>
      </c>
      <c r="D1116" s="61">
        <v>1931.2800736337242</v>
      </c>
      <c r="E1116" s="62">
        <v>0</v>
      </c>
      <c r="F1116" s="60">
        <v>486280</v>
      </c>
      <c r="G1116" s="60" t="s">
        <v>305</v>
      </c>
      <c r="H1116" s="60">
        <v>2016</v>
      </c>
      <c r="I1116" s="62">
        <v>0</v>
      </c>
      <c r="J1116" s="60" t="s">
        <v>268</v>
      </c>
      <c r="K1116" s="60">
        <v>872008</v>
      </c>
      <c r="L1116" s="61"/>
      <c r="M1116" s="61">
        <v>1931.2800736337242</v>
      </c>
      <c r="N1116" s="61"/>
      <c r="O1116" s="57">
        <v>9230</v>
      </c>
      <c r="P1116" s="60">
        <v>504003</v>
      </c>
    </row>
    <row r="1117" spans="1:16" hidden="1" x14ac:dyDescent="0.25">
      <c r="A1117" s="60" t="s">
        <v>73</v>
      </c>
      <c r="B1117" s="60" t="s">
        <v>72</v>
      </c>
      <c r="C1117" s="57" t="s">
        <v>172</v>
      </c>
      <c r="D1117" s="61">
        <v>1931.2801235989268</v>
      </c>
      <c r="E1117" s="62">
        <v>0</v>
      </c>
      <c r="F1117" s="60">
        <v>486280</v>
      </c>
      <c r="G1117" s="60" t="s">
        <v>305</v>
      </c>
      <c r="H1117" s="60">
        <v>2016</v>
      </c>
      <c r="I1117" s="62">
        <v>0</v>
      </c>
      <c r="J1117" s="60" t="s">
        <v>268</v>
      </c>
      <c r="K1117" s="60">
        <v>872008</v>
      </c>
      <c r="L1117" s="61"/>
      <c r="M1117" s="61">
        <v>1931.2801235989268</v>
      </c>
      <c r="N1117" s="61"/>
      <c r="O1117" s="57">
        <v>9230</v>
      </c>
      <c r="P1117" s="60">
        <v>504003</v>
      </c>
    </row>
    <row r="1118" spans="1:16" hidden="1" x14ac:dyDescent="0.25">
      <c r="A1118" s="60" t="s">
        <v>73</v>
      </c>
      <c r="B1118" s="60" t="s">
        <v>72</v>
      </c>
      <c r="C1118" s="57" t="s">
        <v>172</v>
      </c>
      <c r="D1118" s="61">
        <v>1931.2801562574091</v>
      </c>
      <c r="E1118" s="62">
        <v>0</v>
      </c>
      <c r="F1118" s="60">
        <v>486280</v>
      </c>
      <c r="G1118" s="60" t="s">
        <v>305</v>
      </c>
      <c r="H1118" s="60">
        <v>2016</v>
      </c>
      <c r="I1118" s="62">
        <v>0</v>
      </c>
      <c r="J1118" s="60" t="s">
        <v>268</v>
      </c>
      <c r="K1118" s="60">
        <v>872008</v>
      </c>
      <c r="L1118" s="61"/>
      <c r="M1118" s="61">
        <v>1931.2801562574091</v>
      </c>
      <c r="N1118" s="61"/>
      <c r="O1118" s="57">
        <v>9230</v>
      </c>
      <c r="P1118" s="60">
        <v>504003</v>
      </c>
    </row>
    <row r="1119" spans="1:16" hidden="1" x14ac:dyDescent="0.25">
      <c r="A1119" s="60" t="s">
        <v>73</v>
      </c>
      <c r="B1119" s="60" t="s">
        <v>72</v>
      </c>
      <c r="C1119" s="57" t="s">
        <v>172</v>
      </c>
      <c r="D1119" s="61">
        <v>1986.9902695779203</v>
      </c>
      <c r="E1119" s="62">
        <v>0</v>
      </c>
      <c r="F1119" s="60">
        <v>486280</v>
      </c>
      <c r="G1119" s="60" t="s">
        <v>305</v>
      </c>
      <c r="H1119" s="60">
        <v>2017</v>
      </c>
      <c r="I1119" s="62">
        <v>0</v>
      </c>
      <c r="J1119" s="60" t="s">
        <v>268</v>
      </c>
      <c r="K1119" s="60">
        <v>872008</v>
      </c>
      <c r="L1119" s="61"/>
      <c r="M1119" s="61">
        <v>1986.9902695779203</v>
      </c>
      <c r="N1119" s="61"/>
      <c r="O1119" s="57">
        <v>9230</v>
      </c>
      <c r="P1119" s="60">
        <v>504003</v>
      </c>
    </row>
    <row r="1120" spans="1:16" hidden="1" x14ac:dyDescent="0.25">
      <c r="A1120" s="60" t="s">
        <v>73</v>
      </c>
      <c r="B1120" s="60" t="s">
        <v>72</v>
      </c>
      <c r="C1120" s="57" t="s">
        <v>172</v>
      </c>
      <c r="D1120" s="61">
        <v>2033.1988315740614</v>
      </c>
      <c r="E1120" s="62">
        <v>0</v>
      </c>
      <c r="F1120" s="60">
        <v>486280</v>
      </c>
      <c r="G1120" s="60" t="s">
        <v>305</v>
      </c>
      <c r="H1120" s="60">
        <v>2018</v>
      </c>
      <c r="I1120" s="62">
        <v>0</v>
      </c>
      <c r="J1120" s="60" t="s">
        <v>268</v>
      </c>
      <c r="K1120" s="60">
        <v>872008</v>
      </c>
      <c r="L1120" s="61"/>
      <c r="M1120" s="61">
        <v>2033.1988315740614</v>
      </c>
      <c r="N1120" s="61"/>
      <c r="O1120" s="57">
        <v>9230</v>
      </c>
      <c r="P1120" s="60">
        <v>504003</v>
      </c>
    </row>
    <row r="1121" spans="1:16" hidden="1" x14ac:dyDescent="0.25">
      <c r="A1121" s="60" t="s">
        <v>73</v>
      </c>
      <c r="B1121" s="60" t="s">
        <v>72</v>
      </c>
      <c r="C1121" s="57" t="s">
        <v>172</v>
      </c>
      <c r="D1121" s="61">
        <v>2033.1994421439799</v>
      </c>
      <c r="E1121" s="62">
        <v>0</v>
      </c>
      <c r="F1121" s="60">
        <v>486280</v>
      </c>
      <c r="G1121" s="60" t="s">
        <v>305</v>
      </c>
      <c r="H1121" s="60">
        <v>2018</v>
      </c>
      <c r="I1121" s="62">
        <v>0</v>
      </c>
      <c r="J1121" s="60" t="s">
        <v>268</v>
      </c>
      <c r="K1121" s="60">
        <v>872008</v>
      </c>
      <c r="L1121" s="61"/>
      <c r="M1121" s="61">
        <v>2033.1994421439799</v>
      </c>
      <c r="N1121" s="61"/>
      <c r="O1121" s="57">
        <v>9230</v>
      </c>
      <c r="P1121" s="60">
        <v>504003</v>
      </c>
    </row>
    <row r="1122" spans="1:16" hidden="1" x14ac:dyDescent="0.25">
      <c r="A1122" s="60" t="s">
        <v>73</v>
      </c>
      <c r="B1122" s="60" t="s">
        <v>72</v>
      </c>
      <c r="C1122" s="57" t="s">
        <v>172</v>
      </c>
      <c r="D1122" s="61">
        <v>2033.2000148513357</v>
      </c>
      <c r="E1122" s="62">
        <v>0</v>
      </c>
      <c r="F1122" s="60">
        <v>486280</v>
      </c>
      <c r="G1122" s="60" t="s">
        <v>305</v>
      </c>
      <c r="H1122" s="60">
        <v>2018</v>
      </c>
      <c r="I1122" s="62">
        <v>0</v>
      </c>
      <c r="J1122" s="60" t="s">
        <v>268</v>
      </c>
      <c r="K1122" s="60">
        <v>872008</v>
      </c>
      <c r="L1122" s="61"/>
      <c r="M1122" s="61">
        <v>2033.2000148513357</v>
      </c>
      <c r="N1122" s="61"/>
      <c r="O1122" s="57">
        <v>9230</v>
      </c>
      <c r="P1122" s="60">
        <v>504003</v>
      </c>
    </row>
    <row r="1123" spans="1:16" hidden="1" x14ac:dyDescent="0.25">
      <c r="A1123" s="60" t="s">
        <v>73</v>
      </c>
      <c r="B1123" s="60" t="s">
        <v>72</v>
      </c>
      <c r="C1123" s="57" t="s">
        <v>172</v>
      </c>
      <c r="D1123" s="61">
        <v>2033.2000465972258</v>
      </c>
      <c r="E1123" s="62">
        <v>0</v>
      </c>
      <c r="F1123" s="60">
        <v>486280</v>
      </c>
      <c r="G1123" s="60" t="s">
        <v>305</v>
      </c>
      <c r="H1123" s="60">
        <v>2018</v>
      </c>
      <c r="I1123" s="62">
        <v>0</v>
      </c>
      <c r="J1123" s="60" t="s">
        <v>268</v>
      </c>
      <c r="K1123" s="60">
        <v>872008</v>
      </c>
      <c r="L1123" s="61"/>
      <c r="M1123" s="61">
        <v>2033.2000465972258</v>
      </c>
      <c r="N1123" s="61"/>
      <c r="O1123" s="57">
        <v>9230</v>
      </c>
      <c r="P1123" s="60">
        <v>504003</v>
      </c>
    </row>
    <row r="1124" spans="1:16" hidden="1" x14ac:dyDescent="0.25">
      <c r="A1124" s="60" t="s">
        <v>73</v>
      </c>
      <c r="B1124" s="60" t="s">
        <v>72</v>
      </c>
      <c r="C1124" s="57" t="s">
        <v>172</v>
      </c>
      <c r="D1124" s="61">
        <v>2033.2000475641394</v>
      </c>
      <c r="E1124" s="62">
        <v>0</v>
      </c>
      <c r="F1124" s="60">
        <v>486280</v>
      </c>
      <c r="G1124" s="60" t="s">
        <v>305</v>
      </c>
      <c r="H1124" s="60">
        <v>2018</v>
      </c>
      <c r="I1124" s="62">
        <v>0</v>
      </c>
      <c r="J1124" s="60" t="s">
        <v>268</v>
      </c>
      <c r="K1124" s="60">
        <v>872008</v>
      </c>
      <c r="L1124" s="61"/>
      <c r="M1124" s="61">
        <v>2033.2000475641394</v>
      </c>
      <c r="N1124" s="61"/>
      <c r="O1124" s="57">
        <v>9230</v>
      </c>
      <c r="P1124" s="60">
        <v>504003</v>
      </c>
    </row>
    <row r="1125" spans="1:16" hidden="1" x14ac:dyDescent="0.25">
      <c r="A1125" s="60" t="s">
        <v>73</v>
      </c>
      <c r="B1125" s="60" t="s">
        <v>72</v>
      </c>
      <c r="C1125" s="57" t="s">
        <v>172</v>
      </c>
      <c r="D1125" s="61">
        <v>2033.2000746012536</v>
      </c>
      <c r="E1125" s="62">
        <v>0</v>
      </c>
      <c r="F1125" s="60">
        <v>486280</v>
      </c>
      <c r="G1125" s="60" t="s">
        <v>305</v>
      </c>
      <c r="H1125" s="60">
        <v>2018</v>
      </c>
      <c r="I1125" s="62">
        <v>0</v>
      </c>
      <c r="J1125" s="60" t="s">
        <v>268</v>
      </c>
      <c r="K1125" s="60">
        <v>872008</v>
      </c>
      <c r="L1125" s="61"/>
      <c r="M1125" s="61">
        <v>2033.2000746012536</v>
      </c>
      <c r="N1125" s="61"/>
      <c r="O1125" s="57">
        <v>9230</v>
      </c>
      <c r="P1125" s="60">
        <v>504003</v>
      </c>
    </row>
    <row r="1126" spans="1:16" hidden="1" x14ac:dyDescent="0.25">
      <c r="A1126" s="60" t="s">
        <v>73</v>
      </c>
      <c r="B1126" s="60" t="s">
        <v>72</v>
      </c>
      <c r="C1126" s="57" t="s">
        <v>172</v>
      </c>
      <c r="D1126" s="61">
        <v>2033.2001773668783</v>
      </c>
      <c r="E1126" s="62">
        <v>0</v>
      </c>
      <c r="F1126" s="60">
        <v>486280</v>
      </c>
      <c r="G1126" s="60" t="s">
        <v>305</v>
      </c>
      <c r="H1126" s="60">
        <v>2018</v>
      </c>
      <c r="I1126" s="62">
        <v>0</v>
      </c>
      <c r="J1126" s="60" t="s">
        <v>268</v>
      </c>
      <c r="K1126" s="60">
        <v>872008</v>
      </c>
      <c r="L1126" s="61"/>
      <c r="M1126" s="61">
        <v>2033.2001773668783</v>
      </c>
      <c r="N1126" s="61"/>
      <c r="O1126" s="57">
        <v>9230</v>
      </c>
      <c r="P1126" s="60">
        <v>504003</v>
      </c>
    </row>
    <row r="1127" spans="1:16" hidden="1" x14ac:dyDescent="0.25">
      <c r="A1127" s="60" t="s">
        <v>73</v>
      </c>
      <c r="B1127" s="60" t="s">
        <v>72</v>
      </c>
      <c r="C1127" s="57" t="s">
        <v>172</v>
      </c>
      <c r="D1127" s="61">
        <v>2033.2002349872951</v>
      </c>
      <c r="E1127" s="62">
        <v>0</v>
      </c>
      <c r="F1127" s="60">
        <v>486280</v>
      </c>
      <c r="G1127" s="60" t="s">
        <v>305</v>
      </c>
      <c r="H1127" s="60">
        <v>2018</v>
      </c>
      <c r="I1127" s="62">
        <v>0</v>
      </c>
      <c r="J1127" s="60" t="s">
        <v>268</v>
      </c>
      <c r="K1127" s="60">
        <v>872008</v>
      </c>
      <c r="L1127" s="61"/>
      <c r="M1127" s="61">
        <v>2033.2002349872951</v>
      </c>
      <c r="N1127" s="61"/>
      <c r="O1127" s="57">
        <v>9230</v>
      </c>
      <c r="P1127" s="60">
        <v>504003</v>
      </c>
    </row>
    <row r="1128" spans="1:16" hidden="1" x14ac:dyDescent="0.25">
      <c r="A1128" s="60" t="s">
        <v>73</v>
      </c>
      <c r="B1128" s="60" t="s">
        <v>72</v>
      </c>
      <c r="C1128" s="57" t="s">
        <v>172</v>
      </c>
      <c r="D1128" s="61">
        <v>2033.2003482767564</v>
      </c>
      <c r="E1128" s="62">
        <v>0</v>
      </c>
      <c r="F1128" s="60">
        <v>486280</v>
      </c>
      <c r="G1128" s="60" t="s">
        <v>305</v>
      </c>
      <c r="H1128" s="60">
        <v>2018</v>
      </c>
      <c r="I1128" s="62">
        <v>0</v>
      </c>
      <c r="J1128" s="60" t="s">
        <v>268</v>
      </c>
      <c r="K1128" s="60">
        <v>872008</v>
      </c>
      <c r="L1128" s="61"/>
      <c r="M1128" s="61">
        <v>2033.2003482767564</v>
      </c>
      <c r="N1128" s="61"/>
      <c r="O1128" s="57">
        <v>9230</v>
      </c>
      <c r="P1128" s="60">
        <v>504003</v>
      </c>
    </row>
    <row r="1129" spans="1:16" hidden="1" x14ac:dyDescent="0.25">
      <c r="A1129" s="60" t="s">
        <v>73</v>
      </c>
      <c r="B1129" s="60" t="s">
        <v>72</v>
      </c>
      <c r="C1129" s="57" t="s">
        <v>172</v>
      </c>
      <c r="D1129" s="61">
        <v>2033.2004215708967</v>
      </c>
      <c r="E1129" s="62">
        <v>0</v>
      </c>
      <c r="F1129" s="60">
        <v>486280</v>
      </c>
      <c r="G1129" s="60" t="s">
        <v>305</v>
      </c>
      <c r="H1129" s="60">
        <v>2018</v>
      </c>
      <c r="I1129" s="62">
        <v>0</v>
      </c>
      <c r="J1129" s="60" t="s">
        <v>268</v>
      </c>
      <c r="K1129" s="60">
        <v>872008</v>
      </c>
      <c r="L1129" s="61"/>
      <c r="M1129" s="61">
        <v>2033.2004215708967</v>
      </c>
      <c r="N1129" s="61"/>
      <c r="O1129" s="57">
        <v>9230</v>
      </c>
      <c r="P1129" s="60">
        <v>504003</v>
      </c>
    </row>
    <row r="1130" spans="1:16" hidden="1" x14ac:dyDescent="0.25">
      <c r="A1130" s="60" t="s">
        <v>73</v>
      </c>
      <c r="B1130" s="60" t="s">
        <v>72</v>
      </c>
      <c r="C1130" s="57" t="s">
        <v>172</v>
      </c>
      <c r="D1130" s="61">
        <v>2033.2004565333161</v>
      </c>
      <c r="E1130" s="62">
        <v>0</v>
      </c>
      <c r="F1130" s="60">
        <v>486280</v>
      </c>
      <c r="G1130" s="60" t="s">
        <v>305</v>
      </c>
      <c r="H1130" s="60">
        <v>2018</v>
      </c>
      <c r="I1130" s="62">
        <v>0</v>
      </c>
      <c r="J1130" s="60" t="s">
        <v>268</v>
      </c>
      <c r="K1130" s="60">
        <v>872008</v>
      </c>
      <c r="L1130" s="61"/>
      <c r="M1130" s="61">
        <v>2033.2004565333161</v>
      </c>
      <c r="N1130" s="61"/>
      <c r="O1130" s="57">
        <v>9230</v>
      </c>
      <c r="P1130" s="60">
        <v>504003</v>
      </c>
    </row>
    <row r="1131" spans="1:16" hidden="1" x14ac:dyDescent="0.25">
      <c r="A1131" s="60" t="s">
        <v>73</v>
      </c>
      <c r="B1131" s="60" t="s">
        <v>72</v>
      </c>
      <c r="C1131" s="57" t="s">
        <v>172</v>
      </c>
      <c r="D1131" s="61">
        <v>2141.998114308934</v>
      </c>
      <c r="E1131" s="62">
        <v>0</v>
      </c>
      <c r="F1131" s="60">
        <v>486280</v>
      </c>
      <c r="G1131" s="60" t="s">
        <v>305</v>
      </c>
      <c r="H1131" s="60">
        <v>2019</v>
      </c>
      <c r="I1131" s="62">
        <v>0</v>
      </c>
      <c r="J1131" s="60" t="s">
        <v>268</v>
      </c>
      <c r="K1131" s="60">
        <v>872008</v>
      </c>
      <c r="L1131" s="61"/>
      <c r="M1131" s="61">
        <v>2141.998114308934</v>
      </c>
      <c r="N1131" s="61"/>
      <c r="O1131" s="57">
        <v>9230</v>
      </c>
      <c r="P1131" s="60">
        <v>504003</v>
      </c>
    </row>
    <row r="1132" spans="1:16" hidden="1" x14ac:dyDescent="0.25">
      <c r="A1132" s="60" t="s">
        <v>73</v>
      </c>
      <c r="B1132" s="60" t="s">
        <v>72</v>
      </c>
      <c r="C1132" s="57" t="s">
        <v>172</v>
      </c>
      <c r="D1132" s="61">
        <v>2141.9992611430926</v>
      </c>
      <c r="E1132" s="62">
        <v>0</v>
      </c>
      <c r="F1132" s="60">
        <v>486280</v>
      </c>
      <c r="G1132" s="60" t="s">
        <v>305</v>
      </c>
      <c r="H1132" s="60">
        <v>2019</v>
      </c>
      <c r="I1132" s="62">
        <v>0</v>
      </c>
      <c r="J1132" s="60" t="s">
        <v>268</v>
      </c>
      <c r="K1132" s="60">
        <v>872008</v>
      </c>
      <c r="L1132" s="61"/>
      <c r="M1132" s="61">
        <v>2141.9992611430926</v>
      </c>
      <c r="N1132" s="61"/>
      <c r="O1132" s="57">
        <v>9230</v>
      </c>
      <c r="P1132" s="60">
        <v>504003</v>
      </c>
    </row>
    <row r="1133" spans="1:16" hidden="1" x14ac:dyDescent="0.25">
      <c r="A1133" s="60" t="s">
        <v>73</v>
      </c>
      <c r="B1133" s="60" t="s">
        <v>72</v>
      </c>
      <c r="C1133" s="57" t="s">
        <v>172</v>
      </c>
      <c r="D1133" s="61">
        <v>2141.999947035667</v>
      </c>
      <c r="E1133" s="62">
        <v>0</v>
      </c>
      <c r="F1133" s="60">
        <v>486280</v>
      </c>
      <c r="G1133" s="60" t="s">
        <v>305</v>
      </c>
      <c r="H1133" s="60">
        <v>2019</v>
      </c>
      <c r="I1133" s="62">
        <v>0</v>
      </c>
      <c r="J1133" s="60" t="s">
        <v>268</v>
      </c>
      <c r="K1133" s="60">
        <v>872008</v>
      </c>
      <c r="L1133" s="61"/>
      <c r="M1133" s="61">
        <v>2141.999947035667</v>
      </c>
      <c r="N1133" s="61"/>
      <c r="O1133" s="57">
        <v>9230</v>
      </c>
      <c r="P1133" s="60">
        <v>504003</v>
      </c>
    </row>
    <row r="1134" spans="1:16" hidden="1" x14ac:dyDescent="0.25">
      <c r="A1134" s="60" t="s">
        <v>73</v>
      </c>
      <c r="B1134" s="60" t="s">
        <v>72</v>
      </c>
      <c r="C1134" s="57" t="s">
        <v>172</v>
      </c>
      <c r="D1134" s="61">
        <v>2142.0001147693533</v>
      </c>
      <c r="E1134" s="62">
        <v>0</v>
      </c>
      <c r="F1134" s="60">
        <v>486280</v>
      </c>
      <c r="G1134" s="60" t="s">
        <v>305</v>
      </c>
      <c r="H1134" s="60">
        <v>2019</v>
      </c>
      <c r="I1134" s="62">
        <v>0</v>
      </c>
      <c r="J1134" s="60" t="s">
        <v>268</v>
      </c>
      <c r="K1134" s="60">
        <v>872008</v>
      </c>
      <c r="L1134" s="61"/>
      <c r="M1134" s="61">
        <v>2142.0001147693533</v>
      </c>
      <c r="N1134" s="61"/>
      <c r="O1134" s="57">
        <v>9230</v>
      </c>
      <c r="P1134" s="60">
        <v>504003</v>
      </c>
    </row>
    <row r="1135" spans="1:16" hidden="1" x14ac:dyDescent="0.25">
      <c r="A1135" s="60" t="s">
        <v>73</v>
      </c>
      <c r="B1135" s="60" t="s">
        <v>72</v>
      </c>
      <c r="C1135" s="57" t="s">
        <v>172</v>
      </c>
      <c r="D1135" s="61">
        <v>2142.0004192503079</v>
      </c>
      <c r="E1135" s="62">
        <v>0</v>
      </c>
      <c r="F1135" s="60">
        <v>486280</v>
      </c>
      <c r="G1135" s="60" t="s">
        <v>305</v>
      </c>
      <c r="H1135" s="60">
        <v>2019</v>
      </c>
      <c r="I1135" s="62">
        <v>0</v>
      </c>
      <c r="J1135" s="60" t="s">
        <v>268</v>
      </c>
      <c r="K1135" s="60">
        <v>872008</v>
      </c>
      <c r="L1135" s="61"/>
      <c r="M1135" s="61">
        <v>2142.0004192503079</v>
      </c>
      <c r="N1135" s="61"/>
      <c r="O1135" s="57">
        <v>9230</v>
      </c>
      <c r="P1135" s="60">
        <v>504003</v>
      </c>
    </row>
    <row r="1136" spans="1:16" hidden="1" x14ac:dyDescent="0.25">
      <c r="A1136" s="60" t="s">
        <v>73</v>
      </c>
      <c r="B1136" s="60" t="s">
        <v>72</v>
      </c>
      <c r="C1136" s="57" t="s">
        <v>172</v>
      </c>
      <c r="D1136" s="61">
        <v>2142.0007688802452</v>
      </c>
      <c r="E1136" s="62">
        <v>0</v>
      </c>
      <c r="F1136" s="60">
        <v>486280</v>
      </c>
      <c r="G1136" s="60" t="s">
        <v>305</v>
      </c>
      <c r="H1136" s="60">
        <v>2019</v>
      </c>
      <c r="I1136" s="62">
        <v>0</v>
      </c>
      <c r="J1136" s="60" t="s">
        <v>268</v>
      </c>
      <c r="K1136" s="60">
        <v>872008</v>
      </c>
      <c r="L1136" s="61"/>
      <c r="M1136" s="61">
        <v>2142.0007688802452</v>
      </c>
      <c r="N1136" s="61"/>
      <c r="O1136" s="57">
        <v>9230</v>
      </c>
      <c r="P1136" s="60">
        <v>504003</v>
      </c>
    </row>
    <row r="1137" spans="1:16" hidden="1" x14ac:dyDescent="0.25">
      <c r="A1137" s="60" t="s">
        <v>73</v>
      </c>
      <c r="B1137" s="60" t="s">
        <v>72</v>
      </c>
      <c r="C1137" s="57" t="s">
        <v>172</v>
      </c>
      <c r="D1137" s="61">
        <v>3216.3999969145839</v>
      </c>
      <c r="E1137" s="62">
        <v>0</v>
      </c>
      <c r="F1137" s="60">
        <v>486280</v>
      </c>
      <c r="G1137" s="60" t="s">
        <v>305</v>
      </c>
      <c r="H1137" s="60">
        <v>2019</v>
      </c>
      <c r="I1137" s="62">
        <v>0</v>
      </c>
      <c r="J1137" s="60" t="s">
        <v>268</v>
      </c>
      <c r="K1137" s="60">
        <v>872008</v>
      </c>
      <c r="L1137" s="61"/>
      <c r="M1137" s="61">
        <v>3216.3999969145839</v>
      </c>
      <c r="N1137" s="61"/>
      <c r="O1137" s="57">
        <v>9230</v>
      </c>
      <c r="P1137" s="60">
        <v>504003</v>
      </c>
    </row>
    <row r="1138" spans="1:16" hidden="1" x14ac:dyDescent="0.25">
      <c r="A1138" s="60" t="s">
        <v>73</v>
      </c>
      <c r="B1138" s="60" t="s">
        <v>72</v>
      </c>
      <c r="C1138" s="57" t="s">
        <v>172</v>
      </c>
      <c r="D1138" s="61">
        <v>3216.4000153203433</v>
      </c>
      <c r="E1138" s="62">
        <v>0</v>
      </c>
      <c r="F1138" s="60">
        <v>486280</v>
      </c>
      <c r="G1138" s="60" t="s">
        <v>305</v>
      </c>
      <c r="H1138" s="60">
        <v>2019</v>
      </c>
      <c r="I1138" s="62">
        <v>0</v>
      </c>
      <c r="J1138" s="60" t="s">
        <v>268</v>
      </c>
      <c r="K1138" s="60">
        <v>872008</v>
      </c>
      <c r="L1138" s="61"/>
      <c r="M1138" s="61">
        <v>3216.4000153203433</v>
      </c>
      <c r="N1138" s="61"/>
      <c r="O1138" s="57">
        <v>9230</v>
      </c>
      <c r="P1138" s="60">
        <v>504003</v>
      </c>
    </row>
    <row r="1139" spans="1:16" hidden="1" x14ac:dyDescent="0.25">
      <c r="A1139" s="60" t="s">
        <v>73</v>
      </c>
      <c r="B1139" s="60" t="s">
        <v>72</v>
      </c>
      <c r="C1139" s="57" t="s">
        <v>172</v>
      </c>
      <c r="D1139" s="61">
        <v>3216.4000287066892</v>
      </c>
      <c r="E1139" s="62">
        <v>0</v>
      </c>
      <c r="F1139" s="60">
        <v>486280</v>
      </c>
      <c r="G1139" s="60" t="s">
        <v>305</v>
      </c>
      <c r="H1139" s="60">
        <v>2019</v>
      </c>
      <c r="I1139" s="62">
        <v>0</v>
      </c>
      <c r="J1139" s="60" t="s">
        <v>268</v>
      </c>
      <c r="K1139" s="60">
        <v>872008</v>
      </c>
      <c r="L1139" s="61"/>
      <c r="M1139" s="61">
        <v>3216.4000287066892</v>
      </c>
      <c r="N1139" s="61"/>
      <c r="O1139" s="57">
        <v>9230</v>
      </c>
      <c r="P1139" s="60">
        <v>504003</v>
      </c>
    </row>
    <row r="1140" spans="1:16" hidden="1" x14ac:dyDescent="0.25">
      <c r="A1140" s="60" t="s">
        <v>73</v>
      </c>
      <c r="B1140" s="60" t="s">
        <v>72</v>
      </c>
      <c r="C1140" s="57" t="s">
        <v>172</v>
      </c>
      <c r="D1140" s="61">
        <v>3229.9992785142877</v>
      </c>
      <c r="E1140" s="62">
        <v>0</v>
      </c>
      <c r="F1140" s="60">
        <v>486280</v>
      </c>
      <c r="G1140" s="60" t="s">
        <v>305</v>
      </c>
      <c r="H1140" s="60">
        <v>2020</v>
      </c>
      <c r="I1140" s="62">
        <v>0</v>
      </c>
      <c r="J1140" s="60" t="s">
        <v>268</v>
      </c>
      <c r="K1140" s="60">
        <v>872008</v>
      </c>
      <c r="L1140" s="61"/>
      <c r="M1140" s="61">
        <v>3229.9992785142877</v>
      </c>
      <c r="N1140" s="61"/>
      <c r="O1140" s="57">
        <v>9230</v>
      </c>
      <c r="P1140" s="60">
        <v>504003</v>
      </c>
    </row>
    <row r="1141" spans="1:16" hidden="1" x14ac:dyDescent="0.25">
      <c r="A1141" s="60" t="s">
        <v>73</v>
      </c>
      <c r="B1141" s="60" t="s">
        <v>72</v>
      </c>
      <c r="C1141" s="57" t="s">
        <v>172</v>
      </c>
      <c r="D1141" s="61">
        <v>3229.999826108206</v>
      </c>
      <c r="E1141" s="62">
        <v>0</v>
      </c>
      <c r="F1141" s="60">
        <v>486280</v>
      </c>
      <c r="G1141" s="60" t="s">
        <v>305</v>
      </c>
      <c r="H1141" s="60">
        <v>2020</v>
      </c>
      <c r="I1141" s="62">
        <v>0</v>
      </c>
      <c r="J1141" s="60" t="s">
        <v>268</v>
      </c>
      <c r="K1141" s="60">
        <v>872008</v>
      </c>
      <c r="L1141" s="61"/>
      <c r="M1141" s="61">
        <v>3229.999826108206</v>
      </c>
      <c r="N1141" s="61"/>
      <c r="O1141" s="57">
        <v>9230</v>
      </c>
      <c r="P1141" s="60">
        <v>504003</v>
      </c>
    </row>
    <row r="1142" spans="1:16" hidden="1" x14ac:dyDescent="0.25">
      <c r="A1142" s="60" t="s">
        <v>73</v>
      </c>
      <c r="B1142" s="60" t="s">
        <v>72</v>
      </c>
      <c r="C1142" s="57" t="s">
        <v>172</v>
      </c>
      <c r="D1142" s="61">
        <v>3229.9998424457813</v>
      </c>
      <c r="E1142" s="62">
        <v>0</v>
      </c>
      <c r="F1142" s="60">
        <v>486280</v>
      </c>
      <c r="G1142" s="60" t="s">
        <v>305</v>
      </c>
      <c r="H1142" s="60">
        <v>2020</v>
      </c>
      <c r="I1142" s="62">
        <v>0</v>
      </c>
      <c r="J1142" s="60" t="s">
        <v>268</v>
      </c>
      <c r="K1142" s="60">
        <v>872008</v>
      </c>
      <c r="L1142" s="61"/>
      <c r="M1142" s="61">
        <v>3229.9998424457813</v>
      </c>
      <c r="N1142" s="61"/>
      <c r="O1142" s="57">
        <v>9230</v>
      </c>
      <c r="P1142" s="60">
        <v>504003</v>
      </c>
    </row>
    <row r="1143" spans="1:16" hidden="1" x14ac:dyDescent="0.25">
      <c r="A1143" s="60" t="s">
        <v>73</v>
      </c>
      <c r="B1143" s="60" t="s">
        <v>72</v>
      </c>
      <c r="C1143" s="57" t="s">
        <v>172</v>
      </c>
      <c r="D1143" s="61">
        <v>3230.0003251590888</v>
      </c>
      <c r="E1143" s="62">
        <v>0</v>
      </c>
      <c r="F1143" s="60">
        <v>486280</v>
      </c>
      <c r="G1143" s="60" t="s">
        <v>305</v>
      </c>
      <c r="H1143" s="60">
        <v>2020</v>
      </c>
      <c r="I1143" s="62">
        <v>0</v>
      </c>
      <c r="J1143" s="60" t="s">
        <v>268</v>
      </c>
      <c r="K1143" s="60">
        <v>872008</v>
      </c>
      <c r="L1143" s="61"/>
      <c r="M1143" s="61">
        <v>3230.0003251590888</v>
      </c>
      <c r="N1143" s="61"/>
      <c r="O1143" s="57">
        <v>9230</v>
      </c>
      <c r="P1143" s="60">
        <v>504003</v>
      </c>
    </row>
    <row r="1144" spans="1:16" hidden="1" x14ac:dyDescent="0.25">
      <c r="A1144" s="60" t="s">
        <v>73</v>
      </c>
      <c r="B1144" s="60" t="s">
        <v>72</v>
      </c>
      <c r="C1144" s="57" t="s">
        <v>172</v>
      </c>
      <c r="D1144" s="61">
        <v>3230.0003614638013</v>
      </c>
      <c r="E1144" s="62">
        <v>0</v>
      </c>
      <c r="F1144" s="60">
        <v>486280</v>
      </c>
      <c r="G1144" s="60" t="s">
        <v>305</v>
      </c>
      <c r="H1144" s="60">
        <v>2020</v>
      </c>
      <c r="I1144" s="62">
        <v>0</v>
      </c>
      <c r="J1144" s="60" t="s">
        <v>268</v>
      </c>
      <c r="K1144" s="60">
        <v>872008</v>
      </c>
      <c r="L1144" s="61"/>
      <c r="M1144" s="61">
        <v>3230.0003614638013</v>
      </c>
      <c r="N1144" s="61"/>
      <c r="O1144" s="57">
        <v>9230</v>
      </c>
      <c r="P1144" s="60">
        <v>504003</v>
      </c>
    </row>
    <row r="1145" spans="1:16" hidden="1" x14ac:dyDescent="0.25">
      <c r="A1145" s="60" t="s">
        <v>73</v>
      </c>
      <c r="B1145" s="60" t="s">
        <v>72</v>
      </c>
      <c r="C1145" s="57" t="s">
        <v>172</v>
      </c>
      <c r="D1145" s="61">
        <v>3230.0004474681127</v>
      </c>
      <c r="E1145" s="62">
        <v>0</v>
      </c>
      <c r="F1145" s="60">
        <v>486280</v>
      </c>
      <c r="G1145" s="60" t="s">
        <v>305</v>
      </c>
      <c r="H1145" s="60">
        <v>2020</v>
      </c>
      <c r="I1145" s="62">
        <v>0</v>
      </c>
      <c r="J1145" s="60" t="s">
        <v>268</v>
      </c>
      <c r="K1145" s="60">
        <v>872008</v>
      </c>
      <c r="L1145" s="61"/>
      <c r="M1145" s="61">
        <v>3230.0004474681127</v>
      </c>
      <c r="N1145" s="61"/>
      <c r="O1145" s="57">
        <v>9230</v>
      </c>
      <c r="P1145" s="60">
        <v>504003</v>
      </c>
    </row>
    <row r="1146" spans="1:16" hidden="1" x14ac:dyDescent="0.25">
      <c r="A1146" s="60" t="s">
        <v>73</v>
      </c>
      <c r="B1146" s="60" t="s">
        <v>72</v>
      </c>
      <c r="C1146" s="57" t="s">
        <v>172</v>
      </c>
      <c r="D1146" s="61">
        <v>3230.0005068507453</v>
      </c>
      <c r="E1146" s="62">
        <v>0</v>
      </c>
      <c r="F1146" s="60">
        <v>486280</v>
      </c>
      <c r="G1146" s="60" t="s">
        <v>305</v>
      </c>
      <c r="H1146" s="60">
        <v>2020</v>
      </c>
      <c r="I1146" s="62">
        <v>0</v>
      </c>
      <c r="J1146" s="60" t="s">
        <v>268</v>
      </c>
      <c r="K1146" s="60">
        <v>872008</v>
      </c>
      <c r="L1146" s="61"/>
      <c r="M1146" s="61">
        <v>3230.0005068507453</v>
      </c>
      <c r="N1146" s="61"/>
      <c r="O1146" s="57">
        <v>9230</v>
      </c>
      <c r="P1146" s="60">
        <v>504003</v>
      </c>
    </row>
    <row r="1147" spans="1:16" hidden="1" x14ac:dyDescent="0.25">
      <c r="A1147" s="60" t="s">
        <v>73</v>
      </c>
      <c r="B1147" s="60" t="s">
        <v>72</v>
      </c>
      <c r="C1147" s="57" t="s">
        <v>172</v>
      </c>
      <c r="D1147" s="61">
        <v>3230.0008117721532</v>
      </c>
      <c r="E1147" s="62">
        <v>0</v>
      </c>
      <c r="F1147" s="60">
        <v>486280</v>
      </c>
      <c r="G1147" s="60" t="s">
        <v>305</v>
      </c>
      <c r="H1147" s="60">
        <v>2020</v>
      </c>
      <c r="I1147" s="62">
        <v>0</v>
      </c>
      <c r="J1147" s="60" t="s">
        <v>268</v>
      </c>
      <c r="K1147" s="60">
        <v>872008</v>
      </c>
      <c r="L1147" s="61"/>
      <c r="M1147" s="61">
        <v>3230.0008117721532</v>
      </c>
      <c r="N1147" s="61"/>
      <c r="O1147" s="57">
        <v>9230</v>
      </c>
      <c r="P1147" s="60">
        <v>504003</v>
      </c>
    </row>
    <row r="1148" spans="1:16" hidden="1" x14ac:dyDescent="0.25">
      <c r="A1148" s="60" t="s">
        <v>73</v>
      </c>
      <c r="B1148" s="60" t="s">
        <v>72</v>
      </c>
      <c r="C1148" s="57" t="s">
        <v>172</v>
      </c>
      <c r="D1148" s="61">
        <v>3230.0009147323403</v>
      </c>
      <c r="E1148" s="62">
        <v>0</v>
      </c>
      <c r="F1148" s="60">
        <v>486280</v>
      </c>
      <c r="G1148" s="60" t="s">
        <v>305</v>
      </c>
      <c r="H1148" s="60">
        <v>2020</v>
      </c>
      <c r="I1148" s="62">
        <v>0</v>
      </c>
      <c r="J1148" s="60" t="s">
        <v>268</v>
      </c>
      <c r="K1148" s="60">
        <v>872008</v>
      </c>
      <c r="L1148" s="61"/>
      <c r="M1148" s="61">
        <v>3230.0009147323403</v>
      </c>
      <c r="N1148" s="61"/>
      <c r="O1148" s="57">
        <v>9230</v>
      </c>
      <c r="P1148" s="60">
        <v>504003</v>
      </c>
    </row>
    <row r="1149" spans="1:16" hidden="1" x14ac:dyDescent="0.25">
      <c r="A1149" s="60" t="s">
        <v>73</v>
      </c>
      <c r="B1149" s="60" t="s">
        <v>72</v>
      </c>
      <c r="C1149" s="57" t="s">
        <v>172</v>
      </c>
      <c r="D1149" s="61">
        <v>3862.5594243309506</v>
      </c>
      <c r="E1149" s="62">
        <v>0</v>
      </c>
      <c r="F1149" s="60">
        <v>486280</v>
      </c>
      <c r="G1149" s="60" t="s">
        <v>305</v>
      </c>
      <c r="H1149" s="60">
        <v>2016</v>
      </c>
      <c r="I1149" s="62">
        <v>0</v>
      </c>
      <c r="J1149" s="60" t="s">
        <v>268</v>
      </c>
      <c r="K1149" s="60">
        <v>872008</v>
      </c>
      <c r="L1149" s="61"/>
      <c r="M1149" s="61">
        <v>3862.5594243309506</v>
      </c>
      <c r="N1149" s="61"/>
      <c r="O1149" s="57">
        <v>9230</v>
      </c>
      <c r="P1149" s="60">
        <v>504003</v>
      </c>
    </row>
    <row r="1150" spans="1:16" hidden="1" x14ac:dyDescent="0.25">
      <c r="A1150" s="60" t="s">
        <v>73</v>
      </c>
      <c r="B1150" s="60" t="s">
        <v>72</v>
      </c>
      <c r="C1150" s="57" t="s">
        <v>172</v>
      </c>
      <c r="D1150" s="61">
        <v>6432.8000989380107</v>
      </c>
      <c r="E1150" s="62">
        <v>0</v>
      </c>
      <c r="F1150" s="60">
        <v>486280</v>
      </c>
      <c r="G1150" s="60" t="s">
        <v>305</v>
      </c>
      <c r="H1150" s="60">
        <v>2019</v>
      </c>
      <c r="I1150" s="62">
        <v>0</v>
      </c>
      <c r="J1150" s="60" t="s">
        <v>268</v>
      </c>
      <c r="K1150" s="60">
        <v>872008</v>
      </c>
      <c r="L1150" s="61"/>
      <c r="M1150" s="61">
        <v>6432.8000989380107</v>
      </c>
      <c r="N1150" s="61"/>
      <c r="O1150" s="57">
        <v>9230</v>
      </c>
      <c r="P1150" s="60">
        <v>504003</v>
      </c>
    </row>
    <row r="1151" spans="1:16" hidden="1" x14ac:dyDescent="0.25">
      <c r="A1151" s="60" t="s">
        <v>73</v>
      </c>
      <c r="B1151" s="60" t="s">
        <v>72</v>
      </c>
      <c r="C1151" s="57" t="s">
        <v>173</v>
      </c>
      <c r="D1151" s="61">
        <v>604.79940980401375</v>
      </c>
      <c r="E1151" s="62">
        <v>0</v>
      </c>
      <c r="F1151" s="60">
        <v>454035</v>
      </c>
      <c r="G1151" s="60" t="s">
        <v>306</v>
      </c>
      <c r="H1151" s="60">
        <v>2016</v>
      </c>
      <c r="I1151" s="62">
        <v>0.56699999999999995</v>
      </c>
      <c r="J1151" s="60" t="s">
        <v>268</v>
      </c>
      <c r="K1151" s="60">
        <v>872008</v>
      </c>
      <c r="L1151" s="61">
        <v>342.92126535887576</v>
      </c>
      <c r="M1151" s="61">
        <v>261.87814444513799</v>
      </c>
      <c r="N1151" s="61"/>
      <c r="O1151" s="60" t="s">
        <v>283</v>
      </c>
      <c r="P1151" s="60">
        <v>504019</v>
      </c>
    </row>
    <row r="1152" spans="1:16" hidden="1" x14ac:dyDescent="0.25">
      <c r="A1152" s="60" t="s">
        <v>73</v>
      </c>
      <c r="B1152" s="60" t="s">
        <v>72</v>
      </c>
      <c r="C1152" s="57" t="s">
        <v>173</v>
      </c>
      <c r="D1152" s="61">
        <v>604.79995253935056</v>
      </c>
      <c r="E1152" s="62">
        <v>0</v>
      </c>
      <c r="F1152" s="60">
        <v>454035</v>
      </c>
      <c r="G1152" s="60" t="s">
        <v>306</v>
      </c>
      <c r="H1152" s="60">
        <v>2016</v>
      </c>
      <c r="I1152" s="62">
        <v>0.56699999999999995</v>
      </c>
      <c r="J1152" s="60" t="s">
        <v>268</v>
      </c>
      <c r="K1152" s="60">
        <v>872008</v>
      </c>
      <c r="L1152" s="61">
        <v>342.92157308981172</v>
      </c>
      <c r="M1152" s="61">
        <v>261.87837944953884</v>
      </c>
      <c r="N1152" s="61"/>
      <c r="O1152" s="60" t="s">
        <v>283</v>
      </c>
      <c r="P1152" s="60">
        <v>504019</v>
      </c>
    </row>
    <row r="1153" spans="1:16" hidden="1" x14ac:dyDescent="0.25">
      <c r="A1153" s="60" t="s">
        <v>73</v>
      </c>
      <c r="B1153" s="60" t="s">
        <v>72</v>
      </c>
      <c r="C1153" s="57" t="s">
        <v>173</v>
      </c>
      <c r="D1153" s="61">
        <v>604.80004559076826</v>
      </c>
      <c r="E1153" s="62">
        <v>0</v>
      </c>
      <c r="F1153" s="60">
        <v>454035</v>
      </c>
      <c r="G1153" s="60" t="s">
        <v>306</v>
      </c>
      <c r="H1153" s="60">
        <v>2016</v>
      </c>
      <c r="I1153" s="62">
        <v>0.56699999999999995</v>
      </c>
      <c r="J1153" s="60" t="s">
        <v>268</v>
      </c>
      <c r="K1153" s="60">
        <v>872008</v>
      </c>
      <c r="L1153" s="61">
        <v>342.92162584996555</v>
      </c>
      <c r="M1153" s="61">
        <v>261.87841974080271</v>
      </c>
      <c r="N1153" s="61"/>
      <c r="O1153" s="60" t="s">
        <v>283</v>
      </c>
      <c r="P1153" s="60">
        <v>504019</v>
      </c>
    </row>
    <row r="1154" spans="1:16" hidden="1" x14ac:dyDescent="0.25">
      <c r="A1154" s="60" t="s">
        <v>73</v>
      </c>
      <c r="B1154" s="60" t="s">
        <v>72</v>
      </c>
      <c r="C1154" s="57" t="s">
        <v>173</v>
      </c>
      <c r="D1154" s="61">
        <v>604.80052577170227</v>
      </c>
      <c r="E1154" s="62">
        <v>0</v>
      </c>
      <c r="F1154" s="60">
        <v>454035</v>
      </c>
      <c r="G1154" s="60" t="s">
        <v>306</v>
      </c>
      <c r="H1154" s="60">
        <v>2016</v>
      </c>
      <c r="I1154" s="62">
        <v>0.56699999999999995</v>
      </c>
      <c r="J1154" s="60" t="s">
        <v>268</v>
      </c>
      <c r="K1154" s="60">
        <v>872008</v>
      </c>
      <c r="L1154" s="61">
        <v>342.92189811255514</v>
      </c>
      <c r="M1154" s="61">
        <v>261.87862765914713</v>
      </c>
      <c r="N1154" s="61"/>
      <c r="O1154" s="60" t="s">
        <v>283</v>
      </c>
      <c r="P1154" s="60">
        <v>504019</v>
      </c>
    </row>
    <row r="1155" spans="1:16" hidden="1" x14ac:dyDescent="0.25">
      <c r="A1155" s="60" t="s">
        <v>73</v>
      </c>
      <c r="B1155" s="60" t="s">
        <v>72</v>
      </c>
      <c r="C1155" s="57" t="s">
        <v>173</v>
      </c>
      <c r="D1155" s="61">
        <v>604.80098107836409</v>
      </c>
      <c r="E1155" s="62">
        <v>0</v>
      </c>
      <c r="F1155" s="60">
        <v>454035</v>
      </c>
      <c r="G1155" s="60" t="s">
        <v>306</v>
      </c>
      <c r="H1155" s="60">
        <v>2016</v>
      </c>
      <c r="I1155" s="62">
        <v>0.56699999999999995</v>
      </c>
      <c r="J1155" s="60" t="s">
        <v>268</v>
      </c>
      <c r="K1155" s="60">
        <v>872008</v>
      </c>
      <c r="L1155" s="61">
        <v>342.92215627143241</v>
      </c>
      <c r="M1155" s="61">
        <v>261.87882480693168</v>
      </c>
      <c r="N1155" s="61"/>
      <c r="O1155" s="60" t="s">
        <v>283</v>
      </c>
      <c r="P1155" s="60">
        <v>504019</v>
      </c>
    </row>
    <row r="1156" spans="1:16" hidden="1" x14ac:dyDescent="0.25">
      <c r="A1156" s="60" t="s">
        <v>73</v>
      </c>
      <c r="B1156" s="60" t="s">
        <v>72</v>
      </c>
      <c r="C1156" s="57" t="s">
        <v>173</v>
      </c>
      <c r="D1156" s="61">
        <v>604.80121442125233</v>
      </c>
      <c r="E1156" s="62">
        <v>0</v>
      </c>
      <c r="F1156" s="60">
        <v>454035</v>
      </c>
      <c r="G1156" s="60" t="s">
        <v>306</v>
      </c>
      <c r="H1156" s="60">
        <v>2016</v>
      </c>
      <c r="I1156" s="62">
        <v>0.56699999999999995</v>
      </c>
      <c r="J1156" s="60" t="s">
        <v>268</v>
      </c>
      <c r="K1156" s="60">
        <v>872008</v>
      </c>
      <c r="L1156" s="61">
        <v>342.92228857685006</v>
      </c>
      <c r="M1156" s="61">
        <v>261.87892584440226</v>
      </c>
      <c r="N1156" s="61"/>
      <c r="O1156" s="60" t="s">
        <v>283</v>
      </c>
      <c r="P1156" s="60">
        <v>504019</v>
      </c>
    </row>
    <row r="1157" spans="1:16" hidden="1" x14ac:dyDescent="0.25">
      <c r="A1157" s="60" t="s">
        <v>73</v>
      </c>
      <c r="B1157" s="60" t="s">
        <v>72</v>
      </c>
      <c r="C1157" s="57" t="s">
        <v>173</v>
      </c>
      <c r="D1157" s="61">
        <v>679.19921852825541</v>
      </c>
      <c r="E1157" s="62">
        <v>0</v>
      </c>
      <c r="F1157" s="60">
        <v>454035</v>
      </c>
      <c r="G1157" s="60" t="s">
        <v>306</v>
      </c>
      <c r="H1157" s="60">
        <v>2017</v>
      </c>
      <c r="I1157" s="62">
        <v>0.56699999999999995</v>
      </c>
      <c r="J1157" s="60" t="s">
        <v>268</v>
      </c>
      <c r="K1157" s="60">
        <v>872008</v>
      </c>
      <c r="L1157" s="61">
        <v>385.10595690552077</v>
      </c>
      <c r="M1157" s="61">
        <v>294.09326162273464</v>
      </c>
      <c r="N1157" s="61"/>
      <c r="O1157" s="60" t="s">
        <v>283</v>
      </c>
      <c r="P1157" s="60">
        <v>504019</v>
      </c>
    </row>
    <row r="1158" spans="1:16" hidden="1" x14ac:dyDescent="0.25">
      <c r="A1158" s="60" t="s">
        <v>73</v>
      </c>
      <c r="B1158" s="60" t="s">
        <v>72</v>
      </c>
      <c r="C1158" s="57" t="s">
        <v>173</v>
      </c>
      <c r="D1158" s="61">
        <v>1156.7990778885355</v>
      </c>
      <c r="E1158" s="62">
        <v>0</v>
      </c>
      <c r="F1158" s="60">
        <v>454035</v>
      </c>
      <c r="G1158" s="60" t="s">
        <v>306</v>
      </c>
      <c r="H1158" s="60">
        <v>2017</v>
      </c>
      <c r="I1158" s="62">
        <v>0.56699999999999995</v>
      </c>
      <c r="J1158" s="60" t="s">
        <v>268</v>
      </c>
      <c r="K1158" s="60">
        <v>872008</v>
      </c>
      <c r="L1158" s="61">
        <v>655.90507716279956</v>
      </c>
      <c r="M1158" s="61">
        <v>500.89400072573596</v>
      </c>
      <c r="N1158" s="61"/>
      <c r="O1158" s="60" t="s">
        <v>283</v>
      </c>
      <c r="P1158" s="60">
        <v>504019</v>
      </c>
    </row>
    <row r="1159" spans="1:16" hidden="1" x14ac:dyDescent="0.25">
      <c r="A1159" s="60" t="s">
        <v>73</v>
      </c>
      <c r="B1159" s="60" t="s">
        <v>72</v>
      </c>
      <c r="C1159" s="57" t="s">
        <v>173</v>
      </c>
      <c r="D1159" s="61">
        <v>1156.7997696807047</v>
      </c>
      <c r="E1159" s="62">
        <v>0</v>
      </c>
      <c r="F1159" s="60">
        <v>454035</v>
      </c>
      <c r="G1159" s="60" t="s">
        <v>306</v>
      </c>
      <c r="H1159" s="60">
        <v>2017</v>
      </c>
      <c r="I1159" s="62">
        <v>0.56699999999999995</v>
      </c>
      <c r="J1159" s="60" t="s">
        <v>268</v>
      </c>
      <c r="K1159" s="60">
        <v>872008</v>
      </c>
      <c r="L1159" s="61">
        <v>655.90546940895945</v>
      </c>
      <c r="M1159" s="61">
        <v>500.89430027174524</v>
      </c>
      <c r="N1159" s="61"/>
      <c r="O1159" s="60" t="s">
        <v>283</v>
      </c>
      <c r="P1159" s="60">
        <v>504019</v>
      </c>
    </row>
    <row r="1160" spans="1:16" hidden="1" x14ac:dyDescent="0.25">
      <c r="A1160" s="60" t="s">
        <v>73</v>
      </c>
      <c r="B1160" s="60" t="s">
        <v>72</v>
      </c>
      <c r="C1160" s="57" t="s">
        <v>173</v>
      </c>
      <c r="D1160" s="61">
        <v>1156.7998703638298</v>
      </c>
      <c r="E1160" s="62">
        <v>0</v>
      </c>
      <c r="F1160" s="60">
        <v>454035</v>
      </c>
      <c r="G1160" s="60" t="s">
        <v>306</v>
      </c>
      <c r="H1160" s="60">
        <v>2017</v>
      </c>
      <c r="I1160" s="62">
        <v>0.56699999999999995</v>
      </c>
      <c r="J1160" s="60" t="s">
        <v>268</v>
      </c>
      <c r="K1160" s="60">
        <v>872008</v>
      </c>
      <c r="L1160" s="61">
        <v>655.90552649629137</v>
      </c>
      <c r="M1160" s="61">
        <v>500.8943438675384</v>
      </c>
      <c r="N1160" s="61"/>
      <c r="O1160" s="60" t="s">
        <v>283</v>
      </c>
      <c r="P1160" s="60">
        <v>504019</v>
      </c>
    </row>
    <row r="1161" spans="1:16" hidden="1" x14ac:dyDescent="0.25">
      <c r="A1161" s="60" t="s">
        <v>73</v>
      </c>
      <c r="B1161" s="60" t="s">
        <v>72</v>
      </c>
      <c r="C1161" s="57" t="s">
        <v>173</v>
      </c>
      <c r="D1161" s="61">
        <v>1156.8001565789357</v>
      </c>
      <c r="E1161" s="62">
        <v>0</v>
      </c>
      <c r="F1161" s="60">
        <v>454035</v>
      </c>
      <c r="G1161" s="60" t="s">
        <v>306</v>
      </c>
      <c r="H1161" s="60">
        <v>2017</v>
      </c>
      <c r="I1161" s="62">
        <v>0.56699999999999995</v>
      </c>
      <c r="J1161" s="60" t="s">
        <v>268</v>
      </c>
      <c r="K1161" s="60">
        <v>872008</v>
      </c>
      <c r="L1161" s="61">
        <v>655.90568878025647</v>
      </c>
      <c r="M1161" s="61">
        <v>500.89446779867922</v>
      </c>
      <c r="N1161" s="61"/>
      <c r="O1161" s="60" t="s">
        <v>283</v>
      </c>
      <c r="P1161" s="60">
        <v>504019</v>
      </c>
    </row>
    <row r="1162" spans="1:16" hidden="1" x14ac:dyDescent="0.25">
      <c r="A1162" s="60" t="s">
        <v>73</v>
      </c>
      <c r="B1162" s="60" t="s">
        <v>72</v>
      </c>
      <c r="C1162" s="57" t="s">
        <v>173</v>
      </c>
      <c r="D1162" s="61">
        <v>1156.8003581905759</v>
      </c>
      <c r="E1162" s="62">
        <v>0</v>
      </c>
      <c r="F1162" s="60">
        <v>454035</v>
      </c>
      <c r="G1162" s="60" t="s">
        <v>306</v>
      </c>
      <c r="H1162" s="60">
        <v>2017</v>
      </c>
      <c r="I1162" s="62">
        <v>0.56699999999999995</v>
      </c>
      <c r="J1162" s="60" t="s">
        <v>268</v>
      </c>
      <c r="K1162" s="60">
        <v>872008</v>
      </c>
      <c r="L1162" s="61">
        <v>655.90580309405652</v>
      </c>
      <c r="M1162" s="61">
        <v>500.89455509651941</v>
      </c>
      <c r="N1162" s="61"/>
      <c r="O1162" s="60" t="s">
        <v>283</v>
      </c>
      <c r="P1162" s="60">
        <v>504019</v>
      </c>
    </row>
    <row r="1163" spans="1:16" hidden="1" x14ac:dyDescent="0.25">
      <c r="A1163" s="60" t="s">
        <v>73</v>
      </c>
      <c r="B1163" s="60" t="s">
        <v>72</v>
      </c>
      <c r="C1163" s="57" t="s">
        <v>173</v>
      </c>
      <c r="D1163" s="61">
        <v>2183.0197501810076</v>
      </c>
      <c r="E1163" s="62">
        <v>0</v>
      </c>
      <c r="F1163" s="60">
        <v>454057</v>
      </c>
      <c r="G1163" s="60" t="s">
        <v>307</v>
      </c>
      <c r="H1163" s="60">
        <v>2017</v>
      </c>
      <c r="I1163" s="62">
        <v>0</v>
      </c>
      <c r="J1163" s="60" t="s">
        <v>268</v>
      </c>
      <c r="K1163" s="60">
        <v>872008</v>
      </c>
      <c r="L1163" s="61"/>
      <c r="M1163" s="61">
        <v>2183.0197501810076</v>
      </c>
      <c r="N1163" s="61"/>
      <c r="O1163" s="60">
        <v>9230</v>
      </c>
      <c r="P1163" s="60">
        <v>504003</v>
      </c>
    </row>
    <row r="1164" spans="1:16" hidden="1" x14ac:dyDescent="0.25">
      <c r="A1164" s="60" t="s">
        <v>73</v>
      </c>
      <c r="B1164" s="60" t="s">
        <v>72</v>
      </c>
      <c r="C1164" s="57" t="s">
        <v>173</v>
      </c>
      <c r="D1164" s="61">
        <v>2183.0200181781679</v>
      </c>
      <c r="E1164" s="62">
        <v>0</v>
      </c>
      <c r="F1164" s="60">
        <v>454057</v>
      </c>
      <c r="G1164" s="60" t="s">
        <v>307</v>
      </c>
      <c r="H1164" s="60">
        <v>2017</v>
      </c>
      <c r="I1164" s="62">
        <v>0</v>
      </c>
      <c r="J1164" s="60" t="s">
        <v>268</v>
      </c>
      <c r="K1164" s="60">
        <v>872008</v>
      </c>
      <c r="L1164" s="61"/>
      <c r="M1164" s="61">
        <v>2183.0200181781679</v>
      </c>
      <c r="N1164" s="61"/>
      <c r="O1164" s="60">
        <v>9230</v>
      </c>
      <c r="P1164" s="60">
        <v>504003</v>
      </c>
    </row>
    <row r="1165" spans="1:16" hidden="1" x14ac:dyDescent="0.25">
      <c r="A1165" s="60" t="s">
        <v>73</v>
      </c>
      <c r="B1165" s="60" t="s">
        <v>72</v>
      </c>
      <c r="C1165" s="57" t="s">
        <v>173</v>
      </c>
      <c r="D1165" s="61">
        <v>2183.020060758362</v>
      </c>
      <c r="E1165" s="62">
        <v>0</v>
      </c>
      <c r="F1165" s="60">
        <v>454057</v>
      </c>
      <c r="G1165" s="60" t="s">
        <v>307</v>
      </c>
      <c r="H1165" s="60">
        <v>2017</v>
      </c>
      <c r="I1165" s="62">
        <v>0</v>
      </c>
      <c r="J1165" s="60" t="s">
        <v>268</v>
      </c>
      <c r="K1165" s="60">
        <v>872008</v>
      </c>
      <c r="L1165" s="61"/>
      <c r="M1165" s="61">
        <v>2183.020060758362</v>
      </c>
      <c r="N1165" s="61"/>
      <c r="O1165" s="60">
        <v>9230</v>
      </c>
      <c r="P1165" s="60">
        <v>504003</v>
      </c>
    </row>
    <row r="1166" spans="1:16" hidden="1" x14ac:dyDescent="0.25">
      <c r="A1166" s="60" t="s">
        <v>73</v>
      </c>
      <c r="B1166" s="60" t="s">
        <v>72</v>
      </c>
      <c r="C1166" s="57" t="s">
        <v>173</v>
      </c>
      <c r="D1166" s="61">
        <v>2183.0201104800572</v>
      </c>
      <c r="E1166" s="62">
        <v>0</v>
      </c>
      <c r="F1166" s="60">
        <v>454057</v>
      </c>
      <c r="G1166" s="60" t="s">
        <v>307</v>
      </c>
      <c r="H1166" s="60">
        <v>2017</v>
      </c>
      <c r="I1166" s="62">
        <v>0</v>
      </c>
      <c r="J1166" s="60" t="s">
        <v>268</v>
      </c>
      <c r="K1166" s="60">
        <v>872008</v>
      </c>
      <c r="L1166" s="61"/>
      <c r="M1166" s="61">
        <v>2183.0201104800572</v>
      </c>
      <c r="N1166" s="61"/>
      <c r="O1166" s="60">
        <v>9230</v>
      </c>
      <c r="P1166" s="60">
        <v>504003</v>
      </c>
    </row>
    <row r="1167" spans="1:16" hidden="1" x14ac:dyDescent="0.25">
      <c r="A1167" s="60" t="s">
        <v>73</v>
      </c>
      <c r="B1167" s="60" t="s">
        <v>72</v>
      </c>
      <c r="C1167" s="57" t="s">
        <v>173</v>
      </c>
      <c r="D1167" s="61">
        <v>2183.0202596967961</v>
      </c>
      <c r="E1167" s="62">
        <v>0</v>
      </c>
      <c r="F1167" s="60">
        <v>454057</v>
      </c>
      <c r="G1167" s="60" t="s">
        <v>307</v>
      </c>
      <c r="H1167" s="60">
        <v>2017</v>
      </c>
      <c r="I1167" s="62">
        <v>0</v>
      </c>
      <c r="J1167" s="60" t="s">
        <v>268</v>
      </c>
      <c r="K1167" s="60">
        <v>872008</v>
      </c>
      <c r="L1167" s="61"/>
      <c r="M1167" s="61">
        <v>2183.0202596967961</v>
      </c>
      <c r="N1167" s="61"/>
      <c r="O1167" s="60">
        <v>9230</v>
      </c>
      <c r="P1167" s="60">
        <v>504003</v>
      </c>
    </row>
    <row r="1168" spans="1:16" hidden="1" x14ac:dyDescent="0.25">
      <c r="A1168" s="60" t="s">
        <v>73</v>
      </c>
      <c r="B1168" s="60" t="s">
        <v>72</v>
      </c>
      <c r="C1168" s="57" t="s">
        <v>173</v>
      </c>
      <c r="D1168" s="61">
        <v>2579.2010973146598</v>
      </c>
      <c r="E1168" s="62">
        <v>0</v>
      </c>
      <c r="F1168" s="60">
        <v>454057</v>
      </c>
      <c r="G1168" s="60" t="s">
        <v>307</v>
      </c>
      <c r="H1168" s="60">
        <v>2018</v>
      </c>
      <c r="I1168" s="62">
        <v>0</v>
      </c>
      <c r="J1168" s="60" t="s">
        <v>268</v>
      </c>
      <c r="K1168" s="60">
        <v>872008</v>
      </c>
      <c r="L1168" s="61"/>
      <c r="M1168" s="61">
        <v>2579.2010973146598</v>
      </c>
      <c r="N1168" s="61"/>
      <c r="O1168" s="60">
        <v>9230</v>
      </c>
      <c r="P1168" s="60">
        <v>504003</v>
      </c>
    </row>
    <row r="1169" spans="1:16" hidden="1" x14ac:dyDescent="0.25">
      <c r="A1169" s="60" t="s">
        <v>73</v>
      </c>
      <c r="B1169" s="60" t="s">
        <v>72</v>
      </c>
      <c r="C1169" s="57" t="s">
        <v>173</v>
      </c>
      <c r="D1169" s="61">
        <v>2786.6198630216486</v>
      </c>
      <c r="E1169" s="62">
        <v>0</v>
      </c>
      <c r="F1169" s="60">
        <v>454057</v>
      </c>
      <c r="G1169" s="60" t="s">
        <v>307</v>
      </c>
      <c r="H1169" s="60">
        <v>2017</v>
      </c>
      <c r="I1169" s="62">
        <v>0</v>
      </c>
      <c r="J1169" s="60" t="s">
        <v>268</v>
      </c>
      <c r="K1169" s="60">
        <v>872008</v>
      </c>
      <c r="L1169" s="61"/>
      <c r="M1169" s="61">
        <v>2786.6198630216486</v>
      </c>
      <c r="N1169" s="61"/>
      <c r="O1169" s="60">
        <v>9230</v>
      </c>
      <c r="P1169" s="60">
        <v>504003</v>
      </c>
    </row>
    <row r="1170" spans="1:16" hidden="1" x14ac:dyDescent="0.25">
      <c r="A1170" s="60" t="s">
        <v>73</v>
      </c>
      <c r="B1170" s="60" t="s">
        <v>72</v>
      </c>
      <c r="C1170" s="57" t="s">
        <v>173</v>
      </c>
      <c r="D1170" s="61">
        <v>2786.6199228222899</v>
      </c>
      <c r="E1170" s="62">
        <v>0</v>
      </c>
      <c r="F1170" s="60">
        <v>454057</v>
      </c>
      <c r="G1170" s="60" t="s">
        <v>307</v>
      </c>
      <c r="H1170" s="60">
        <v>2017</v>
      </c>
      <c r="I1170" s="62">
        <v>0</v>
      </c>
      <c r="J1170" s="60" t="s">
        <v>268</v>
      </c>
      <c r="K1170" s="60">
        <v>872008</v>
      </c>
      <c r="L1170" s="61"/>
      <c r="M1170" s="61">
        <v>2786.6199228222899</v>
      </c>
      <c r="N1170" s="61"/>
      <c r="O1170" s="60">
        <v>9230</v>
      </c>
      <c r="P1170" s="60">
        <v>504003</v>
      </c>
    </row>
    <row r="1171" spans="1:16" hidden="1" x14ac:dyDescent="0.25">
      <c r="A1171" s="60" t="s">
        <v>73</v>
      </c>
      <c r="B1171" s="60" t="s">
        <v>72</v>
      </c>
      <c r="C1171" s="57" t="s">
        <v>173</v>
      </c>
      <c r="D1171" s="61">
        <v>2786.6199464183528</v>
      </c>
      <c r="E1171" s="62">
        <v>0</v>
      </c>
      <c r="F1171" s="60">
        <v>454057</v>
      </c>
      <c r="G1171" s="60" t="s">
        <v>307</v>
      </c>
      <c r="H1171" s="60">
        <v>2017</v>
      </c>
      <c r="I1171" s="62">
        <v>0</v>
      </c>
      <c r="J1171" s="60" t="s">
        <v>268</v>
      </c>
      <c r="K1171" s="60">
        <v>872008</v>
      </c>
      <c r="L1171" s="61"/>
      <c r="M1171" s="61">
        <v>2786.6199464183528</v>
      </c>
      <c r="N1171" s="61"/>
      <c r="O1171" s="60">
        <v>9230</v>
      </c>
      <c r="P1171" s="60">
        <v>504003</v>
      </c>
    </row>
    <row r="1172" spans="1:16" hidden="1" x14ac:dyDescent="0.25">
      <c r="A1172" s="60" t="s">
        <v>73</v>
      </c>
      <c r="B1172" s="60" t="s">
        <v>72</v>
      </c>
      <c r="C1172" s="57" t="s">
        <v>173</v>
      </c>
      <c r="D1172" s="61">
        <v>2786.6200087250386</v>
      </c>
      <c r="E1172" s="62">
        <v>0</v>
      </c>
      <c r="F1172" s="60">
        <v>454057</v>
      </c>
      <c r="G1172" s="60" t="s">
        <v>307</v>
      </c>
      <c r="H1172" s="60">
        <v>2017</v>
      </c>
      <c r="I1172" s="62">
        <v>0</v>
      </c>
      <c r="J1172" s="60" t="s">
        <v>268</v>
      </c>
      <c r="K1172" s="60">
        <v>872008</v>
      </c>
      <c r="L1172" s="61"/>
      <c r="M1172" s="61">
        <v>2786.6200087250386</v>
      </c>
      <c r="N1172" s="61"/>
      <c r="O1172" s="60">
        <v>9230</v>
      </c>
      <c r="P1172" s="60">
        <v>504003</v>
      </c>
    </row>
    <row r="1173" spans="1:16" hidden="1" x14ac:dyDescent="0.25">
      <c r="A1173" s="60" t="s">
        <v>73</v>
      </c>
      <c r="B1173" s="60" t="s">
        <v>72</v>
      </c>
      <c r="C1173" s="57" t="s">
        <v>173</v>
      </c>
      <c r="D1173" s="61">
        <v>2786.6200431834059</v>
      </c>
      <c r="E1173" s="62">
        <v>0</v>
      </c>
      <c r="F1173" s="60">
        <v>454057</v>
      </c>
      <c r="G1173" s="60" t="s">
        <v>307</v>
      </c>
      <c r="H1173" s="60">
        <v>2017</v>
      </c>
      <c r="I1173" s="62">
        <v>0</v>
      </c>
      <c r="J1173" s="60" t="s">
        <v>268</v>
      </c>
      <c r="K1173" s="60">
        <v>872008</v>
      </c>
      <c r="L1173" s="61"/>
      <c r="M1173" s="61">
        <v>2786.6200431834059</v>
      </c>
      <c r="N1173" s="61"/>
      <c r="O1173" s="60">
        <v>9230</v>
      </c>
      <c r="P1173" s="60">
        <v>504003</v>
      </c>
    </row>
    <row r="1174" spans="1:16" hidden="1" x14ac:dyDescent="0.25">
      <c r="A1174" s="60" t="s">
        <v>73</v>
      </c>
      <c r="B1174" s="60" t="s">
        <v>72</v>
      </c>
      <c r="C1174" s="57" t="s">
        <v>173</v>
      </c>
      <c r="D1174" s="61">
        <v>2786.6202262483189</v>
      </c>
      <c r="E1174" s="62">
        <v>0</v>
      </c>
      <c r="F1174" s="60">
        <v>454057</v>
      </c>
      <c r="G1174" s="60" t="s">
        <v>307</v>
      </c>
      <c r="H1174" s="60">
        <v>2017</v>
      </c>
      <c r="I1174" s="62">
        <v>0</v>
      </c>
      <c r="J1174" s="60" t="s">
        <v>268</v>
      </c>
      <c r="K1174" s="60">
        <v>872008</v>
      </c>
      <c r="L1174" s="61"/>
      <c r="M1174" s="61">
        <v>2786.6202262483189</v>
      </c>
      <c r="N1174" s="61"/>
      <c r="O1174" s="60">
        <v>9230</v>
      </c>
      <c r="P1174" s="60">
        <v>504003</v>
      </c>
    </row>
    <row r="1175" spans="1:16" hidden="1" x14ac:dyDescent="0.25">
      <c r="A1175" s="60" t="s">
        <v>73</v>
      </c>
      <c r="B1175" s="60" t="s">
        <v>72</v>
      </c>
      <c r="C1175" s="57" t="s">
        <v>173</v>
      </c>
      <c r="D1175" s="61">
        <v>2903.1103463691356</v>
      </c>
      <c r="E1175" s="62">
        <v>0</v>
      </c>
      <c r="F1175" s="60">
        <v>454057</v>
      </c>
      <c r="G1175" s="60" t="s">
        <v>307</v>
      </c>
      <c r="H1175" s="60">
        <v>2015</v>
      </c>
      <c r="I1175" s="62">
        <v>0</v>
      </c>
      <c r="J1175" s="60" t="s">
        <v>268</v>
      </c>
      <c r="K1175" s="60">
        <v>870905</v>
      </c>
      <c r="L1175" s="61"/>
      <c r="M1175" s="61">
        <v>2903.1103463691356</v>
      </c>
      <c r="N1175" s="61"/>
      <c r="O1175" s="60">
        <v>9210</v>
      </c>
      <c r="P1175" s="60">
        <v>504003</v>
      </c>
    </row>
    <row r="1176" spans="1:16" hidden="1" x14ac:dyDescent="0.25">
      <c r="A1176" s="60" t="s">
        <v>73</v>
      </c>
      <c r="B1176" s="60" t="s">
        <v>72</v>
      </c>
      <c r="C1176" s="57" t="s">
        <v>173</v>
      </c>
      <c r="D1176" s="61">
        <v>3119.7599472173365</v>
      </c>
      <c r="E1176" s="62">
        <v>0</v>
      </c>
      <c r="F1176" s="60">
        <v>454057</v>
      </c>
      <c r="G1176" s="60" t="s">
        <v>307</v>
      </c>
      <c r="H1176" s="60">
        <v>2016</v>
      </c>
      <c r="I1176" s="62">
        <v>0</v>
      </c>
      <c r="J1176" s="60" t="s">
        <v>268</v>
      </c>
      <c r="K1176" s="60">
        <v>872008</v>
      </c>
      <c r="L1176" s="61"/>
      <c r="M1176" s="61">
        <v>3119.7599472173365</v>
      </c>
      <c r="N1176" s="61"/>
      <c r="O1176" s="60">
        <v>9230</v>
      </c>
      <c r="P1176" s="60">
        <v>504003</v>
      </c>
    </row>
    <row r="1177" spans="1:16" hidden="1" x14ac:dyDescent="0.25">
      <c r="A1177" s="60" t="s">
        <v>73</v>
      </c>
      <c r="B1177" s="60" t="s">
        <v>72</v>
      </c>
      <c r="C1177" s="57" t="s">
        <v>173</v>
      </c>
      <c r="D1177" s="61">
        <v>3119.7599541924842</v>
      </c>
      <c r="E1177" s="62">
        <v>0</v>
      </c>
      <c r="F1177" s="60">
        <v>454057</v>
      </c>
      <c r="G1177" s="60" t="s">
        <v>307</v>
      </c>
      <c r="H1177" s="60">
        <v>2016</v>
      </c>
      <c r="I1177" s="62">
        <v>0</v>
      </c>
      <c r="J1177" s="60" t="s">
        <v>268</v>
      </c>
      <c r="K1177" s="60">
        <v>872008</v>
      </c>
      <c r="L1177" s="61"/>
      <c r="M1177" s="61">
        <v>3119.7599541924842</v>
      </c>
      <c r="N1177" s="61"/>
      <c r="O1177" s="60">
        <v>9230</v>
      </c>
      <c r="P1177" s="60">
        <v>504003</v>
      </c>
    </row>
    <row r="1178" spans="1:16" hidden="1" x14ac:dyDescent="0.25">
      <c r="A1178" s="60" t="s">
        <v>73</v>
      </c>
      <c r="B1178" s="60" t="s">
        <v>72</v>
      </c>
      <c r="C1178" s="57" t="s">
        <v>173</v>
      </c>
      <c r="D1178" s="61">
        <v>3119.7599946477385</v>
      </c>
      <c r="E1178" s="62">
        <v>0</v>
      </c>
      <c r="F1178" s="60">
        <v>454057</v>
      </c>
      <c r="G1178" s="60" t="s">
        <v>307</v>
      </c>
      <c r="H1178" s="60">
        <v>2016</v>
      </c>
      <c r="I1178" s="62">
        <v>0</v>
      </c>
      <c r="J1178" s="60" t="s">
        <v>268</v>
      </c>
      <c r="K1178" s="60">
        <v>872008</v>
      </c>
      <c r="L1178" s="61"/>
      <c r="M1178" s="61">
        <v>3119.7599946477385</v>
      </c>
      <c r="N1178" s="61"/>
      <c r="O1178" s="60">
        <v>9230</v>
      </c>
      <c r="P1178" s="60">
        <v>504003</v>
      </c>
    </row>
    <row r="1179" spans="1:16" hidden="1" x14ac:dyDescent="0.25">
      <c r="A1179" s="60" t="s">
        <v>73</v>
      </c>
      <c r="B1179" s="60" t="s">
        <v>72</v>
      </c>
      <c r="C1179" s="57" t="s">
        <v>173</v>
      </c>
      <c r="D1179" s="61">
        <v>3119.7599961358301</v>
      </c>
      <c r="E1179" s="62">
        <v>0</v>
      </c>
      <c r="F1179" s="60">
        <v>454057</v>
      </c>
      <c r="G1179" s="60" t="s">
        <v>307</v>
      </c>
      <c r="H1179" s="60">
        <v>2016</v>
      </c>
      <c r="I1179" s="62">
        <v>0</v>
      </c>
      <c r="J1179" s="60" t="s">
        <v>268</v>
      </c>
      <c r="K1179" s="60">
        <v>872008</v>
      </c>
      <c r="L1179" s="61"/>
      <c r="M1179" s="61">
        <v>3119.7599961358301</v>
      </c>
      <c r="N1179" s="61"/>
      <c r="O1179" s="60">
        <v>9230</v>
      </c>
      <c r="P1179" s="60">
        <v>504003</v>
      </c>
    </row>
    <row r="1180" spans="1:16" hidden="1" x14ac:dyDescent="0.25">
      <c r="A1180" s="60" t="s">
        <v>73</v>
      </c>
      <c r="B1180" s="60" t="s">
        <v>72</v>
      </c>
      <c r="C1180" s="57" t="s">
        <v>173</v>
      </c>
      <c r="D1180" s="61">
        <v>3119.7600093466963</v>
      </c>
      <c r="E1180" s="62">
        <v>0</v>
      </c>
      <c r="F1180" s="60">
        <v>454057</v>
      </c>
      <c r="G1180" s="60" t="s">
        <v>307</v>
      </c>
      <c r="H1180" s="60">
        <v>2016</v>
      </c>
      <c r="I1180" s="62">
        <v>0</v>
      </c>
      <c r="J1180" s="60" t="s">
        <v>268</v>
      </c>
      <c r="K1180" s="60">
        <v>872008</v>
      </c>
      <c r="L1180" s="61"/>
      <c r="M1180" s="61">
        <v>3119.7600093466963</v>
      </c>
      <c r="N1180" s="61"/>
      <c r="O1180" s="60">
        <v>9230</v>
      </c>
      <c r="P1180" s="60">
        <v>504003</v>
      </c>
    </row>
    <row r="1181" spans="1:16" hidden="1" x14ac:dyDescent="0.25">
      <c r="A1181" s="60" t="s">
        <v>73</v>
      </c>
      <c r="B1181" s="60" t="s">
        <v>72</v>
      </c>
      <c r="C1181" s="57" t="s">
        <v>173</v>
      </c>
      <c r="D1181" s="61">
        <v>3119.760046999299</v>
      </c>
      <c r="E1181" s="62">
        <v>0</v>
      </c>
      <c r="F1181" s="60">
        <v>454057</v>
      </c>
      <c r="G1181" s="60" t="s">
        <v>307</v>
      </c>
      <c r="H1181" s="60">
        <v>2016</v>
      </c>
      <c r="I1181" s="62">
        <v>0</v>
      </c>
      <c r="J1181" s="60" t="s">
        <v>268</v>
      </c>
      <c r="K1181" s="60">
        <v>872008</v>
      </c>
      <c r="L1181" s="61"/>
      <c r="M1181" s="61">
        <v>3119.760046999299</v>
      </c>
      <c r="N1181" s="61"/>
      <c r="O1181" s="60">
        <v>9230</v>
      </c>
      <c r="P1181" s="60">
        <v>504003</v>
      </c>
    </row>
    <row r="1182" spans="1:16" hidden="1" x14ac:dyDescent="0.25">
      <c r="A1182" s="60" t="s">
        <v>73</v>
      </c>
      <c r="B1182" s="60" t="s">
        <v>72</v>
      </c>
      <c r="C1182" s="57" t="s">
        <v>173</v>
      </c>
      <c r="D1182" s="61">
        <v>3119.7600476909138</v>
      </c>
      <c r="E1182" s="62">
        <v>0</v>
      </c>
      <c r="F1182" s="60">
        <v>454057</v>
      </c>
      <c r="G1182" s="60" t="s">
        <v>307</v>
      </c>
      <c r="H1182" s="60">
        <v>2016</v>
      </c>
      <c r="I1182" s="62">
        <v>0</v>
      </c>
      <c r="J1182" s="60" t="s">
        <v>268</v>
      </c>
      <c r="K1182" s="60">
        <v>872008</v>
      </c>
      <c r="L1182" s="61"/>
      <c r="M1182" s="61">
        <v>3119.7600476909138</v>
      </c>
      <c r="N1182" s="61"/>
      <c r="O1182" s="60">
        <v>9230</v>
      </c>
      <c r="P1182" s="60">
        <v>504003</v>
      </c>
    </row>
    <row r="1183" spans="1:16" hidden="1" x14ac:dyDescent="0.25">
      <c r="A1183" s="60" t="s">
        <v>73</v>
      </c>
      <c r="B1183" s="60" t="s">
        <v>72</v>
      </c>
      <c r="C1183" s="57" t="s">
        <v>173</v>
      </c>
      <c r="D1183" s="61">
        <v>3119.7600793466299</v>
      </c>
      <c r="E1183" s="62">
        <v>0</v>
      </c>
      <c r="F1183" s="60">
        <v>454057</v>
      </c>
      <c r="G1183" s="60" t="s">
        <v>307</v>
      </c>
      <c r="H1183" s="60">
        <v>2016</v>
      </c>
      <c r="I1183" s="62">
        <v>0</v>
      </c>
      <c r="J1183" s="60" t="s">
        <v>268</v>
      </c>
      <c r="K1183" s="60">
        <v>872008</v>
      </c>
      <c r="L1183" s="61"/>
      <c r="M1183" s="61">
        <v>3119.7600793466299</v>
      </c>
      <c r="N1183" s="61"/>
      <c r="O1183" s="60">
        <v>9230</v>
      </c>
      <c r="P1183" s="60">
        <v>504003</v>
      </c>
    </row>
    <row r="1184" spans="1:16" hidden="1" x14ac:dyDescent="0.25">
      <c r="A1184" s="60" t="s">
        <v>73</v>
      </c>
      <c r="B1184" s="60" t="s">
        <v>72</v>
      </c>
      <c r="C1184" s="57" t="s">
        <v>173</v>
      </c>
      <c r="D1184" s="61">
        <v>3119.7601147661103</v>
      </c>
      <c r="E1184" s="62">
        <v>0</v>
      </c>
      <c r="F1184" s="60">
        <v>454057</v>
      </c>
      <c r="G1184" s="60" t="s">
        <v>307</v>
      </c>
      <c r="H1184" s="60">
        <v>2016</v>
      </c>
      <c r="I1184" s="62">
        <v>0</v>
      </c>
      <c r="J1184" s="60" t="s">
        <v>268</v>
      </c>
      <c r="K1184" s="60">
        <v>872008</v>
      </c>
      <c r="L1184" s="61"/>
      <c r="M1184" s="61">
        <v>3119.7601147661103</v>
      </c>
      <c r="N1184" s="61"/>
      <c r="O1184" s="60">
        <v>9230</v>
      </c>
      <c r="P1184" s="60">
        <v>504003</v>
      </c>
    </row>
    <row r="1185" spans="1:16" hidden="1" x14ac:dyDescent="0.25">
      <c r="A1185" s="60" t="s">
        <v>73</v>
      </c>
      <c r="B1185" s="60" t="s">
        <v>72</v>
      </c>
      <c r="C1185" s="57" t="s">
        <v>173</v>
      </c>
      <c r="D1185" s="61">
        <v>3119.7601534165665</v>
      </c>
      <c r="E1185" s="62">
        <v>0</v>
      </c>
      <c r="F1185" s="60">
        <v>454057</v>
      </c>
      <c r="G1185" s="60" t="s">
        <v>307</v>
      </c>
      <c r="H1185" s="60">
        <v>2016</v>
      </c>
      <c r="I1185" s="62">
        <v>0</v>
      </c>
      <c r="J1185" s="60" t="s">
        <v>268</v>
      </c>
      <c r="K1185" s="60">
        <v>872008</v>
      </c>
      <c r="L1185" s="61"/>
      <c r="M1185" s="61">
        <v>3119.7601534165665</v>
      </c>
      <c r="N1185" s="61"/>
      <c r="O1185" s="60">
        <v>9230</v>
      </c>
      <c r="P1185" s="60">
        <v>504003</v>
      </c>
    </row>
    <row r="1186" spans="1:16" hidden="1" x14ac:dyDescent="0.25">
      <c r="A1186" s="60" t="s">
        <v>73</v>
      </c>
      <c r="B1186" s="60" t="s">
        <v>72</v>
      </c>
      <c r="C1186" s="57" t="s">
        <v>173</v>
      </c>
      <c r="D1186" s="61">
        <v>3318.3992130415572</v>
      </c>
      <c r="E1186" s="62">
        <v>0</v>
      </c>
      <c r="F1186" s="60">
        <v>454057</v>
      </c>
      <c r="G1186" s="60" t="s">
        <v>307</v>
      </c>
      <c r="H1186" s="60">
        <v>2019</v>
      </c>
      <c r="I1186" s="62">
        <v>0</v>
      </c>
      <c r="J1186" s="60" t="s">
        <v>268</v>
      </c>
      <c r="K1186" s="60">
        <v>872008</v>
      </c>
      <c r="L1186" s="61"/>
      <c r="M1186" s="61">
        <v>3318.3992130415572</v>
      </c>
      <c r="N1186" s="61"/>
      <c r="O1186" s="60">
        <v>9230</v>
      </c>
      <c r="P1186" s="60">
        <v>504003</v>
      </c>
    </row>
    <row r="1187" spans="1:16" hidden="1" x14ac:dyDescent="0.25">
      <c r="A1187" s="60" t="s">
        <v>73</v>
      </c>
      <c r="B1187" s="60" t="s">
        <v>72</v>
      </c>
      <c r="C1187" s="57" t="s">
        <v>173</v>
      </c>
      <c r="D1187" s="61">
        <v>3318.3994332892407</v>
      </c>
      <c r="E1187" s="62">
        <v>0</v>
      </c>
      <c r="F1187" s="60">
        <v>454057</v>
      </c>
      <c r="G1187" s="60" t="s">
        <v>307</v>
      </c>
      <c r="H1187" s="60">
        <v>2019</v>
      </c>
      <c r="I1187" s="62">
        <v>0</v>
      </c>
      <c r="J1187" s="60" t="s">
        <v>268</v>
      </c>
      <c r="K1187" s="60">
        <v>872008</v>
      </c>
      <c r="L1187" s="61"/>
      <c r="M1187" s="61">
        <v>3318.3994332892407</v>
      </c>
      <c r="N1187" s="61"/>
      <c r="O1187" s="60">
        <v>9230</v>
      </c>
      <c r="P1187" s="60">
        <v>504003</v>
      </c>
    </row>
    <row r="1188" spans="1:16" hidden="1" x14ac:dyDescent="0.25">
      <c r="A1188" s="60" t="s">
        <v>73</v>
      </c>
      <c r="B1188" s="60" t="s">
        <v>72</v>
      </c>
      <c r="C1188" s="57" t="s">
        <v>173</v>
      </c>
      <c r="D1188" s="61">
        <v>3318.3994964431968</v>
      </c>
      <c r="E1188" s="62">
        <v>0</v>
      </c>
      <c r="F1188" s="60">
        <v>454057</v>
      </c>
      <c r="G1188" s="60" t="s">
        <v>307</v>
      </c>
      <c r="H1188" s="60">
        <v>2019</v>
      </c>
      <c r="I1188" s="62">
        <v>0</v>
      </c>
      <c r="J1188" s="60" t="s">
        <v>268</v>
      </c>
      <c r="K1188" s="60">
        <v>872008</v>
      </c>
      <c r="L1188" s="61"/>
      <c r="M1188" s="61">
        <v>3318.3994964431968</v>
      </c>
      <c r="N1188" s="61"/>
      <c r="O1188" s="60">
        <v>9230</v>
      </c>
      <c r="P1188" s="60">
        <v>504003</v>
      </c>
    </row>
    <row r="1189" spans="1:16" hidden="1" x14ac:dyDescent="0.25">
      <c r="A1189" s="60" t="s">
        <v>73</v>
      </c>
      <c r="B1189" s="60" t="s">
        <v>72</v>
      </c>
      <c r="C1189" s="57" t="s">
        <v>173</v>
      </c>
      <c r="D1189" s="61">
        <v>3318.4000358191779</v>
      </c>
      <c r="E1189" s="62">
        <v>0</v>
      </c>
      <c r="F1189" s="60">
        <v>454057</v>
      </c>
      <c r="G1189" s="60" t="s">
        <v>307</v>
      </c>
      <c r="H1189" s="60">
        <v>2019</v>
      </c>
      <c r="I1189" s="62">
        <v>0</v>
      </c>
      <c r="J1189" s="60" t="s">
        <v>268</v>
      </c>
      <c r="K1189" s="60">
        <v>872008</v>
      </c>
      <c r="L1189" s="61"/>
      <c r="M1189" s="61">
        <v>3318.4000358191779</v>
      </c>
      <c r="N1189" s="61"/>
      <c r="O1189" s="60">
        <v>9230</v>
      </c>
      <c r="P1189" s="60">
        <v>504003</v>
      </c>
    </row>
    <row r="1190" spans="1:16" hidden="1" x14ac:dyDescent="0.25">
      <c r="A1190" s="60" t="s">
        <v>73</v>
      </c>
      <c r="B1190" s="60" t="s">
        <v>72</v>
      </c>
      <c r="C1190" s="57" t="s">
        <v>173</v>
      </c>
      <c r="D1190" s="61">
        <v>3318.4002652447271</v>
      </c>
      <c r="E1190" s="62">
        <v>0</v>
      </c>
      <c r="F1190" s="60">
        <v>454057</v>
      </c>
      <c r="G1190" s="60" t="s">
        <v>307</v>
      </c>
      <c r="H1190" s="60">
        <v>2019</v>
      </c>
      <c r="I1190" s="62">
        <v>0</v>
      </c>
      <c r="J1190" s="60" t="s">
        <v>268</v>
      </c>
      <c r="K1190" s="60">
        <v>872008</v>
      </c>
      <c r="L1190" s="61"/>
      <c r="M1190" s="61">
        <v>3318.4002652447271</v>
      </c>
      <c r="N1190" s="61"/>
      <c r="O1190" s="60">
        <v>9230</v>
      </c>
      <c r="P1190" s="60">
        <v>504003</v>
      </c>
    </row>
    <row r="1191" spans="1:16" hidden="1" x14ac:dyDescent="0.25">
      <c r="A1191" s="60" t="s">
        <v>73</v>
      </c>
      <c r="B1191" s="60" t="s">
        <v>72</v>
      </c>
      <c r="C1191" s="57" t="s">
        <v>173</v>
      </c>
      <c r="D1191" s="61">
        <v>3318.4034537184057</v>
      </c>
      <c r="E1191" s="62">
        <v>0</v>
      </c>
      <c r="F1191" s="60">
        <v>454057</v>
      </c>
      <c r="G1191" s="60" t="s">
        <v>307</v>
      </c>
      <c r="H1191" s="60">
        <v>2019</v>
      </c>
      <c r="I1191" s="62">
        <v>0</v>
      </c>
      <c r="J1191" s="60" t="s">
        <v>268</v>
      </c>
      <c r="K1191" s="60">
        <v>872008</v>
      </c>
      <c r="L1191" s="61"/>
      <c r="M1191" s="61">
        <v>3318.4034537184057</v>
      </c>
      <c r="N1191" s="61"/>
      <c r="O1191" s="60">
        <v>9230</v>
      </c>
      <c r="P1191" s="60">
        <v>504003</v>
      </c>
    </row>
    <row r="1192" spans="1:16" hidden="1" x14ac:dyDescent="0.25">
      <c r="A1192" s="60" t="s">
        <v>73</v>
      </c>
      <c r="B1192" s="60" t="s">
        <v>72</v>
      </c>
      <c r="C1192" s="57" t="s">
        <v>173</v>
      </c>
      <c r="D1192" s="61">
        <v>3372.7998998455309</v>
      </c>
      <c r="E1192" s="62">
        <v>0</v>
      </c>
      <c r="F1192" s="60">
        <v>454057</v>
      </c>
      <c r="G1192" s="60" t="s">
        <v>307</v>
      </c>
      <c r="H1192" s="60">
        <v>2018</v>
      </c>
      <c r="I1192" s="62">
        <v>0</v>
      </c>
      <c r="J1192" s="60" t="s">
        <v>268</v>
      </c>
      <c r="K1192" s="60">
        <v>872008</v>
      </c>
      <c r="L1192" s="61"/>
      <c r="M1192" s="61">
        <v>3372.7998998455309</v>
      </c>
      <c r="N1192" s="61"/>
      <c r="O1192" s="60">
        <v>9230</v>
      </c>
      <c r="P1192" s="60">
        <v>504003</v>
      </c>
    </row>
    <row r="1193" spans="1:16" hidden="1" x14ac:dyDescent="0.25">
      <c r="A1193" s="60" t="s">
        <v>73</v>
      </c>
      <c r="B1193" s="60" t="s">
        <v>72</v>
      </c>
      <c r="C1193" s="57" t="s">
        <v>173</v>
      </c>
      <c r="D1193" s="61">
        <v>3372.7999130143289</v>
      </c>
      <c r="E1193" s="62">
        <v>0</v>
      </c>
      <c r="F1193" s="60">
        <v>454057</v>
      </c>
      <c r="G1193" s="60" t="s">
        <v>307</v>
      </c>
      <c r="H1193" s="60">
        <v>2018</v>
      </c>
      <c r="I1193" s="62">
        <v>0</v>
      </c>
      <c r="J1193" s="60" t="s">
        <v>268</v>
      </c>
      <c r="K1193" s="60">
        <v>872008</v>
      </c>
      <c r="L1193" s="61"/>
      <c r="M1193" s="61">
        <v>3372.7999130143289</v>
      </c>
      <c r="N1193" s="61"/>
      <c r="O1193" s="60">
        <v>9230</v>
      </c>
      <c r="P1193" s="60">
        <v>504003</v>
      </c>
    </row>
    <row r="1194" spans="1:16" hidden="1" x14ac:dyDescent="0.25">
      <c r="A1194" s="60" t="s">
        <v>73</v>
      </c>
      <c r="B1194" s="60" t="s">
        <v>72</v>
      </c>
      <c r="C1194" s="57" t="s">
        <v>173</v>
      </c>
      <c r="D1194" s="61">
        <v>3372.7999656760539</v>
      </c>
      <c r="E1194" s="62">
        <v>0</v>
      </c>
      <c r="F1194" s="60">
        <v>454057</v>
      </c>
      <c r="G1194" s="60" t="s">
        <v>307</v>
      </c>
      <c r="H1194" s="60">
        <v>2018</v>
      </c>
      <c r="I1194" s="62">
        <v>0</v>
      </c>
      <c r="J1194" s="60" t="s">
        <v>268</v>
      </c>
      <c r="K1194" s="60">
        <v>872008</v>
      </c>
      <c r="L1194" s="61"/>
      <c r="M1194" s="61">
        <v>3372.7999656760539</v>
      </c>
      <c r="N1194" s="61"/>
      <c r="O1194" s="60">
        <v>9230</v>
      </c>
      <c r="P1194" s="60">
        <v>504003</v>
      </c>
    </row>
    <row r="1195" spans="1:16" hidden="1" x14ac:dyDescent="0.25">
      <c r="A1195" s="60" t="s">
        <v>73</v>
      </c>
      <c r="B1195" s="60" t="s">
        <v>72</v>
      </c>
      <c r="C1195" s="57" t="s">
        <v>173</v>
      </c>
      <c r="D1195" s="61">
        <v>3372.8000322384878</v>
      </c>
      <c r="E1195" s="62">
        <v>0</v>
      </c>
      <c r="F1195" s="60">
        <v>454057</v>
      </c>
      <c r="G1195" s="60" t="s">
        <v>307</v>
      </c>
      <c r="H1195" s="60">
        <v>2018</v>
      </c>
      <c r="I1195" s="62">
        <v>0</v>
      </c>
      <c r="J1195" s="60" t="s">
        <v>268</v>
      </c>
      <c r="K1195" s="60">
        <v>872008</v>
      </c>
      <c r="L1195" s="61"/>
      <c r="M1195" s="61">
        <v>3372.8000322384878</v>
      </c>
      <c r="N1195" s="61"/>
      <c r="O1195" s="60">
        <v>9230</v>
      </c>
      <c r="P1195" s="60">
        <v>504003</v>
      </c>
    </row>
    <row r="1196" spans="1:16" hidden="1" x14ac:dyDescent="0.25">
      <c r="A1196" s="60" t="s">
        <v>73</v>
      </c>
      <c r="B1196" s="60" t="s">
        <v>72</v>
      </c>
      <c r="C1196" s="57" t="s">
        <v>173</v>
      </c>
      <c r="D1196" s="61">
        <v>3372.8001438658571</v>
      </c>
      <c r="E1196" s="62">
        <v>0</v>
      </c>
      <c r="F1196" s="60">
        <v>454057</v>
      </c>
      <c r="G1196" s="60" t="s">
        <v>307</v>
      </c>
      <c r="H1196" s="60">
        <v>2018</v>
      </c>
      <c r="I1196" s="62">
        <v>0</v>
      </c>
      <c r="J1196" s="60" t="s">
        <v>268</v>
      </c>
      <c r="K1196" s="60">
        <v>872008</v>
      </c>
      <c r="L1196" s="61"/>
      <c r="M1196" s="61">
        <v>3372.8001438658571</v>
      </c>
      <c r="N1196" s="61"/>
      <c r="O1196" s="60">
        <v>9230</v>
      </c>
      <c r="P1196" s="60">
        <v>504003</v>
      </c>
    </row>
    <row r="1197" spans="1:16" hidden="1" x14ac:dyDescent="0.25">
      <c r="A1197" s="60" t="s">
        <v>73</v>
      </c>
      <c r="B1197" s="60" t="s">
        <v>72</v>
      </c>
      <c r="C1197" s="57" t="s">
        <v>173</v>
      </c>
      <c r="D1197" s="61">
        <v>3372.8001766105517</v>
      </c>
      <c r="E1197" s="62">
        <v>0</v>
      </c>
      <c r="F1197" s="60">
        <v>454057</v>
      </c>
      <c r="G1197" s="60" t="s">
        <v>307</v>
      </c>
      <c r="H1197" s="60">
        <v>2018</v>
      </c>
      <c r="I1197" s="62">
        <v>0</v>
      </c>
      <c r="J1197" s="60" t="s">
        <v>268</v>
      </c>
      <c r="K1197" s="60">
        <v>872008</v>
      </c>
      <c r="L1197" s="61"/>
      <c r="M1197" s="61">
        <v>3372.8001766105517</v>
      </c>
      <c r="N1197" s="61"/>
      <c r="O1197" s="60">
        <v>9230</v>
      </c>
      <c r="P1197" s="60">
        <v>504003</v>
      </c>
    </row>
    <row r="1198" spans="1:16" hidden="1" x14ac:dyDescent="0.25">
      <c r="A1198" s="60" t="s">
        <v>73</v>
      </c>
      <c r="B1198" s="60" t="s">
        <v>72</v>
      </c>
      <c r="C1198" s="57" t="s">
        <v>173</v>
      </c>
      <c r="D1198" s="61">
        <v>3372.8002033708844</v>
      </c>
      <c r="E1198" s="62">
        <v>0</v>
      </c>
      <c r="F1198" s="60">
        <v>454057</v>
      </c>
      <c r="G1198" s="60" t="s">
        <v>307</v>
      </c>
      <c r="H1198" s="60">
        <v>2018</v>
      </c>
      <c r="I1198" s="62">
        <v>0</v>
      </c>
      <c r="J1198" s="60" t="s">
        <v>268</v>
      </c>
      <c r="K1198" s="60">
        <v>872008</v>
      </c>
      <c r="L1198" s="61"/>
      <c r="M1198" s="61">
        <v>3372.8002033708844</v>
      </c>
      <c r="N1198" s="61"/>
      <c r="O1198" s="60">
        <v>9230</v>
      </c>
      <c r="P1198" s="60">
        <v>504003</v>
      </c>
    </row>
    <row r="1199" spans="1:16" hidden="1" x14ac:dyDescent="0.25">
      <c r="A1199" s="60" t="s">
        <v>73</v>
      </c>
      <c r="B1199" s="60" t="s">
        <v>72</v>
      </c>
      <c r="C1199" s="57" t="s">
        <v>173</v>
      </c>
      <c r="D1199" s="61">
        <v>3372.8003889855363</v>
      </c>
      <c r="E1199" s="62">
        <v>0</v>
      </c>
      <c r="F1199" s="60">
        <v>454057</v>
      </c>
      <c r="G1199" s="60" t="s">
        <v>307</v>
      </c>
      <c r="H1199" s="60">
        <v>2018</v>
      </c>
      <c r="I1199" s="62">
        <v>0</v>
      </c>
      <c r="J1199" s="60" t="s">
        <v>268</v>
      </c>
      <c r="K1199" s="60">
        <v>872008</v>
      </c>
      <c r="L1199" s="61"/>
      <c r="M1199" s="61">
        <v>3372.8003889855363</v>
      </c>
      <c r="N1199" s="61"/>
      <c r="O1199" s="60">
        <v>9230</v>
      </c>
      <c r="P1199" s="60">
        <v>504003</v>
      </c>
    </row>
    <row r="1200" spans="1:16" hidden="1" x14ac:dyDescent="0.25">
      <c r="A1200" s="60" t="s">
        <v>73</v>
      </c>
      <c r="B1200" s="60" t="s">
        <v>72</v>
      </c>
      <c r="C1200" s="57" t="s">
        <v>173</v>
      </c>
      <c r="D1200" s="61">
        <v>3372.8004172281949</v>
      </c>
      <c r="E1200" s="62">
        <v>0</v>
      </c>
      <c r="F1200" s="60">
        <v>454057</v>
      </c>
      <c r="G1200" s="60" t="s">
        <v>307</v>
      </c>
      <c r="H1200" s="60">
        <v>2018</v>
      </c>
      <c r="I1200" s="62">
        <v>0</v>
      </c>
      <c r="J1200" s="60" t="s">
        <v>268</v>
      </c>
      <c r="K1200" s="60">
        <v>872008</v>
      </c>
      <c r="L1200" s="61"/>
      <c r="M1200" s="61">
        <v>3372.8004172281949</v>
      </c>
      <c r="N1200" s="61"/>
      <c r="O1200" s="60">
        <v>9230</v>
      </c>
      <c r="P1200" s="60">
        <v>504003</v>
      </c>
    </row>
    <row r="1201" spans="1:16" hidden="1" x14ac:dyDescent="0.25">
      <c r="A1201" s="60" t="s">
        <v>73</v>
      </c>
      <c r="B1201" s="60" t="s">
        <v>72</v>
      </c>
      <c r="C1201" s="57" t="s">
        <v>173</v>
      </c>
      <c r="D1201" s="61">
        <v>3372.8004603832715</v>
      </c>
      <c r="E1201" s="62">
        <v>0</v>
      </c>
      <c r="F1201" s="60">
        <v>454057</v>
      </c>
      <c r="G1201" s="60" t="s">
        <v>307</v>
      </c>
      <c r="H1201" s="60">
        <v>2018</v>
      </c>
      <c r="I1201" s="62">
        <v>0</v>
      </c>
      <c r="J1201" s="60" t="s">
        <v>268</v>
      </c>
      <c r="K1201" s="60">
        <v>872008</v>
      </c>
      <c r="L1201" s="61"/>
      <c r="M1201" s="61">
        <v>3372.8004603832715</v>
      </c>
      <c r="N1201" s="61"/>
      <c r="O1201" s="60">
        <v>9230</v>
      </c>
      <c r="P1201" s="60">
        <v>504003</v>
      </c>
    </row>
    <row r="1202" spans="1:16" hidden="1" x14ac:dyDescent="0.25">
      <c r="A1202" s="60" t="s">
        <v>73</v>
      </c>
      <c r="B1202" s="60" t="s">
        <v>72</v>
      </c>
      <c r="C1202" s="57" t="s">
        <v>173</v>
      </c>
      <c r="D1202" s="61">
        <v>3372.8007481597965</v>
      </c>
      <c r="E1202" s="62">
        <v>0</v>
      </c>
      <c r="F1202" s="60">
        <v>454057</v>
      </c>
      <c r="G1202" s="60" t="s">
        <v>307</v>
      </c>
      <c r="H1202" s="60">
        <v>2018</v>
      </c>
      <c r="I1202" s="62">
        <v>0</v>
      </c>
      <c r="J1202" s="60" t="s">
        <v>268</v>
      </c>
      <c r="K1202" s="60">
        <v>872008</v>
      </c>
      <c r="L1202" s="61"/>
      <c r="M1202" s="61">
        <v>3372.8007481597965</v>
      </c>
      <c r="N1202" s="61"/>
      <c r="O1202" s="60">
        <v>9230</v>
      </c>
      <c r="P1202" s="60">
        <v>504003</v>
      </c>
    </row>
    <row r="1203" spans="1:16" hidden="1" x14ac:dyDescent="0.25">
      <c r="A1203" s="60" t="s">
        <v>73</v>
      </c>
      <c r="B1203" s="60" t="s">
        <v>72</v>
      </c>
      <c r="C1203" s="57" t="s">
        <v>173</v>
      </c>
      <c r="D1203" s="61">
        <v>3503.5399062928132</v>
      </c>
      <c r="E1203" s="62">
        <v>0</v>
      </c>
      <c r="F1203" s="60">
        <v>454057</v>
      </c>
      <c r="G1203" s="60" t="s">
        <v>307</v>
      </c>
      <c r="H1203" s="60">
        <v>2017</v>
      </c>
      <c r="I1203" s="62">
        <v>0</v>
      </c>
      <c r="J1203" s="60" t="s">
        <v>268</v>
      </c>
      <c r="K1203" s="60">
        <v>872008</v>
      </c>
      <c r="L1203" s="61"/>
      <c r="M1203" s="61">
        <v>3503.5399062928132</v>
      </c>
      <c r="N1203" s="61"/>
      <c r="O1203" s="60">
        <v>9230</v>
      </c>
      <c r="P1203" s="60">
        <v>504003</v>
      </c>
    </row>
    <row r="1204" spans="1:16" hidden="1" x14ac:dyDescent="0.25">
      <c r="A1204" s="60" t="s">
        <v>73</v>
      </c>
      <c r="B1204" s="60" t="s">
        <v>72</v>
      </c>
      <c r="C1204" s="57" t="s">
        <v>173</v>
      </c>
      <c r="D1204" s="61">
        <v>4977.5985295884639</v>
      </c>
      <c r="E1204" s="62">
        <v>0</v>
      </c>
      <c r="F1204" s="60">
        <v>454057</v>
      </c>
      <c r="G1204" s="60" t="s">
        <v>307</v>
      </c>
      <c r="H1204" s="60">
        <v>2020</v>
      </c>
      <c r="I1204" s="62">
        <v>0</v>
      </c>
      <c r="J1204" s="60" t="s">
        <v>268</v>
      </c>
      <c r="K1204" s="60">
        <v>872008</v>
      </c>
      <c r="L1204" s="61"/>
      <c r="M1204" s="61">
        <v>4977.5985295884639</v>
      </c>
      <c r="N1204" s="61"/>
      <c r="O1204" s="60">
        <v>9230</v>
      </c>
      <c r="P1204" s="60">
        <v>504003</v>
      </c>
    </row>
    <row r="1205" spans="1:16" hidden="1" x14ac:dyDescent="0.25">
      <c r="A1205" s="60" t="s">
        <v>73</v>
      </c>
      <c r="B1205" s="60" t="s">
        <v>72</v>
      </c>
      <c r="C1205" s="57" t="s">
        <v>173</v>
      </c>
      <c r="D1205" s="61">
        <v>4977.5986065614825</v>
      </c>
      <c r="E1205" s="62">
        <v>0</v>
      </c>
      <c r="F1205" s="60">
        <v>454057</v>
      </c>
      <c r="G1205" s="60" t="s">
        <v>307</v>
      </c>
      <c r="H1205" s="60">
        <v>2020</v>
      </c>
      <c r="I1205" s="62">
        <v>0</v>
      </c>
      <c r="J1205" s="60" t="s">
        <v>268</v>
      </c>
      <c r="K1205" s="60">
        <v>872008</v>
      </c>
      <c r="L1205" s="61"/>
      <c r="M1205" s="61">
        <v>4977.5986065614825</v>
      </c>
      <c r="N1205" s="61"/>
      <c r="O1205" s="60">
        <v>9230</v>
      </c>
      <c r="P1205" s="60">
        <v>504003</v>
      </c>
    </row>
    <row r="1206" spans="1:16" hidden="1" x14ac:dyDescent="0.25">
      <c r="A1206" s="60" t="s">
        <v>73</v>
      </c>
      <c r="B1206" s="60" t="s">
        <v>72</v>
      </c>
      <c r="C1206" s="57" t="s">
        <v>173</v>
      </c>
      <c r="D1206" s="61">
        <v>4977.5996654693145</v>
      </c>
      <c r="E1206" s="62">
        <v>0</v>
      </c>
      <c r="F1206" s="60">
        <v>454057</v>
      </c>
      <c r="G1206" s="60" t="s">
        <v>307</v>
      </c>
      <c r="H1206" s="60">
        <v>2020</v>
      </c>
      <c r="I1206" s="62">
        <v>0</v>
      </c>
      <c r="J1206" s="60" t="s">
        <v>268</v>
      </c>
      <c r="K1206" s="60">
        <v>872008</v>
      </c>
      <c r="L1206" s="61"/>
      <c r="M1206" s="61">
        <v>4977.5996654693145</v>
      </c>
      <c r="N1206" s="61"/>
      <c r="O1206" s="60">
        <v>9230</v>
      </c>
      <c r="P1206" s="60">
        <v>504003</v>
      </c>
    </row>
    <row r="1207" spans="1:16" hidden="1" x14ac:dyDescent="0.25">
      <c r="A1207" s="60" t="s">
        <v>73</v>
      </c>
      <c r="B1207" s="60" t="s">
        <v>72</v>
      </c>
      <c r="C1207" s="57" t="s">
        <v>173</v>
      </c>
      <c r="D1207" s="61">
        <v>4977.59980813731</v>
      </c>
      <c r="E1207" s="62">
        <v>0</v>
      </c>
      <c r="F1207" s="60">
        <v>454057</v>
      </c>
      <c r="G1207" s="60" t="s">
        <v>307</v>
      </c>
      <c r="H1207" s="60">
        <v>2020</v>
      </c>
      <c r="I1207" s="62">
        <v>0</v>
      </c>
      <c r="J1207" s="60" t="s">
        <v>268</v>
      </c>
      <c r="K1207" s="60">
        <v>872008</v>
      </c>
      <c r="L1207" s="61"/>
      <c r="M1207" s="61">
        <v>4977.59980813731</v>
      </c>
      <c r="N1207" s="61"/>
      <c r="O1207" s="60">
        <v>9230</v>
      </c>
      <c r="P1207" s="60">
        <v>504003</v>
      </c>
    </row>
    <row r="1208" spans="1:16" hidden="1" x14ac:dyDescent="0.25">
      <c r="A1208" s="60" t="s">
        <v>73</v>
      </c>
      <c r="B1208" s="60" t="s">
        <v>72</v>
      </c>
      <c r="C1208" s="57" t="s">
        <v>173</v>
      </c>
      <c r="D1208" s="61">
        <v>4977.5998521333595</v>
      </c>
      <c r="E1208" s="62">
        <v>0</v>
      </c>
      <c r="F1208" s="60">
        <v>454057</v>
      </c>
      <c r="G1208" s="60" t="s">
        <v>307</v>
      </c>
      <c r="H1208" s="60">
        <v>2020</v>
      </c>
      <c r="I1208" s="62">
        <v>0</v>
      </c>
      <c r="J1208" s="60" t="s">
        <v>268</v>
      </c>
      <c r="K1208" s="60">
        <v>872008</v>
      </c>
      <c r="L1208" s="61"/>
      <c r="M1208" s="61">
        <v>4977.5998521333595</v>
      </c>
      <c r="N1208" s="61"/>
      <c r="O1208" s="60">
        <v>9230</v>
      </c>
      <c r="P1208" s="60">
        <v>504003</v>
      </c>
    </row>
    <row r="1209" spans="1:16" hidden="1" x14ac:dyDescent="0.25">
      <c r="A1209" s="60" t="s">
        <v>73</v>
      </c>
      <c r="B1209" s="60" t="s">
        <v>72</v>
      </c>
      <c r="C1209" s="57" t="s">
        <v>173</v>
      </c>
      <c r="D1209" s="61">
        <v>4977.5999547050742</v>
      </c>
      <c r="E1209" s="62">
        <v>0</v>
      </c>
      <c r="F1209" s="60">
        <v>454057</v>
      </c>
      <c r="G1209" s="60" t="s">
        <v>307</v>
      </c>
      <c r="H1209" s="60">
        <v>2019</v>
      </c>
      <c r="I1209" s="62">
        <v>0</v>
      </c>
      <c r="J1209" s="60" t="s">
        <v>268</v>
      </c>
      <c r="K1209" s="60">
        <v>872008</v>
      </c>
      <c r="L1209" s="61"/>
      <c r="M1209" s="61">
        <v>4977.5999547050742</v>
      </c>
      <c r="N1209" s="61"/>
      <c r="O1209" s="60">
        <v>9230</v>
      </c>
      <c r="P1209" s="60">
        <v>504003</v>
      </c>
    </row>
    <row r="1210" spans="1:16" hidden="1" x14ac:dyDescent="0.25">
      <c r="A1210" s="60" t="s">
        <v>73</v>
      </c>
      <c r="B1210" s="60" t="s">
        <v>72</v>
      </c>
      <c r="C1210" s="57" t="s">
        <v>173</v>
      </c>
      <c r="D1210" s="61">
        <v>4977.5999567558511</v>
      </c>
      <c r="E1210" s="62">
        <v>0</v>
      </c>
      <c r="F1210" s="60">
        <v>454057</v>
      </c>
      <c r="G1210" s="60" t="s">
        <v>307</v>
      </c>
      <c r="H1210" s="60">
        <v>2020</v>
      </c>
      <c r="I1210" s="62">
        <v>0</v>
      </c>
      <c r="J1210" s="60" t="s">
        <v>268</v>
      </c>
      <c r="K1210" s="60">
        <v>872008</v>
      </c>
      <c r="L1210" s="61"/>
      <c r="M1210" s="61">
        <v>4977.5999567558511</v>
      </c>
      <c r="N1210" s="61"/>
      <c r="O1210" s="60">
        <v>9230</v>
      </c>
      <c r="P1210" s="60">
        <v>504003</v>
      </c>
    </row>
    <row r="1211" spans="1:16" hidden="1" x14ac:dyDescent="0.25">
      <c r="A1211" s="60" t="s">
        <v>73</v>
      </c>
      <c r="B1211" s="60" t="s">
        <v>72</v>
      </c>
      <c r="C1211" s="57" t="s">
        <v>173</v>
      </c>
      <c r="D1211" s="61">
        <v>4977.600029607841</v>
      </c>
      <c r="E1211" s="62">
        <v>0</v>
      </c>
      <c r="F1211" s="60">
        <v>454057</v>
      </c>
      <c r="G1211" s="60" t="s">
        <v>307</v>
      </c>
      <c r="H1211" s="60">
        <v>2019</v>
      </c>
      <c r="I1211" s="62">
        <v>0</v>
      </c>
      <c r="J1211" s="60" t="s">
        <v>268</v>
      </c>
      <c r="K1211" s="60">
        <v>872008</v>
      </c>
      <c r="L1211" s="61"/>
      <c r="M1211" s="61">
        <v>4977.600029607841</v>
      </c>
      <c r="N1211" s="61"/>
      <c r="O1211" s="60">
        <v>9230</v>
      </c>
      <c r="P1211" s="60">
        <v>504003</v>
      </c>
    </row>
    <row r="1212" spans="1:16" hidden="1" x14ac:dyDescent="0.25">
      <c r="A1212" s="60" t="s">
        <v>73</v>
      </c>
      <c r="B1212" s="60" t="s">
        <v>72</v>
      </c>
      <c r="C1212" s="57" t="s">
        <v>173</v>
      </c>
      <c r="D1212" s="61">
        <v>4977.6001744770228</v>
      </c>
      <c r="E1212" s="62">
        <v>0</v>
      </c>
      <c r="F1212" s="60">
        <v>454057</v>
      </c>
      <c r="G1212" s="60" t="s">
        <v>307</v>
      </c>
      <c r="H1212" s="60">
        <v>2019</v>
      </c>
      <c r="I1212" s="62">
        <v>0</v>
      </c>
      <c r="J1212" s="60" t="s">
        <v>268</v>
      </c>
      <c r="K1212" s="60">
        <v>872008</v>
      </c>
      <c r="L1212" s="61"/>
      <c r="M1212" s="61">
        <v>4977.6001744770228</v>
      </c>
      <c r="N1212" s="61"/>
      <c r="O1212" s="60">
        <v>9230</v>
      </c>
      <c r="P1212" s="60">
        <v>504003</v>
      </c>
    </row>
    <row r="1213" spans="1:16" hidden="1" x14ac:dyDescent="0.25">
      <c r="A1213" s="60" t="s">
        <v>73</v>
      </c>
      <c r="B1213" s="60" t="s">
        <v>72</v>
      </c>
      <c r="C1213" s="57" t="s">
        <v>173</v>
      </c>
      <c r="D1213" s="61">
        <v>4977.6005371855717</v>
      </c>
      <c r="E1213" s="62">
        <v>0</v>
      </c>
      <c r="F1213" s="60">
        <v>454057</v>
      </c>
      <c r="G1213" s="60" t="s">
        <v>307</v>
      </c>
      <c r="H1213" s="60">
        <v>2020</v>
      </c>
      <c r="I1213" s="62">
        <v>0</v>
      </c>
      <c r="J1213" s="60" t="s">
        <v>268</v>
      </c>
      <c r="K1213" s="60">
        <v>872008</v>
      </c>
      <c r="L1213" s="61"/>
      <c r="M1213" s="61">
        <v>4977.6005371855717</v>
      </c>
      <c r="N1213" s="61"/>
      <c r="O1213" s="60">
        <v>9230</v>
      </c>
      <c r="P1213" s="60">
        <v>504003</v>
      </c>
    </row>
    <row r="1214" spans="1:16" hidden="1" x14ac:dyDescent="0.25">
      <c r="A1214" s="60" t="s">
        <v>73</v>
      </c>
      <c r="B1214" s="60" t="s">
        <v>72</v>
      </c>
      <c r="C1214" s="57" t="s">
        <v>173</v>
      </c>
      <c r="D1214" s="61">
        <v>4977.6009946345121</v>
      </c>
      <c r="E1214" s="62">
        <v>0</v>
      </c>
      <c r="F1214" s="60">
        <v>454057</v>
      </c>
      <c r="G1214" s="60" t="s">
        <v>307</v>
      </c>
      <c r="H1214" s="60">
        <v>2020</v>
      </c>
      <c r="I1214" s="62">
        <v>0</v>
      </c>
      <c r="J1214" s="60" t="s">
        <v>268</v>
      </c>
      <c r="K1214" s="60">
        <v>872008</v>
      </c>
      <c r="L1214" s="61"/>
      <c r="M1214" s="61">
        <v>4977.6009946345121</v>
      </c>
      <c r="N1214" s="61"/>
      <c r="O1214" s="60">
        <v>9230</v>
      </c>
      <c r="P1214" s="60">
        <v>504003</v>
      </c>
    </row>
    <row r="1215" spans="1:16" hidden="1" x14ac:dyDescent="0.25">
      <c r="A1215" s="60" t="s">
        <v>73</v>
      </c>
      <c r="B1215" s="60" t="s">
        <v>72</v>
      </c>
      <c r="C1215" s="57" t="s">
        <v>173</v>
      </c>
      <c r="D1215" s="61">
        <v>4977.6015142996357</v>
      </c>
      <c r="E1215" s="62">
        <v>0</v>
      </c>
      <c r="F1215" s="60">
        <v>454057</v>
      </c>
      <c r="G1215" s="60" t="s">
        <v>307</v>
      </c>
      <c r="H1215" s="60">
        <v>2020</v>
      </c>
      <c r="I1215" s="62">
        <v>0</v>
      </c>
      <c r="J1215" s="60" t="s">
        <v>268</v>
      </c>
      <c r="K1215" s="60">
        <v>872008</v>
      </c>
      <c r="L1215" s="61"/>
      <c r="M1215" s="61">
        <v>4977.6015142996357</v>
      </c>
      <c r="N1215" s="61"/>
      <c r="O1215" s="60">
        <v>9230</v>
      </c>
      <c r="P1215" s="60">
        <v>504003</v>
      </c>
    </row>
    <row r="1216" spans="1:16" hidden="1" x14ac:dyDescent="0.25">
      <c r="A1216" s="60" t="s">
        <v>73</v>
      </c>
      <c r="B1216" s="60" t="s">
        <v>72</v>
      </c>
      <c r="C1216" s="57" t="s">
        <v>173</v>
      </c>
      <c r="D1216" s="61">
        <v>6239.5202232562651</v>
      </c>
      <c r="E1216" s="62">
        <v>0</v>
      </c>
      <c r="F1216" s="60">
        <v>454057</v>
      </c>
      <c r="G1216" s="60" t="s">
        <v>307</v>
      </c>
      <c r="H1216" s="60">
        <v>2016</v>
      </c>
      <c r="I1216" s="62">
        <v>0</v>
      </c>
      <c r="J1216" s="60" t="s">
        <v>268</v>
      </c>
      <c r="K1216" s="60">
        <v>872008</v>
      </c>
      <c r="L1216" s="61"/>
      <c r="M1216" s="61">
        <v>6239.5202232562651</v>
      </c>
      <c r="N1216" s="61"/>
      <c r="O1216" s="60">
        <v>9230</v>
      </c>
      <c r="P1216" s="60">
        <v>504003</v>
      </c>
    </row>
    <row r="1217" spans="1:16" hidden="1" x14ac:dyDescent="0.25">
      <c r="A1217" s="60" t="s">
        <v>73</v>
      </c>
      <c r="B1217" s="60" t="s">
        <v>72</v>
      </c>
      <c r="C1217" s="57" t="s">
        <v>173</v>
      </c>
      <c r="D1217" s="61">
        <v>9955.2000396509702</v>
      </c>
      <c r="E1217" s="62">
        <v>0</v>
      </c>
      <c r="F1217" s="60">
        <v>454057</v>
      </c>
      <c r="G1217" s="60" t="s">
        <v>307</v>
      </c>
      <c r="H1217" s="60">
        <v>2019</v>
      </c>
      <c r="I1217" s="62">
        <v>0</v>
      </c>
      <c r="J1217" s="60" t="s">
        <v>268</v>
      </c>
      <c r="K1217" s="60">
        <v>872008</v>
      </c>
      <c r="L1217" s="61"/>
      <c r="M1217" s="61">
        <v>9955.2000396509702</v>
      </c>
      <c r="N1217" s="61"/>
      <c r="O1217" s="60">
        <v>9230</v>
      </c>
      <c r="P1217" s="60">
        <v>504003</v>
      </c>
    </row>
    <row r="1218" spans="1:16" hidden="1" x14ac:dyDescent="0.25">
      <c r="A1218" s="60" t="s">
        <v>73</v>
      </c>
      <c r="B1218" s="60" t="s">
        <v>72</v>
      </c>
      <c r="C1218" s="57" t="s">
        <v>174</v>
      </c>
      <c r="D1218" s="61">
        <v>139.1993927893738</v>
      </c>
      <c r="E1218" s="62">
        <v>0</v>
      </c>
      <c r="F1218" s="60">
        <v>434035</v>
      </c>
      <c r="G1218" s="60" t="s">
        <v>308</v>
      </c>
      <c r="H1218" s="60">
        <v>2016</v>
      </c>
      <c r="I1218" s="62">
        <v>0.56699999999999995</v>
      </c>
      <c r="J1218" s="60" t="s">
        <v>268</v>
      </c>
      <c r="K1218" s="60">
        <v>872008</v>
      </c>
      <c r="L1218" s="61">
        <v>78.926055711574932</v>
      </c>
      <c r="M1218" s="61">
        <v>60.273337077798871</v>
      </c>
      <c r="N1218" s="61"/>
      <c r="O1218" s="60" t="s">
        <v>283</v>
      </c>
      <c r="P1218" s="60">
        <v>504019</v>
      </c>
    </row>
    <row r="1219" spans="1:16" hidden="1" x14ac:dyDescent="0.25">
      <c r="A1219" s="60" t="s">
        <v>73</v>
      </c>
      <c r="B1219" s="60" t="s">
        <v>72</v>
      </c>
      <c r="C1219" s="57" t="s">
        <v>174</v>
      </c>
      <c r="D1219" s="61">
        <v>139.19955456786926</v>
      </c>
      <c r="E1219" s="62">
        <v>0</v>
      </c>
      <c r="F1219" s="60">
        <v>434035</v>
      </c>
      <c r="G1219" s="60" t="s">
        <v>308</v>
      </c>
      <c r="H1219" s="60">
        <v>2016</v>
      </c>
      <c r="I1219" s="62">
        <v>0.56699999999999995</v>
      </c>
      <c r="J1219" s="60" t="s">
        <v>268</v>
      </c>
      <c r="K1219" s="60">
        <v>872008</v>
      </c>
      <c r="L1219" s="61">
        <v>78.926147439981861</v>
      </c>
      <c r="M1219" s="61">
        <v>60.273407127887396</v>
      </c>
      <c r="N1219" s="61"/>
      <c r="O1219" s="60" t="s">
        <v>283</v>
      </c>
      <c r="P1219" s="60">
        <v>504019</v>
      </c>
    </row>
    <row r="1220" spans="1:16" hidden="1" x14ac:dyDescent="0.25">
      <c r="A1220" s="60" t="s">
        <v>73</v>
      </c>
      <c r="B1220" s="60" t="s">
        <v>72</v>
      </c>
      <c r="C1220" s="57" t="s">
        <v>174</v>
      </c>
      <c r="D1220" s="61">
        <v>139.19961117742542</v>
      </c>
      <c r="E1220" s="62">
        <v>0</v>
      </c>
      <c r="F1220" s="60">
        <v>434035</v>
      </c>
      <c r="G1220" s="60" t="s">
        <v>308</v>
      </c>
      <c r="H1220" s="60">
        <v>2016</v>
      </c>
      <c r="I1220" s="62">
        <v>0.56699999999999995</v>
      </c>
      <c r="J1220" s="60" t="s">
        <v>268</v>
      </c>
      <c r="K1220" s="60">
        <v>872008</v>
      </c>
      <c r="L1220" s="61">
        <v>78.926179537600206</v>
      </c>
      <c r="M1220" s="61">
        <v>60.273431639825219</v>
      </c>
      <c r="N1220" s="61"/>
      <c r="O1220" s="60" t="s">
        <v>283</v>
      </c>
      <c r="P1220" s="60">
        <v>504019</v>
      </c>
    </row>
    <row r="1221" spans="1:16" hidden="1" x14ac:dyDescent="0.25">
      <c r="A1221" s="60" t="s">
        <v>73</v>
      </c>
      <c r="B1221" s="60" t="s">
        <v>72</v>
      </c>
      <c r="C1221" s="57" t="s">
        <v>174</v>
      </c>
      <c r="D1221" s="61">
        <v>139.19970489218977</v>
      </c>
      <c r="E1221" s="62">
        <v>0</v>
      </c>
      <c r="F1221" s="60">
        <v>434035</v>
      </c>
      <c r="G1221" s="60" t="s">
        <v>308</v>
      </c>
      <c r="H1221" s="60">
        <v>2016</v>
      </c>
      <c r="I1221" s="62">
        <v>0.56699999999999995</v>
      </c>
      <c r="J1221" s="60" t="s">
        <v>268</v>
      </c>
      <c r="K1221" s="60">
        <v>872008</v>
      </c>
      <c r="L1221" s="61">
        <v>78.926232673871596</v>
      </c>
      <c r="M1221" s="61">
        <v>60.273472218318176</v>
      </c>
      <c r="N1221" s="61"/>
      <c r="O1221" s="60" t="s">
        <v>283</v>
      </c>
      <c r="P1221" s="60">
        <v>504019</v>
      </c>
    </row>
    <row r="1222" spans="1:16" hidden="1" x14ac:dyDescent="0.25">
      <c r="A1222" s="60" t="s">
        <v>73</v>
      </c>
      <c r="B1222" s="60" t="s">
        <v>72</v>
      </c>
      <c r="C1222" s="57" t="s">
        <v>174</v>
      </c>
      <c r="D1222" s="61">
        <v>139.20004226371765</v>
      </c>
      <c r="E1222" s="62">
        <v>0</v>
      </c>
      <c r="F1222" s="60">
        <v>434035</v>
      </c>
      <c r="G1222" s="60" t="s">
        <v>308</v>
      </c>
      <c r="H1222" s="60">
        <v>2016</v>
      </c>
      <c r="I1222" s="62">
        <v>0.56699999999999995</v>
      </c>
      <c r="J1222" s="60" t="s">
        <v>268</v>
      </c>
      <c r="K1222" s="60">
        <v>872008</v>
      </c>
      <c r="L1222" s="61">
        <v>78.926423963527895</v>
      </c>
      <c r="M1222" s="61">
        <v>60.273618300189753</v>
      </c>
      <c r="N1222" s="61"/>
      <c r="O1222" s="60" t="s">
        <v>283</v>
      </c>
      <c r="P1222" s="60">
        <v>504019</v>
      </c>
    </row>
    <row r="1223" spans="1:16" hidden="1" x14ac:dyDescent="0.25">
      <c r="A1223" s="60" t="s">
        <v>73</v>
      </c>
      <c r="B1223" s="60" t="s">
        <v>72</v>
      </c>
      <c r="C1223" s="57" t="s">
        <v>174</v>
      </c>
      <c r="D1223" s="61">
        <v>139.20010678646082</v>
      </c>
      <c r="E1223" s="62">
        <v>0</v>
      </c>
      <c r="F1223" s="60">
        <v>434035</v>
      </c>
      <c r="G1223" s="60" t="s">
        <v>308</v>
      </c>
      <c r="H1223" s="60">
        <v>2016</v>
      </c>
      <c r="I1223" s="62">
        <v>0.56699999999999995</v>
      </c>
      <c r="J1223" s="60" t="s">
        <v>268</v>
      </c>
      <c r="K1223" s="60">
        <v>872008</v>
      </c>
      <c r="L1223" s="61">
        <v>78.926460547923284</v>
      </c>
      <c r="M1223" s="61">
        <v>60.273646238537538</v>
      </c>
      <c r="N1223" s="61"/>
      <c r="O1223" s="60" t="s">
        <v>283</v>
      </c>
      <c r="P1223" s="60">
        <v>504019</v>
      </c>
    </row>
    <row r="1224" spans="1:16" hidden="1" x14ac:dyDescent="0.25">
      <c r="A1224" s="60" t="s">
        <v>73</v>
      </c>
      <c r="B1224" s="60" t="s">
        <v>72</v>
      </c>
      <c r="C1224" s="57" t="s">
        <v>174</v>
      </c>
      <c r="D1224" s="61">
        <v>151.19897874613025</v>
      </c>
      <c r="E1224" s="62">
        <v>0</v>
      </c>
      <c r="F1224" s="60">
        <v>434035</v>
      </c>
      <c r="G1224" s="60" t="s">
        <v>308</v>
      </c>
      <c r="H1224" s="60">
        <v>2017</v>
      </c>
      <c r="I1224" s="62">
        <v>0.56699999999999995</v>
      </c>
      <c r="J1224" s="60" t="s">
        <v>268</v>
      </c>
      <c r="K1224" s="60">
        <v>872008</v>
      </c>
      <c r="L1224" s="61">
        <v>85.729820949055849</v>
      </c>
      <c r="M1224" s="61">
        <v>65.469157797074402</v>
      </c>
      <c r="N1224" s="61"/>
      <c r="O1224" s="60" t="s">
        <v>283</v>
      </c>
      <c r="P1224" s="60">
        <v>504019</v>
      </c>
    </row>
    <row r="1225" spans="1:16" hidden="1" x14ac:dyDescent="0.25">
      <c r="A1225" s="60" t="s">
        <v>73</v>
      </c>
      <c r="B1225" s="60" t="s">
        <v>72</v>
      </c>
      <c r="C1225" s="57" t="s">
        <v>174</v>
      </c>
      <c r="D1225" s="61">
        <v>291.59945478330076</v>
      </c>
      <c r="E1225" s="62">
        <v>0</v>
      </c>
      <c r="F1225" s="60">
        <v>434035</v>
      </c>
      <c r="G1225" s="60" t="s">
        <v>308</v>
      </c>
      <c r="H1225" s="60">
        <v>2017</v>
      </c>
      <c r="I1225" s="62">
        <v>0.56699999999999995</v>
      </c>
      <c r="J1225" s="60" t="s">
        <v>268</v>
      </c>
      <c r="K1225" s="60">
        <v>872008</v>
      </c>
      <c r="L1225" s="61">
        <v>165.33689086213153</v>
      </c>
      <c r="M1225" s="61">
        <v>126.26256392116923</v>
      </c>
      <c r="N1225" s="61"/>
      <c r="O1225" s="60" t="s">
        <v>283</v>
      </c>
      <c r="P1225" s="60">
        <v>504019</v>
      </c>
    </row>
    <row r="1226" spans="1:16" hidden="1" x14ac:dyDescent="0.25">
      <c r="A1226" s="60" t="s">
        <v>73</v>
      </c>
      <c r="B1226" s="60" t="s">
        <v>72</v>
      </c>
      <c r="C1226" s="57" t="s">
        <v>174</v>
      </c>
      <c r="D1226" s="61">
        <v>291.59977415455938</v>
      </c>
      <c r="E1226" s="62">
        <v>0</v>
      </c>
      <c r="F1226" s="60">
        <v>434035</v>
      </c>
      <c r="G1226" s="60" t="s">
        <v>308</v>
      </c>
      <c r="H1226" s="60">
        <v>2017</v>
      </c>
      <c r="I1226" s="62">
        <v>0.56699999999999995</v>
      </c>
      <c r="J1226" s="60" t="s">
        <v>268</v>
      </c>
      <c r="K1226" s="60">
        <v>872008</v>
      </c>
      <c r="L1226" s="61">
        <v>165.33707194563516</v>
      </c>
      <c r="M1226" s="61">
        <v>126.26270220892422</v>
      </c>
      <c r="N1226" s="61"/>
      <c r="O1226" s="60" t="s">
        <v>283</v>
      </c>
      <c r="P1226" s="60">
        <v>504019</v>
      </c>
    </row>
    <row r="1227" spans="1:16" hidden="1" x14ac:dyDescent="0.25">
      <c r="A1227" s="60" t="s">
        <v>73</v>
      </c>
      <c r="B1227" s="60" t="s">
        <v>72</v>
      </c>
      <c r="C1227" s="57" t="s">
        <v>174</v>
      </c>
      <c r="D1227" s="61">
        <v>291.60017672666913</v>
      </c>
      <c r="E1227" s="62">
        <v>0</v>
      </c>
      <c r="F1227" s="60">
        <v>434035</v>
      </c>
      <c r="G1227" s="60" t="s">
        <v>308</v>
      </c>
      <c r="H1227" s="60">
        <v>2017</v>
      </c>
      <c r="I1227" s="62">
        <v>0.56699999999999995</v>
      </c>
      <c r="J1227" s="60" t="s">
        <v>268</v>
      </c>
      <c r="K1227" s="60">
        <v>872008</v>
      </c>
      <c r="L1227" s="61">
        <v>165.33730020402137</v>
      </c>
      <c r="M1227" s="61">
        <v>126.26287652264776</v>
      </c>
      <c r="N1227" s="61"/>
      <c r="O1227" s="60" t="s">
        <v>283</v>
      </c>
      <c r="P1227" s="60">
        <v>504019</v>
      </c>
    </row>
    <row r="1228" spans="1:16" hidden="1" x14ac:dyDescent="0.25">
      <c r="A1228" s="60" t="s">
        <v>73</v>
      </c>
      <c r="B1228" s="60" t="s">
        <v>72</v>
      </c>
      <c r="C1228" s="57" t="s">
        <v>174</v>
      </c>
      <c r="D1228" s="61">
        <v>291.60020375858511</v>
      </c>
      <c r="E1228" s="62">
        <v>0</v>
      </c>
      <c r="F1228" s="60">
        <v>434035</v>
      </c>
      <c r="G1228" s="60" t="s">
        <v>308</v>
      </c>
      <c r="H1228" s="60">
        <v>2017</v>
      </c>
      <c r="I1228" s="62">
        <v>0.56699999999999995</v>
      </c>
      <c r="J1228" s="60" t="s">
        <v>268</v>
      </c>
      <c r="K1228" s="60">
        <v>872008</v>
      </c>
      <c r="L1228" s="61">
        <v>165.33731553111775</v>
      </c>
      <c r="M1228" s="61">
        <v>126.26288822746736</v>
      </c>
      <c r="N1228" s="61"/>
      <c r="O1228" s="60" t="s">
        <v>283</v>
      </c>
      <c r="P1228" s="60">
        <v>504019</v>
      </c>
    </row>
    <row r="1229" spans="1:16" hidden="1" x14ac:dyDescent="0.25">
      <c r="A1229" s="60" t="s">
        <v>73</v>
      </c>
      <c r="B1229" s="60" t="s">
        <v>72</v>
      </c>
      <c r="C1229" s="57" t="s">
        <v>174</v>
      </c>
      <c r="D1229" s="61">
        <v>291.60061989024706</v>
      </c>
      <c r="E1229" s="62">
        <v>0</v>
      </c>
      <c r="F1229" s="60">
        <v>434035</v>
      </c>
      <c r="G1229" s="60" t="s">
        <v>308</v>
      </c>
      <c r="H1229" s="60">
        <v>2017</v>
      </c>
      <c r="I1229" s="62">
        <v>0.56699999999999995</v>
      </c>
      <c r="J1229" s="60" t="s">
        <v>268</v>
      </c>
      <c r="K1229" s="60">
        <v>872008</v>
      </c>
      <c r="L1229" s="61">
        <v>165.33755147777006</v>
      </c>
      <c r="M1229" s="61">
        <v>126.263068412477</v>
      </c>
      <c r="N1229" s="61"/>
      <c r="O1229" s="60" t="s">
        <v>283</v>
      </c>
      <c r="P1229" s="60">
        <v>504019</v>
      </c>
    </row>
    <row r="1230" spans="1:16" hidden="1" x14ac:dyDescent="0.25">
      <c r="A1230" s="60" t="s">
        <v>73</v>
      </c>
      <c r="B1230" s="60" t="s">
        <v>72</v>
      </c>
      <c r="C1230" s="57" t="s">
        <v>174</v>
      </c>
      <c r="D1230" s="61">
        <v>551.17969362206554</v>
      </c>
      <c r="E1230" s="62">
        <v>0</v>
      </c>
      <c r="F1230" s="60">
        <v>434057</v>
      </c>
      <c r="G1230" s="60" t="s">
        <v>309</v>
      </c>
      <c r="H1230" s="60">
        <v>2017</v>
      </c>
      <c r="I1230" s="62">
        <v>0</v>
      </c>
      <c r="J1230" s="60" t="s">
        <v>268</v>
      </c>
      <c r="K1230" s="60">
        <v>872008</v>
      </c>
      <c r="L1230" s="61"/>
      <c r="M1230" s="61">
        <v>551.17969362206554</v>
      </c>
      <c r="N1230" s="61"/>
      <c r="O1230" s="60">
        <v>9230</v>
      </c>
      <c r="P1230" s="60">
        <v>504003</v>
      </c>
    </row>
    <row r="1231" spans="1:16" hidden="1" x14ac:dyDescent="0.25">
      <c r="A1231" s="60" t="s">
        <v>73</v>
      </c>
      <c r="B1231" s="60" t="s">
        <v>72</v>
      </c>
      <c r="C1231" s="57" t="s">
        <v>174</v>
      </c>
      <c r="D1231" s="61">
        <v>551.17971052663734</v>
      </c>
      <c r="E1231" s="62">
        <v>0</v>
      </c>
      <c r="F1231" s="60">
        <v>434057</v>
      </c>
      <c r="G1231" s="60" t="s">
        <v>309</v>
      </c>
      <c r="H1231" s="60">
        <v>2017</v>
      </c>
      <c r="I1231" s="62">
        <v>0</v>
      </c>
      <c r="J1231" s="60" t="s">
        <v>268</v>
      </c>
      <c r="K1231" s="60">
        <v>872008</v>
      </c>
      <c r="L1231" s="61"/>
      <c r="M1231" s="61">
        <v>551.17971052663734</v>
      </c>
      <c r="N1231" s="61"/>
      <c r="O1231" s="60">
        <v>9230</v>
      </c>
      <c r="P1231" s="60">
        <v>504003</v>
      </c>
    </row>
    <row r="1232" spans="1:16" hidden="1" x14ac:dyDescent="0.25">
      <c r="A1232" s="60" t="s">
        <v>73</v>
      </c>
      <c r="B1232" s="60" t="s">
        <v>72</v>
      </c>
      <c r="C1232" s="57" t="s">
        <v>174</v>
      </c>
      <c r="D1232" s="61">
        <v>551.17974585617753</v>
      </c>
      <c r="E1232" s="62">
        <v>0</v>
      </c>
      <c r="F1232" s="60">
        <v>434057</v>
      </c>
      <c r="G1232" s="60" t="s">
        <v>309</v>
      </c>
      <c r="H1232" s="60">
        <v>2017</v>
      </c>
      <c r="I1232" s="62">
        <v>0</v>
      </c>
      <c r="J1232" s="60" t="s">
        <v>268</v>
      </c>
      <c r="K1232" s="60">
        <v>872008</v>
      </c>
      <c r="L1232" s="61"/>
      <c r="M1232" s="61">
        <v>551.17974585617753</v>
      </c>
      <c r="N1232" s="61"/>
      <c r="O1232" s="60">
        <v>9230</v>
      </c>
      <c r="P1232" s="60">
        <v>504003</v>
      </c>
    </row>
    <row r="1233" spans="1:16" hidden="1" x14ac:dyDescent="0.25">
      <c r="A1233" s="60" t="s">
        <v>73</v>
      </c>
      <c r="B1233" s="60" t="s">
        <v>72</v>
      </c>
      <c r="C1233" s="57" t="s">
        <v>174</v>
      </c>
      <c r="D1233" s="61">
        <v>551.17996609947204</v>
      </c>
      <c r="E1233" s="62">
        <v>0</v>
      </c>
      <c r="F1233" s="60">
        <v>434057</v>
      </c>
      <c r="G1233" s="60" t="s">
        <v>309</v>
      </c>
      <c r="H1233" s="60">
        <v>2017</v>
      </c>
      <c r="I1233" s="62">
        <v>0</v>
      </c>
      <c r="J1233" s="60" t="s">
        <v>268</v>
      </c>
      <c r="K1233" s="60">
        <v>872008</v>
      </c>
      <c r="L1233" s="61"/>
      <c r="M1233" s="61">
        <v>551.17996609947204</v>
      </c>
      <c r="N1233" s="61"/>
      <c r="O1233" s="60">
        <v>9230</v>
      </c>
      <c r="P1233" s="60">
        <v>504003</v>
      </c>
    </row>
    <row r="1234" spans="1:16" hidden="1" x14ac:dyDescent="0.25">
      <c r="A1234" s="60" t="s">
        <v>73</v>
      </c>
      <c r="B1234" s="60" t="s">
        <v>72</v>
      </c>
      <c r="C1234" s="57" t="s">
        <v>174</v>
      </c>
      <c r="D1234" s="61">
        <v>551.18009634507882</v>
      </c>
      <c r="E1234" s="62">
        <v>0</v>
      </c>
      <c r="F1234" s="60">
        <v>434057</v>
      </c>
      <c r="G1234" s="60" t="s">
        <v>309</v>
      </c>
      <c r="H1234" s="60">
        <v>2017</v>
      </c>
      <c r="I1234" s="62">
        <v>0</v>
      </c>
      <c r="J1234" s="60" t="s">
        <v>268</v>
      </c>
      <c r="K1234" s="60">
        <v>872008</v>
      </c>
      <c r="L1234" s="61"/>
      <c r="M1234" s="61">
        <v>551.18009634507882</v>
      </c>
      <c r="N1234" s="61"/>
      <c r="O1234" s="60">
        <v>9230</v>
      </c>
      <c r="P1234" s="60">
        <v>504003</v>
      </c>
    </row>
    <row r="1235" spans="1:16" hidden="1" x14ac:dyDescent="0.25">
      <c r="A1235" s="60" t="s">
        <v>73</v>
      </c>
      <c r="B1235" s="60" t="s">
        <v>72</v>
      </c>
      <c r="C1235" s="57" t="s">
        <v>174</v>
      </c>
      <c r="D1235" s="61">
        <v>639.59946005151585</v>
      </c>
      <c r="E1235" s="62">
        <v>0</v>
      </c>
      <c r="F1235" s="60">
        <v>434057</v>
      </c>
      <c r="G1235" s="60" t="s">
        <v>309</v>
      </c>
      <c r="H1235" s="60">
        <v>2018</v>
      </c>
      <c r="I1235" s="62">
        <v>0</v>
      </c>
      <c r="J1235" s="60" t="s">
        <v>268</v>
      </c>
      <c r="K1235" s="60">
        <v>872008</v>
      </c>
      <c r="L1235" s="61"/>
      <c r="M1235" s="61">
        <v>639.59946005151585</v>
      </c>
      <c r="N1235" s="61"/>
      <c r="O1235" s="60">
        <v>9230</v>
      </c>
      <c r="P1235" s="60">
        <v>504003</v>
      </c>
    </row>
    <row r="1236" spans="1:16" hidden="1" x14ac:dyDescent="0.25">
      <c r="A1236" s="60" t="s">
        <v>73</v>
      </c>
      <c r="B1236" s="60" t="s">
        <v>72</v>
      </c>
      <c r="C1236" s="57" t="s">
        <v>174</v>
      </c>
      <c r="D1236" s="61">
        <v>649.94974451836424</v>
      </c>
      <c r="E1236" s="62">
        <v>0</v>
      </c>
      <c r="F1236" s="60">
        <v>434057</v>
      </c>
      <c r="G1236" s="60" t="s">
        <v>309</v>
      </c>
      <c r="H1236" s="60">
        <v>2015</v>
      </c>
      <c r="I1236" s="62">
        <v>0</v>
      </c>
      <c r="J1236" s="60" t="s">
        <v>268</v>
      </c>
      <c r="K1236" s="60">
        <v>870905</v>
      </c>
      <c r="L1236" s="61"/>
      <c r="M1236" s="61">
        <v>649.94974451836424</v>
      </c>
      <c r="N1236" s="61"/>
      <c r="O1236" s="60">
        <v>9210</v>
      </c>
      <c r="P1236" s="60">
        <v>504003</v>
      </c>
    </row>
    <row r="1237" spans="1:16" hidden="1" x14ac:dyDescent="0.25">
      <c r="A1237" s="60" t="s">
        <v>73</v>
      </c>
      <c r="B1237" s="60" t="s">
        <v>72</v>
      </c>
      <c r="C1237" s="57" t="s">
        <v>174</v>
      </c>
      <c r="D1237" s="61">
        <v>703.57986236757642</v>
      </c>
      <c r="E1237" s="62">
        <v>0</v>
      </c>
      <c r="F1237" s="60">
        <v>434057</v>
      </c>
      <c r="G1237" s="60" t="s">
        <v>309</v>
      </c>
      <c r="H1237" s="60">
        <v>2017</v>
      </c>
      <c r="I1237" s="62">
        <v>0</v>
      </c>
      <c r="J1237" s="60" t="s">
        <v>268</v>
      </c>
      <c r="K1237" s="60">
        <v>872008</v>
      </c>
      <c r="L1237" s="61"/>
      <c r="M1237" s="61">
        <v>703.57986236757642</v>
      </c>
      <c r="N1237" s="61"/>
      <c r="O1237" s="60">
        <v>9230</v>
      </c>
      <c r="P1237" s="60">
        <v>504003</v>
      </c>
    </row>
    <row r="1238" spans="1:16" hidden="1" x14ac:dyDescent="0.25">
      <c r="A1238" s="60" t="s">
        <v>73</v>
      </c>
      <c r="B1238" s="60" t="s">
        <v>72</v>
      </c>
      <c r="C1238" s="57" t="s">
        <v>174</v>
      </c>
      <c r="D1238" s="61">
        <v>703.57992521192466</v>
      </c>
      <c r="E1238" s="62">
        <v>0</v>
      </c>
      <c r="F1238" s="60">
        <v>434057</v>
      </c>
      <c r="G1238" s="60" t="s">
        <v>309</v>
      </c>
      <c r="H1238" s="60">
        <v>2017</v>
      </c>
      <c r="I1238" s="62">
        <v>0</v>
      </c>
      <c r="J1238" s="60" t="s">
        <v>268</v>
      </c>
      <c r="K1238" s="60">
        <v>872008</v>
      </c>
      <c r="L1238" s="61"/>
      <c r="M1238" s="61">
        <v>703.57992521192466</v>
      </c>
      <c r="N1238" s="61"/>
      <c r="O1238" s="60">
        <v>9230</v>
      </c>
      <c r="P1238" s="60">
        <v>504003</v>
      </c>
    </row>
    <row r="1239" spans="1:16" hidden="1" x14ac:dyDescent="0.25">
      <c r="A1239" s="60" t="s">
        <v>73</v>
      </c>
      <c r="B1239" s="60" t="s">
        <v>72</v>
      </c>
      <c r="C1239" s="57" t="s">
        <v>174</v>
      </c>
      <c r="D1239" s="61">
        <v>703.58000295819215</v>
      </c>
      <c r="E1239" s="62">
        <v>0</v>
      </c>
      <c r="F1239" s="60">
        <v>434057</v>
      </c>
      <c r="G1239" s="60" t="s">
        <v>309</v>
      </c>
      <c r="H1239" s="60">
        <v>2017</v>
      </c>
      <c r="I1239" s="62">
        <v>0</v>
      </c>
      <c r="J1239" s="60" t="s">
        <v>268</v>
      </c>
      <c r="K1239" s="60">
        <v>872008</v>
      </c>
      <c r="L1239" s="61"/>
      <c r="M1239" s="61">
        <v>703.58000295819215</v>
      </c>
      <c r="N1239" s="61"/>
      <c r="O1239" s="60">
        <v>9230</v>
      </c>
      <c r="P1239" s="60">
        <v>504003</v>
      </c>
    </row>
    <row r="1240" spans="1:16" hidden="1" x14ac:dyDescent="0.25">
      <c r="A1240" s="60" t="s">
        <v>73</v>
      </c>
      <c r="B1240" s="60" t="s">
        <v>72</v>
      </c>
      <c r="C1240" s="57" t="s">
        <v>174</v>
      </c>
      <c r="D1240" s="61">
        <v>703.58002218307047</v>
      </c>
      <c r="E1240" s="62">
        <v>0</v>
      </c>
      <c r="F1240" s="60">
        <v>434057</v>
      </c>
      <c r="G1240" s="60" t="s">
        <v>309</v>
      </c>
      <c r="H1240" s="60">
        <v>2017</v>
      </c>
      <c r="I1240" s="62">
        <v>0</v>
      </c>
      <c r="J1240" s="60" t="s">
        <v>268</v>
      </c>
      <c r="K1240" s="60">
        <v>872008</v>
      </c>
      <c r="L1240" s="61"/>
      <c r="M1240" s="61">
        <v>703.58002218307047</v>
      </c>
      <c r="N1240" s="61"/>
      <c r="O1240" s="60">
        <v>9230</v>
      </c>
      <c r="P1240" s="60">
        <v>504003</v>
      </c>
    </row>
    <row r="1241" spans="1:16" hidden="1" x14ac:dyDescent="0.25">
      <c r="A1241" s="60" t="s">
        <v>73</v>
      </c>
      <c r="B1241" s="60" t="s">
        <v>72</v>
      </c>
      <c r="C1241" s="57" t="s">
        <v>174</v>
      </c>
      <c r="D1241" s="61">
        <v>703.58027737821237</v>
      </c>
      <c r="E1241" s="62">
        <v>0</v>
      </c>
      <c r="F1241" s="60">
        <v>434057</v>
      </c>
      <c r="G1241" s="60" t="s">
        <v>309</v>
      </c>
      <c r="H1241" s="60">
        <v>2017</v>
      </c>
      <c r="I1241" s="62">
        <v>0</v>
      </c>
      <c r="J1241" s="60" t="s">
        <v>268</v>
      </c>
      <c r="K1241" s="60">
        <v>872008</v>
      </c>
      <c r="L1241" s="61"/>
      <c r="M1241" s="61">
        <v>703.58027737821237</v>
      </c>
      <c r="N1241" s="61"/>
      <c r="O1241" s="60">
        <v>9230</v>
      </c>
      <c r="P1241" s="60">
        <v>504003</v>
      </c>
    </row>
    <row r="1242" spans="1:16" hidden="1" x14ac:dyDescent="0.25">
      <c r="A1242" s="60" t="s">
        <v>73</v>
      </c>
      <c r="B1242" s="60" t="s">
        <v>72</v>
      </c>
      <c r="C1242" s="57" t="s">
        <v>174</v>
      </c>
      <c r="D1242" s="61">
        <v>703.58050155752096</v>
      </c>
      <c r="E1242" s="62">
        <v>0</v>
      </c>
      <c r="F1242" s="60">
        <v>434057</v>
      </c>
      <c r="G1242" s="60" t="s">
        <v>309</v>
      </c>
      <c r="H1242" s="60">
        <v>2017</v>
      </c>
      <c r="I1242" s="62">
        <v>0</v>
      </c>
      <c r="J1242" s="60" t="s">
        <v>268</v>
      </c>
      <c r="K1242" s="60">
        <v>872008</v>
      </c>
      <c r="L1242" s="61"/>
      <c r="M1242" s="61">
        <v>703.58050155752096</v>
      </c>
      <c r="N1242" s="61"/>
      <c r="O1242" s="60">
        <v>9230</v>
      </c>
      <c r="P1242" s="60">
        <v>504003</v>
      </c>
    </row>
    <row r="1243" spans="1:16" hidden="1" x14ac:dyDescent="0.25">
      <c r="A1243" s="60" t="s">
        <v>73</v>
      </c>
      <c r="B1243" s="60" t="s">
        <v>72</v>
      </c>
      <c r="C1243" s="57" t="s">
        <v>174</v>
      </c>
      <c r="D1243" s="61">
        <v>718.03980743549084</v>
      </c>
      <c r="E1243" s="62">
        <v>0</v>
      </c>
      <c r="F1243" s="60">
        <v>434057</v>
      </c>
      <c r="G1243" s="60" t="s">
        <v>309</v>
      </c>
      <c r="H1243" s="60">
        <v>2016</v>
      </c>
      <c r="I1243" s="62">
        <v>0</v>
      </c>
      <c r="J1243" s="60" t="s">
        <v>268</v>
      </c>
      <c r="K1243" s="60">
        <v>872008</v>
      </c>
      <c r="L1243" s="61"/>
      <c r="M1243" s="61">
        <v>718.03980743549084</v>
      </c>
      <c r="N1243" s="61"/>
      <c r="O1243" s="60">
        <v>9230</v>
      </c>
      <c r="P1243" s="60">
        <v>504003</v>
      </c>
    </row>
    <row r="1244" spans="1:16" hidden="1" x14ac:dyDescent="0.25">
      <c r="A1244" s="60" t="s">
        <v>73</v>
      </c>
      <c r="B1244" s="60" t="s">
        <v>72</v>
      </c>
      <c r="C1244" s="57" t="s">
        <v>174</v>
      </c>
      <c r="D1244" s="61">
        <v>718.03982147008435</v>
      </c>
      <c r="E1244" s="62">
        <v>0</v>
      </c>
      <c r="F1244" s="60">
        <v>434057</v>
      </c>
      <c r="G1244" s="60" t="s">
        <v>309</v>
      </c>
      <c r="H1244" s="60">
        <v>2016</v>
      </c>
      <c r="I1244" s="62">
        <v>0</v>
      </c>
      <c r="J1244" s="60" t="s">
        <v>268</v>
      </c>
      <c r="K1244" s="60">
        <v>872008</v>
      </c>
      <c r="L1244" s="61"/>
      <c r="M1244" s="61">
        <v>718.03982147008435</v>
      </c>
      <c r="N1244" s="61"/>
      <c r="O1244" s="60">
        <v>9230</v>
      </c>
      <c r="P1244" s="60">
        <v>504003</v>
      </c>
    </row>
    <row r="1245" spans="1:16" hidden="1" x14ac:dyDescent="0.25">
      <c r="A1245" s="60" t="s">
        <v>73</v>
      </c>
      <c r="B1245" s="60" t="s">
        <v>72</v>
      </c>
      <c r="C1245" s="57" t="s">
        <v>174</v>
      </c>
      <c r="D1245" s="61">
        <v>718.03990729198802</v>
      </c>
      <c r="E1245" s="62">
        <v>0</v>
      </c>
      <c r="F1245" s="60">
        <v>434057</v>
      </c>
      <c r="G1245" s="60" t="s">
        <v>309</v>
      </c>
      <c r="H1245" s="60">
        <v>2016</v>
      </c>
      <c r="I1245" s="62">
        <v>0</v>
      </c>
      <c r="J1245" s="60" t="s">
        <v>268</v>
      </c>
      <c r="K1245" s="60">
        <v>872008</v>
      </c>
      <c r="L1245" s="61"/>
      <c r="M1245" s="61">
        <v>718.03990729198802</v>
      </c>
      <c r="N1245" s="61"/>
      <c r="O1245" s="60">
        <v>9230</v>
      </c>
      <c r="P1245" s="60">
        <v>504003</v>
      </c>
    </row>
    <row r="1246" spans="1:16" hidden="1" x14ac:dyDescent="0.25">
      <c r="A1246" s="60" t="s">
        <v>73</v>
      </c>
      <c r="B1246" s="60" t="s">
        <v>72</v>
      </c>
      <c r="C1246" s="57" t="s">
        <v>174</v>
      </c>
      <c r="D1246" s="61">
        <v>718.03993254413672</v>
      </c>
      <c r="E1246" s="62">
        <v>0</v>
      </c>
      <c r="F1246" s="60">
        <v>434057</v>
      </c>
      <c r="G1246" s="60" t="s">
        <v>309</v>
      </c>
      <c r="H1246" s="60">
        <v>2016</v>
      </c>
      <c r="I1246" s="62">
        <v>0</v>
      </c>
      <c r="J1246" s="60" t="s">
        <v>268</v>
      </c>
      <c r="K1246" s="60">
        <v>872008</v>
      </c>
      <c r="L1246" s="61"/>
      <c r="M1246" s="61">
        <v>718.03993254413672</v>
      </c>
      <c r="N1246" s="61"/>
      <c r="O1246" s="60">
        <v>9230</v>
      </c>
      <c r="P1246" s="60">
        <v>504003</v>
      </c>
    </row>
    <row r="1247" spans="1:16" hidden="1" x14ac:dyDescent="0.25">
      <c r="A1247" s="60" t="s">
        <v>73</v>
      </c>
      <c r="B1247" s="60" t="s">
        <v>72</v>
      </c>
      <c r="C1247" s="57" t="s">
        <v>174</v>
      </c>
      <c r="D1247" s="61">
        <v>718.03994334990603</v>
      </c>
      <c r="E1247" s="62">
        <v>0</v>
      </c>
      <c r="F1247" s="60">
        <v>434057</v>
      </c>
      <c r="G1247" s="60" t="s">
        <v>309</v>
      </c>
      <c r="H1247" s="60">
        <v>2016</v>
      </c>
      <c r="I1247" s="62">
        <v>0</v>
      </c>
      <c r="J1247" s="60" t="s">
        <v>268</v>
      </c>
      <c r="K1247" s="60">
        <v>872008</v>
      </c>
      <c r="L1247" s="61"/>
      <c r="M1247" s="61">
        <v>718.03994334990603</v>
      </c>
      <c r="N1247" s="61"/>
      <c r="O1247" s="60">
        <v>9230</v>
      </c>
      <c r="P1247" s="60">
        <v>504003</v>
      </c>
    </row>
    <row r="1248" spans="1:16" hidden="1" x14ac:dyDescent="0.25">
      <c r="A1248" s="60" t="s">
        <v>73</v>
      </c>
      <c r="B1248" s="60" t="s">
        <v>72</v>
      </c>
      <c r="C1248" s="57" t="s">
        <v>174</v>
      </c>
      <c r="D1248" s="61">
        <v>718.04003053903455</v>
      </c>
      <c r="E1248" s="62">
        <v>0</v>
      </c>
      <c r="F1248" s="60">
        <v>434057</v>
      </c>
      <c r="G1248" s="60" t="s">
        <v>309</v>
      </c>
      <c r="H1248" s="60">
        <v>2016</v>
      </c>
      <c r="I1248" s="62">
        <v>0</v>
      </c>
      <c r="J1248" s="60" t="s">
        <v>268</v>
      </c>
      <c r="K1248" s="60">
        <v>872008</v>
      </c>
      <c r="L1248" s="61"/>
      <c r="M1248" s="61">
        <v>718.04003053903455</v>
      </c>
      <c r="N1248" s="61"/>
      <c r="O1248" s="60">
        <v>9230</v>
      </c>
      <c r="P1248" s="60">
        <v>504003</v>
      </c>
    </row>
    <row r="1249" spans="1:16" hidden="1" x14ac:dyDescent="0.25">
      <c r="A1249" s="60" t="s">
        <v>73</v>
      </c>
      <c r="B1249" s="60" t="s">
        <v>72</v>
      </c>
      <c r="C1249" s="57" t="s">
        <v>174</v>
      </c>
      <c r="D1249" s="61">
        <v>718.04016272002491</v>
      </c>
      <c r="E1249" s="62">
        <v>0</v>
      </c>
      <c r="F1249" s="60">
        <v>434057</v>
      </c>
      <c r="G1249" s="60" t="s">
        <v>309</v>
      </c>
      <c r="H1249" s="60">
        <v>2016</v>
      </c>
      <c r="I1249" s="62">
        <v>0</v>
      </c>
      <c r="J1249" s="60" t="s">
        <v>268</v>
      </c>
      <c r="K1249" s="60">
        <v>872008</v>
      </c>
      <c r="L1249" s="61"/>
      <c r="M1249" s="61">
        <v>718.04016272002491</v>
      </c>
      <c r="N1249" s="61"/>
      <c r="O1249" s="60">
        <v>9230</v>
      </c>
      <c r="P1249" s="60">
        <v>504003</v>
      </c>
    </row>
    <row r="1250" spans="1:16" hidden="1" x14ac:dyDescent="0.25">
      <c r="A1250" s="60" t="s">
        <v>73</v>
      </c>
      <c r="B1250" s="60" t="s">
        <v>72</v>
      </c>
      <c r="C1250" s="57" t="s">
        <v>174</v>
      </c>
      <c r="D1250" s="61">
        <v>718.0401739324966</v>
      </c>
      <c r="E1250" s="62">
        <v>0</v>
      </c>
      <c r="F1250" s="60">
        <v>434057</v>
      </c>
      <c r="G1250" s="60" t="s">
        <v>309</v>
      </c>
      <c r="H1250" s="60">
        <v>2016</v>
      </c>
      <c r="I1250" s="62">
        <v>0</v>
      </c>
      <c r="J1250" s="60" t="s">
        <v>268</v>
      </c>
      <c r="K1250" s="60">
        <v>872008</v>
      </c>
      <c r="L1250" s="61"/>
      <c r="M1250" s="61">
        <v>718.0401739324966</v>
      </c>
      <c r="N1250" s="61"/>
      <c r="O1250" s="60">
        <v>9230</v>
      </c>
      <c r="P1250" s="60">
        <v>504003</v>
      </c>
    </row>
    <row r="1251" spans="1:16" hidden="1" x14ac:dyDescent="0.25">
      <c r="A1251" s="60" t="s">
        <v>73</v>
      </c>
      <c r="B1251" s="60" t="s">
        <v>72</v>
      </c>
      <c r="C1251" s="57" t="s">
        <v>174</v>
      </c>
      <c r="D1251" s="61">
        <v>718.04018036743901</v>
      </c>
      <c r="E1251" s="62">
        <v>0</v>
      </c>
      <c r="F1251" s="60">
        <v>434057</v>
      </c>
      <c r="G1251" s="60" t="s">
        <v>309</v>
      </c>
      <c r="H1251" s="60">
        <v>2016</v>
      </c>
      <c r="I1251" s="62">
        <v>0</v>
      </c>
      <c r="J1251" s="60" t="s">
        <v>268</v>
      </c>
      <c r="K1251" s="60">
        <v>872008</v>
      </c>
      <c r="L1251" s="61"/>
      <c r="M1251" s="61">
        <v>718.04018036743901</v>
      </c>
      <c r="N1251" s="61"/>
      <c r="O1251" s="60">
        <v>9230</v>
      </c>
      <c r="P1251" s="60">
        <v>504003</v>
      </c>
    </row>
    <row r="1252" spans="1:16" hidden="1" x14ac:dyDescent="0.25">
      <c r="A1252" s="60" t="s">
        <v>73</v>
      </c>
      <c r="B1252" s="60" t="s">
        <v>72</v>
      </c>
      <c r="C1252" s="57" t="s">
        <v>174</v>
      </c>
      <c r="D1252" s="61">
        <v>718.04037045299947</v>
      </c>
      <c r="E1252" s="62">
        <v>0</v>
      </c>
      <c r="F1252" s="60">
        <v>434057</v>
      </c>
      <c r="G1252" s="60" t="s">
        <v>309</v>
      </c>
      <c r="H1252" s="60">
        <v>2016</v>
      </c>
      <c r="I1252" s="62">
        <v>0</v>
      </c>
      <c r="J1252" s="60" t="s">
        <v>268</v>
      </c>
      <c r="K1252" s="60">
        <v>872008</v>
      </c>
      <c r="L1252" s="61"/>
      <c r="M1252" s="61">
        <v>718.04037045299947</v>
      </c>
      <c r="N1252" s="61"/>
      <c r="O1252" s="60">
        <v>9230</v>
      </c>
      <c r="P1252" s="60">
        <v>504003</v>
      </c>
    </row>
    <row r="1253" spans="1:16" hidden="1" x14ac:dyDescent="0.25">
      <c r="A1253" s="60" t="s">
        <v>73</v>
      </c>
      <c r="B1253" s="60" t="s">
        <v>72</v>
      </c>
      <c r="C1253" s="57" t="s">
        <v>174</v>
      </c>
      <c r="D1253" s="61">
        <v>779.93985196980668</v>
      </c>
      <c r="E1253" s="62">
        <v>0</v>
      </c>
      <c r="F1253" s="60">
        <v>434057</v>
      </c>
      <c r="G1253" s="60" t="s">
        <v>309</v>
      </c>
      <c r="H1253" s="60">
        <v>2017</v>
      </c>
      <c r="I1253" s="62">
        <v>0</v>
      </c>
      <c r="J1253" s="60" t="s">
        <v>268</v>
      </c>
      <c r="K1253" s="60">
        <v>872008</v>
      </c>
      <c r="L1253" s="61"/>
      <c r="M1253" s="61">
        <v>779.93985196980668</v>
      </c>
      <c r="N1253" s="61"/>
      <c r="O1253" s="60">
        <v>9230</v>
      </c>
      <c r="P1253" s="60">
        <v>504003</v>
      </c>
    </row>
    <row r="1254" spans="1:16" hidden="1" x14ac:dyDescent="0.25">
      <c r="A1254" s="60" t="s">
        <v>73</v>
      </c>
      <c r="B1254" s="60" t="s">
        <v>72</v>
      </c>
      <c r="C1254" s="57" t="s">
        <v>174</v>
      </c>
      <c r="D1254" s="61">
        <v>829.59911418000399</v>
      </c>
      <c r="E1254" s="62">
        <v>0</v>
      </c>
      <c r="F1254" s="60">
        <v>434057</v>
      </c>
      <c r="G1254" s="60" t="s">
        <v>309</v>
      </c>
      <c r="H1254" s="60">
        <v>2019</v>
      </c>
      <c r="I1254" s="62">
        <v>0</v>
      </c>
      <c r="J1254" s="60" t="s">
        <v>268</v>
      </c>
      <c r="K1254" s="60">
        <v>872008</v>
      </c>
      <c r="L1254" s="61"/>
      <c r="M1254" s="61">
        <v>829.59911418000399</v>
      </c>
      <c r="N1254" s="61"/>
      <c r="O1254" s="60">
        <v>9230</v>
      </c>
      <c r="P1254" s="60">
        <v>504003</v>
      </c>
    </row>
    <row r="1255" spans="1:16" hidden="1" x14ac:dyDescent="0.25">
      <c r="A1255" s="60" t="s">
        <v>73</v>
      </c>
      <c r="B1255" s="60" t="s">
        <v>72</v>
      </c>
      <c r="C1255" s="57" t="s">
        <v>174</v>
      </c>
      <c r="D1255" s="61">
        <v>829.59946293074017</v>
      </c>
      <c r="E1255" s="62">
        <v>0</v>
      </c>
      <c r="F1255" s="60">
        <v>434057</v>
      </c>
      <c r="G1255" s="60" t="s">
        <v>309</v>
      </c>
      <c r="H1255" s="60">
        <v>2019</v>
      </c>
      <c r="I1255" s="62">
        <v>0</v>
      </c>
      <c r="J1255" s="60" t="s">
        <v>268</v>
      </c>
      <c r="K1255" s="60">
        <v>872008</v>
      </c>
      <c r="L1255" s="61"/>
      <c r="M1255" s="61">
        <v>829.59946293074017</v>
      </c>
      <c r="N1255" s="61"/>
      <c r="O1255" s="60">
        <v>9230</v>
      </c>
      <c r="P1255" s="60">
        <v>504003</v>
      </c>
    </row>
    <row r="1256" spans="1:16" hidden="1" x14ac:dyDescent="0.25">
      <c r="A1256" s="60" t="s">
        <v>73</v>
      </c>
      <c r="B1256" s="60" t="s">
        <v>72</v>
      </c>
      <c r="C1256" s="57" t="s">
        <v>174</v>
      </c>
      <c r="D1256" s="61">
        <v>829.59980326038942</v>
      </c>
      <c r="E1256" s="62">
        <v>0</v>
      </c>
      <c r="F1256" s="60">
        <v>434057</v>
      </c>
      <c r="G1256" s="60" t="s">
        <v>309</v>
      </c>
      <c r="H1256" s="60">
        <v>2019</v>
      </c>
      <c r="I1256" s="62">
        <v>0</v>
      </c>
      <c r="J1256" s="60" t="s">
        <v>268</v>
      </c>
      <c r="K1256" s="60">
        <v>872008</v>
      </c>
      <c r="L1256" s="61"/>
      <c r="M1256" s="61">
        <v>829.59980326038942</v>
      </c>
      <c r="N1256" s="61"/>
      <c r="O1256" s="60">
        <v>9230</v>
      </c>
      <c r="P1256" s="60">
        <v>504003</v>
      </c>
    </row>
    <row r="1257" spans="1:16" hidden="1" x14ac:dyDescent="0.25">
      <c r="A1257" s="60" t="s">
        <v>73</v>
      </c>
      <c r="B1257" s="60" t="s">
        <v>72</v>
      </c>
      <c r="C1257" s="57" t="s">
        <v>174</v>
      </c>
      <c r="D1257" s="61">
        <v>829.59981126817524</v>
      </c>
      <c r="E1257" s="62">
        <v>0</v>
      </c>
      <c r="F1257" s="60">
        <v>434057</v>
      </c>
      <c r="G1257" s="60" t="s">
        <v>309</v>
      </c>
      <c r="H1257" s="60">
        <v>2019</v>
      </c>
      <c r="I1257" s="62">
        <v>0</v>
      </c>
      <c r="J1257" s="60" t="s">
        <v>268</v>
      </c>
      <c r="K1257" s="60">
        <v>872008</v>
      </c>
      <c r="L1257" s="61"/>
      <c r="M1257" s="61">
        <v>829.59981126817524</v>
      </c>
      <c r="N1257" s="61"/>
      <c r="O1257" s="60">
        <v>9230</v>
      </c>
      <c r="P1257" s="60">
        <v>504003</v>
      </c>
    </row>
    <row r="1258" spans="1:16" hidden="1" x14ac:dyDescent="0.25">
      <c r="A1258" s="60" t="s">
        <v>73</v>
      </c>
      <c r="B1258" s="60" t="s">
        <v>72</v>
      </c>
      <c r="C1258" s="57" t="s">
        <v>174</v>
      </c>
      <c r="D1258" s="61">
        <v>829.59987411079919</v>
      </c>
      <c r="E1258" s="62">
        <v>0</v>
      </c>
      <c r="F1258" s="60">
        <v>434057</v>
      </c>
      <c r="G1258" s="60" t="s">
        <v>309</v>
      </c>
      <c r="H1258" s="60">
        <v>2019</v>
      </c>
      <c r="I1258" s="62">
        <v>0</v>
      </c>
      <c r="J1258" s="60" t="s">
        <v>268</v>
      </c>
      <c r="K1258" s="60">
        <v>872008</v>
      </c>
      <c r="L1258" s="61"/>
      <c r="M1258" s="61">
        <v>829.59987411079919</v>
      </c>
      <c r="N1258" s="61"/>
      <c r="O1258" s="60">
        <v>9230</v>
      </c>
      <c r="P1258" s="60">
        <v>504003</v>
      </c>
    </row>
    <row r="1259" spans="1:16" hidden="1" x14ac:dyDescent="0.25">
      <c r="A1259" s="60" t="s">
        <v>73</v>
      </c>
      <c r="B1259" s="60" t="s">
        <v>72</v>
      </c>
      <c r="C1259" s="57" t="s">
        <v>174</v>
      </c>
      <c r="D1259" s="61">
        <v>829.60094259034611</v>
      </c>
      <c r="E1259" s="62">
        <v>0</v>
      </c>
      <c r="F1259" s="60">
        <v>434057</v>
      </c>
      <c r="G1259" s="60" t="s">
        <v>309</v>
      </c>
      <c r="H1259" s="60">
        <v>2019</v>
      </c>
      <c r="I1259" s="62">
        <v>0</v>
      </c>
      <c r="J1259" s="60" t="s">
        <v>268</v>
      </c>
      <c r="K1259" s="60">
        <v>872008</v>
      </c>
      <c r="L1259" s="61"/>
      <c r="M1259" s="61">
        <v>829.60094259034611</v>
      </c>
      <c r="N1259" s="61"/>
      <c r="O1259" s="60">
        <v>9230</v>
      </c>
      <c r="P1259" s="60">
        <v>504003</v>
      </c>
    </row>
    <row r="1260" spans="1:16" hidden="1" x14ac:dyDescent="0.25">
      <c r="A1260" s="60" t="s">
        <v>73</v>
      </c>
      <c r="B1260" s="60" t="s">
        <v>72</v>
      </c>
      <c r="C1260" s="57" t="s">
        <v>174</v>
      </c>
      <c r="D1260" s="61">
        <v>836.39939095129648</v>
      </c>
      <c r="E1260" s="62">
        <v>0</v>
      </c>
      <c r="F1260" s="60">
        <v>434057</v>
      </c>
      <c r="G1260" s="60" t="s">
        <v>309</v>
      </c>
      <c r="H1260" s="60">
        <v>2018</v>
      </c>
      <c r="I1260" s="62">
        <v>0</v>
      </c>
      <c r="J1260" s="60" t="s">
        <v>268</v>
      </c>
      <c r="K1260" s="60">
        <v>872008</v>
      </c>
      <c r="L1260" s="61"/>
      <c r="M1260" s="61">
        <v>836.39939095129648</v>
      </c>
      <c r="N1260" s="61"/>
      <c r="O1260" s="60">
        <v>9230</v>
      </c>
      <c r="P1260" s="60">
        <v>504003</v>
      </c>
    </row>
    <row r="1261" spans="1:16" hidden="1" x14ac:dyDescent="0.25">
      <c r="A1261" s="60" t="s">
        <v>73</v>
      </c>
      <c r="B1261" s="60" t="s">
        <v>72</v>
      </c>
      <c r="C1261" s="57" t="s">
        <v>174</v>
      </c>
      <c r="D1261" s="61">
        <v>836.39979374764857</v>
      </c>
      <c r="E1261" s="62">
        <v>0</v>
      </c>
      <c r="F1261" s="60">
        <v>434057</v>
      </c>
      <c r="G1261" s="60" t="s">
        <v>309</v>
      </c>
      <c r="H1261" s="60">
        <v>2018</v>
      </c>
      <c r="I1261" s="62">
        <v>0</v>
      </c>
      <c r="J1261" s="60" t="s">
        <v>268</v>
      </c>
      <c r="K1261" s="60">
        <v>872008</v>
      </c>
      <c r="L1261" s="61"/>
      <c r="M1261" s="61">
        <v>836.39979374764857</v>
      </c>
      <c r="N1261" s="61"/>
      <c r="O1261" s="60">
        <v>9230</v>
      </c>
      <c r="P1261" s="60">
        <v>504003</v>
      </c>
    </row>
    <row r="1262" spans="1:16" hidden="1" x14ac:dyDescent="0.25">
      <c r="A1262" s="60" t="s">
        <v>73</v>
      </c>
      <c r="B1262" s="60" t="s">
        <v>72</v>
      </c>
      <c r="C1262" s="57" t="s">
        <v>174</v>
      </c>
      <c r="D1262" s="61">
        <v>836.39994124697625</v>
      </c>
      <c r="E1262" s="62">
        <v>0</v>
      </c>
      <c r="F1262" s="60">
        <v>434057</v>
      </c>
      <c r="G1262" s="60" t="s">
        <v>309</v>
      </c>
      <c r="H1262" s="60">
        <v>2018</v>
      </c>
      <c r="I1262" s="62">
        <v>0</v>
      </c>
      <c r="J1262" s="60" t="s">
        <v>268</v>
      </c>
      <c r="K1262" s="60">
        <v>872008</v>
      </c>
      <c r="L1262" s="61"/>
      <c r="M1262" s="61">
        <v>836.39994124697625</v>
      </c>
      <c r="N1262" s="61"/>
      <c r="O1262" s="60">
        <v>9230</v>
      </c>
      <c r="P1262" s="60">
        <v>504003</v>
      </c>
    </row>
    <row r="1263" spans="1:16" hidden="1" x14ac:dyDescent="0.25">
      <c r="A1263" s="60" t="s">
        <v>73</v>
      </c>
      <c r="B1263" s="60" t="s">
        <v>72</v>
      </c>
      <c r="C1263" s="57" t="s">
        <v>174</v>
      </c>
      <c r="D1263" s="61">
        <v>836.39995082138114</v>
      </c>
      <c r="E1263" s="62">
        <v>0</v>
      </c>
      <c r="F1263" s="60">
        <v>434057</v>
      </c>
      <c r="G1263" s="60" t="s">
        <v>309</v>
      </c>
      <c r="H1263" s="60">
        <v>2018</v>
      </c>
      <c r="I1263" s="62">
        <v>0</v>
      </c>
      <c r="J1263" s="60" t="s">
        <v>268</v>
      </c>
      <c r="K1263" s="60">
        <v>872008</v>
      </c>
      <c r="L1263" s="61"/>
      <c r="M1263" s="61">
        <v>836.39995082138114</v>
      </c>
      <c r="N1263" s="61"/>
      <c r="O1263" s="60">
        <v>9230</v>
      </c>
      <c r="P1263" s="60">
        <v>504003</v>
      </c>
    </row>
    <row r="1264" spans="1:16" hidden="1" x14ac:dyDescent="0.25">
      <c r="A1264" s="60" t="s">
        <v>73</v>
      </c>
      <c r="B1264" s="60" t="s">
        <v>72</v>
      </c>
      <c r="C1264" s="57" t="s">
        <v>174</v>
      </c>
      <c r="D1264" s="61">
        <v>836.40002663421478</v>
      </c>
      <c r="E1264" s="62">
        <v>0</v>
      </c>
      <c r="F1264" s="60">
        <v>434057</v>
      </c>
      <c r="G1264" s="60" t="s">
        <v>309</v>
      </c>
      <c r="H1264" s="60">
        <v>2018</v>
      </c>
      <c r="I1264" s="62">
        <v>0</v>
      </c>
      <c r="J1264" s="60" t="s">
        <v>268</v>
      </c>
      <c r="K1264" s="60">
        <v>872008</v>
      </c>
      <c r="L1264" s="61"/>
      <c r="M1264" s="61">
        <v>836.40002663421478</v>
      </c>
      <c r="N1264" s="61"/>
      <c r="O1264" s="60">
        <v>9230</v>
      </c>
      <c r="P1264" s="60">
        <v>504003</v>
      </c>
    </row>
    <row r="1265" spans="1:16" hidden="1" x14ac:dyDescent="0.25">
      <c r="A1265" s="60" t="s">
        <v>73</v>
      </c>
      <c r="B1265" s="60" t="s">
        <v>72</v>
      </c>
      <c r="C1265" s="57" t="s">
        <v>174</v>
      </c>
      <c r="D1265" s="61">
        <v>836.40012631770321</v>
      </c>
      <c r="E1265" s="62">
        <v>0</v>
      </c>
      <c r="F1265" s="60">
        <v>434057</v>
      </c>
      <c r="G1265" s="60" t="s">
        <v>309</v>
      </c>
      <c r="H1265" s="60">
        <v>2018</v>
      </c>
      <c r="I1265" s="62">
        <v>0</v>
      </c>
      <c r="J1265" s="60" t="s">
        <v>268</v>
      </c>
      <c r="K1265" s="60">
        <v>872008</v>
      </c>
      <c r="L1265" s="61"/>
      <c r="M1265" s="61">
        <v>836.40012631770321</v>
      </c>
      <c r="N1265" s="61"/>
      <c r="O1265" s="60">
        <v>9230</v>
      </c>
      <c r="P1265" s="60">
        <v>504003</v>
      </c>
    </row>
    <row r="1266" spans="1:16" hidden="1" x14ac:dyDescent="0.25">
      <c r="A1266" s="60" t="s">
        <v>73</v>
      </c>
      <c r="B1266" s="60" t="s">
        <v>72</v>
      </c>
      <c r="C1266" s="57" t="s">
        <v>174</v>
      </c>
      <c r="D1266" s="61">
        <v>836.40014624548394</v>
      </c>
      <c r="E1266" s="62">
        <v>0</v>
      </c>
      <c r="F1266" s="60">
        <v>434057</v>
      </c>
      <c r="G1266" s="60" t="s">
        <v>309</v>
      </c>
      <c r="H1266" s="60">
        <v>2018</v>
      </c>
      <c r="I1266" s="62">
        <v>0</v>
      </c>
      <c r="J1266" s="60" t="s">
        <v>268</v>
      </c>
      <c r="K1266" s="60">
        <v>872008</v>
      </c>
      <c r="L1266" s="61"/>
      <c r="M1266" s="61">
        <v>836.40014624548394</v>
      </c>
      <c r="N1266" s="61"/>
      <c r="O1266" s="60">
        <v>9230</v>
      </c>
      <c r="P1266" s="60">
        <v>504003</v>
      </c>
    </row>
    <row r="1267" spans="1:16" hidden="1" x14ac:dyDescent="0.25">
      <c r="A1267" s="60" t="s">
        <v>73</v>
      </c>
      <c r="B1267" s="60" t="s">
        <v>72</v>
      </c>
      <c r="C1267" s="57" t="s">
        <v>174</v>
      </c>
      <c r="D1267" s="61">
        <v>836.40014841588459</v>
      </c>
      <c r="E1267" s="62">
        <v>0</v>
      </c>
      <c r="F1267" s="60">
        <v>434057</v>
      </c>
      <c r="G1267" s="60" t="s">
        <v>309</v>
      </c>
      <c r="H1267" s="60">
        <v>2018</v>
      </c>
      <c r="I1267" s="62">
        <v>0</v>
      </c>
      <c r="J1267" s="60" t="s">
        <v>268</v>
      </c>
      <c r="K1267" s="60">
        <v>872008</v>
      </c>
      <c r="L1267" s="61"/>
      <c r="M1267" s="61">
        <v>836.40014841588459</v>
      </c>
      <c r="N1267" s="61"/>
      <c r="O1267" s="60">
        <v>9230</v>
      </c>
      <c r="P1267" s="60">
        <v>504003</v>
      </c>
    </row>
    <row r="1268" spans="1:16" hidden="1" x14ac:dyDescent="0.25">
      <c r="A1268" s="60" t="s">
        <v>73</v>
      </c>
      <c r="B1268" s="60" t="s">
        <v>72</v>
      </c>
      <c r="C1268" s="57" t="s">
        <v>174</v>
      </c>
      <c r="D1268" s="61">
        <v>836.40014862154635</v>
      </c>
      <c r="E1268" s="62">
        <v>0</v>
      </c>
      <c r="F1268" s="60">
        <v>434057</v>
      </c>
      <c r="G1268" s="60" t="s">
        <v>309</v>
      </c>
      <c r="H1268" s="60">
        <v>2018</v>
      </c>
      <c r="I1268" s="62">
        <v>0</v>
      </c>
      <c r="J1268" s="60" t="s">
        <v>268</v>
      </c>
      <c r="K1268" s="60">
        <v>872008</v>
      </c>
      <c r="L1268" s="61"/>
      <c r="M1268" s="61">
        <v>836.40014862154635</v>
      </c>
      <c r="N1268" s="61"/>
      <c r="O1268" s="60">
        <v>9230</v>
      </c>
      <c r="P1268" s="60">
        <v>504003</v>
      </c>
    </row>
    <row r="1269" spans="1:16" hidden="1" x14ac:dyDescent="0.25">
      <c r="A1269" s="60" t="s">
        <v>73</v>
      </c>
      <c r="B1269" s="60" t="s">
        <v>72</v>
      </c>
      <c r="C1269" s="57" t="s">
        <v>174</v>
      </c>
      <c r="D1269" s="61">
        <v>836.4004473117302</v>
      </c>
      <c r="E1269" s="62">
        <v>0</v>
      </c>
      <c r="F1269" s="60">
        <v>434057</v>
      </c>
      <c r="G1269" s="60" t="s">
        <v>309</v>
      </c>
      <c r="H1269" s="60">
        <v>2018</v>
      </c>
      <c r="I1269" s="62">
        <v>0</v>
      </c>
      <c r="J1269" s="60" t="s">
        <v>268</v>
      </c>
      <c r="K1269" s="60">
        <v>872008</v>
      </c>
      <c r="L1269" s="61"/>
      <c r="M1269" s="61">
        <v>836.4004473117302</v>
      </c>
      <c r="N1269" s="61"/>
      <c r="O1269" s="60">
        <v>9230</v>
      </c>
      <c r="P1269" s="60">
        <v>504003</v>
      </c>
    </row>
    <row r="1270" spans="1:16" hidden="1" x14ac:dyDescent="0.25">
      <c r="A1270" s="60" t="s">
        <v>73</v>
      </c>
      <c r="B1270" s="60" t="s">
        <v>72</v>
      </c>
      <c r="C1270" s="57" t="s">
        <v>174</v>
      </c>
      <c r="D1270" s="61">
        <v>836.40134226981775</v>
      </c>
      <c r="E1270" s="62">
        <v>0</v>
      </c>
      <c r="F1270" s="60">
        <v>434057</v>
      </c>
      <c r="G1270" s="60" t="s">
        <v>309</v>
      </c>
      <c r="H1270" s="60">
        <v>2018</v>
      </c>
      <c r="I1270" s="62">
        <v>0</v>
      </c>
      <c r="J1270" s="60" t="s">
        <v>268</v>
      </c>
      <c r="K1270" s="60">
        <v>872008</v>
      </c>
      <c r="L1270" s="61"/>
      <c r="M1270" s="61">
        <v>836.40134226981775</v>
      </c>
      <c r="N1270" s="61"/>
      <c r="O1270" s="60">
        <v>9230</v>
      </c>
      <c r="P1270" s="60">
        <v>504003</v>
      </c>
    </row>
    <row r="1271" spans="1:16" hidden="1" x14ac:dyDescent="0.25">
      <c r="A1271" s="60" t="s">
        <v>73</v>
      </c>
      <c r="B1271" s="60" t="s">
        <v>72</v>
      </c>
      <c r="C1271" s="57" t="s">
        <v>174</v>
      </c>
      <c r="D1271" s="61">
        <v>1244.4000453997016</v>
      </c>
      <c r="E1271" s="62">
        <v>0</v>
      </c>
      <c r="F1271" s="60">
        <v>434057</v>
      </c>
      <c r="G1271" s="60" t="s">
        <v>309</v>
      </c>
      <c r="H1271" s="60">
        <v>2019</v>
      </c>
      <c r="I1271" s="62">
        <v>0</v>
      </c>
      <c r="J1271" s="60" t="s">
        <v>268</v>
      </c>
      <c r="K1271" s="60">
        <v>872008</v>
      </c>
      <c r="L1271" s="61"/>
      <c r="M1271" s="61">
        <v>1244.4000453997016</v>
      </c>
      <c r="N1271" s="61"/>
      <c r="O1271" s="60">
        <v>9230</v>
      </c>
      <c r="P1271" s="60">
        <v>504003</v>
      </c>
    </row>
    <row r="1272" spans="1:16" hidden="1" x14ac:dyDescent="0.25">
      <c r="A1272" s="60" t="s">
        <v>73</v>
      </c>
      <c r="B1272" s="60" t="s">
        <v>72</v>
      </c>
      <c r="C1272" s="57" t="s">
        <v>174</v>
      </c>
      <c r="D1272" s="61">
        <v>1244.4001552017314</v>
      </c>
      <c r="E1272" s="62">
        <v>0</v>
      </c>
      <c r="F1272" s="60">
        <v>434057</v>
      </c>
      <c r="G1272" s="60" t="s">
        <v>309</v>
      </c>
      <c r="H1272" s="60">
        <v>2019</v>
      </c>
      <c r="I1272" s="62">
        <v>0</v>
      </c>
      <c r="J1272" s="60" t="s">
        <v>268</v>
      </c>
      <c r="K1272" s="60">
        <v>872008</v>
      </c>
      <c r="L1272" s="61"/>
      <c r="M1272" s="61">
        <v>1244.4001552017314</v>
      </c>
      <c r="N1272" s="61"/>
      <c r="O1272" s="60">
        <v>9230</v>
      </c>
      <c r="P1272" s="60">
        <v>504003</v>
      </c>
    </row>
    <row r="1273" spans="1:16" hidden="1" x14ac:dyDescent="0.25">
      <c r="A1273" s="60" t="s">
        <v>73</v>
      </c>
      <c r="B1273" s="60" t="s">
        <v>72</v>
      </c>
      <c r="C1273" s="57" t="s">
        <v>174</v>
      </c>
      <c r="D1273" s="61">
        <v>1244.4001989584851</v>
      </c>
      <c r="E1273" s="62">
        <v>0</v>
      </c>
      <c r="F1273" s="60">
        <v>434057</v>
      </c>
      <c r="G1273" s="60" t="s">
        <v>309</v>
      </c>
      <c r="H1273" s="60">
        <v>2019</v>
      </c>
      <c r="I1273" s="62">
        <v>0</v>
      </c>
      <c r="J1273" s="60" t="s">
        <v>268</v>
      </c>
      <c r="K1273" s="60">
        <v>872008</v>
      </c>
      <c r="L1273" s="61"/>
      <c r="M1273" s="61">
        <v>1244.4001989584851</v>
      </c>
      <c r="N1273" s="61"/>
      <c r="O1273" s="60">
        <v>9230</v>
      </c>
      <c r="P1273" s="60">
        <v>504003</v>
      </c>
    </row>
    <row r="1274" spans="1:16" hidden="1" x14ac:dyDescent="0.25">
      <c r="A1274" s="60" t="s">
        <v>73</v>
      </c>
      <c r="B1274" s="60" t="s">
        <v>72</v>
      </c>
      <c r="C1274" s="57" t="s">
        <v>174</v>
      </c>
      <c r="D1274" s="61">
        <v>1251.1981567814196</v>
      </c>
      <c r="E1274" s="62">
        <v>0</v>
      </c>
      <c r="F1274" s="60">
        <v>434057</v>
      </c>
      <c r="G1274" s="60" t="s">
        <v>309</v>
      </c>
      <c r="H1274" s="60">
        <v>2020</v>
      </c>
      <c r="I1274" s="62">
        <v>0</v>
      </c>
      <c r="J1274" s="60" t="s">
        <v>268</v>
      </c>
      <c r="K1274" s="60">
        <v>872008</v>
      </c>
      <c r="L1274" s="61"/>
      <c r="M1274" s="61">
        <v>1251.1981567814196</v>
      </c>
      <c r="N1274" s="61"/>
      <c r="O1274" s="60">
        <v>9230</v>
      </c>
      <c r="P1274" s="60">
        <v>504003</v>
      </c>
    </row>
    <row r="1275" spans="1:16" hidden="1" x14ac:dyDescent="0.25">
      <c r="A1275" s="60" t="s">
        <v>73</v>
      </c>
      <c r="B1275" s="60" t="s">
        <v>72</v>
      </c>
      <c r="C1275" s="57" t="s">
        <v>174</v>
      </c>
      <c r="D1275" s="61">
        <v>1251.1985167698483</v>
      </c>
      <c r="E1275" s="62">
        <v>0</v>
      </c>
      <c r="F1275" s="60">
        <v>434057</v>
      </c>
      <c r="G1275" s="60" t="s">
        <v>309</v>
      </c>
      <c r="H1275" s="60">
        <v>2020</v>
      </c>
      <c r="I1275" s="62">
        <v>0</v>
      </c>
      <c r="J1275" s="60" t="s">
        <v>268</v>
      </c>
      <c r="K1275" s="60">
        <v>872008</v>
      </c>
      <c r="L1275" s="61"/>
      <c r="M1275" s="61">
        <v>1251.1985167698483</v>
      </c>
      <c r="N1275" s="61"/>
      <c r="O1275" s="60">
        <v>9230</v>
      </c>
      <c r="P1275" s="60">
        <v>504003</v>
      </c>
    </row>
    <row r="1276" spans="1:16" hidden="1" x14ac:dyDescent="0.25">
      <c r="A1276" s="60" t="s">
        <v>73</v>
      </c>
      <c r="B1276" s="60" t="s">
        <v>72</v>
      </c>
      <c r="C1276" s="57" t="s">
        <v>174</v>
      </c>
      <c r="D1276" s="61">
        <v>1251.1993745081929</v>
      </c>
      <c r="E1276" s="62">
        <v>0</v>
      </c>
      <c r="F1276" s="60">
        <v>434057</v>
      </c>
      <c r="G1276" s="60" t="s">
        <v>309</v>
      </c>
      <c r="H1276" s="60">
        <v>2020</v>
      </c>
      <c r="I1276" s="62">
        <v>0</v>
      </c>
      <c r="J1276" s="60" t="s">
        <v>268</v>
      </c>
      <c r="K1276" s="60">
        <v>872008</v>
      </c>
      <c r="L1276" s="61"/>
      <c r="M1276" s="61">
        <v>1251.1993745081929</v>
      </c>
      <c r="N1276" s="61"/>
      <c r="O1276" s="60">
        <v>9230</v>
      </c>
      <c r="P1276" s="60">
        <v>504003</v>
      </c>
    </row>
    <row r="1277" spans="1:16" hidden="1" x14ac:dyDescent="0.25">
      <c r="A1277" s="60" t="s">
        <v>73</v>
      </c>
      <c r="B1277" s="60" t="s">
        <v>72</v>
      </c>
      <c r="C1277" s="57" t="s">
        <v>174</v>
      </c>
      <c r="D1277" s="61">
        <v>1251.1994877541565</v>
      </c>
      <c r="E1277" s="62">
        <v>0</v>
      </c>
      <c r="F1277" s="60">
        <v>434057</v>
      </c>
      <c r="G1277" s="60" t="s">
        <v>309</v>
      </c>
      <c r="H1277" s="60">
        <v>2020</v>
      </c>
      <c r="I1277" s="62">
        <v>0</v>
      </c>
      <c r="J1277" s="60" t="s">
        <v>268</v>
      </c>
      <c r="K1277" s="60">
        <v>872008</v>
      </c>
      <c r="L1277" s="61"/>
      <c r="M1277" s="61">
        <v>1251.1994877541565</v>
      </c>
      <c r="N1277" s="61"/>
      <c r="O1277" s="60">
        <v>9230</v>
      </c>
      <c r="P1277" s="60">
        <v>504003</v>
      </c>
    </row>
    <row r="1278" spans="1:16" hidden="1" x14ac:dyDescent="0.25">
      <c r="A1278" s="60" t="s">
        <v>73</v>
      </c>
      <c r="B1278" s="60" t="s">
        <v>72</v>
      </c>
      <c r="C1278" s="57" t="s">
        <v>174</v>
      </c>
      <c r="D1278" s="61">
        <v>1251.1996445611476</v>
      </c>
      <c r="E1278" s="62">
        <v>0</v>
      </c>
      <c r="F1278" s="60">
        <v>434057</v>
      </c>
      <c r="G1278" s="60" t="s">
        <v>309</v>
      </c>
      <c r="H1278" s="60">
        <v>2020</v>
      </c>
      <c r="I1278" s="62">
        <v>0</v>
      </c>
      <c r="J1278" s="60" t="s">
        <v>268</v>
      </c>
      <c r="K1278" s="60">
        <v>872008</v>
      </c>
      <c r="L1278" s="61"/>
      <c r="M1278" s="61">
        <v>1251.1996445611476</v>
      </c>
      <c r="N1278" s="61"/>
      <c r="O1278" s="60">
        <v>9230</v>
      </c>
      <c r="P1278" s="60">
        <v>504003</v>
      </c>
    </row>
    <row r="1279" spans="1:16" hidden="1" x14ac:dyDescent="0.25">
      <c r="A1279" s="60" t="s">
        <v>73</v>
      </c>
      <c r="B1279" s="60" t="s">
        <v>72</v>
      </c>
      <c r="C1279" s="57" t="s">
        <v>174</v>
      </c>
      <c r="D1279" s="61">
        <v>1251.1997987404964</v>
      </c>
      <c r="E1279" s="62">
        <v>0</v>
      </c>
      <c r="F1279" s="60">
        <v>434057</v>
      </c>
      <c r="G1279" s="60" t="s">
        <v>309</v>
      </c>
      <c r="H1279" s="60">
        <v>2020</v>
      </c>
      <c r="I1279" s="62">
        <v>0</v>
      </c>
      <c r="J1279" s="60" t="s">
        <v>268</v>
      </c>
      <c r="K1279" s="60">
        <v>872008</v>
      </c>
      <c r="L1279" s="61"/>
      <c r="M1279" s="61">
        <v>1251.1997987404964</v>
      </c>
      <c r="N1279" s="61"/>
      <c r="O1279" s="60">
        <v>9230</v>
      </c>
      <c r="P1279" s="60">
        <v>504003</v>
      </c>
    </row>
    <row r="1280" spans="1:16" hidden="1" x14ac:dyDescent="0.25">
      <c r="A1280" s="60" t="s">
        <v>73</v>
      </c>
      <c r="B1280" s="60" t="s">
        <v>72</v>
      </c>
      <c r="C1280" s="57" t="s">
        <v>174</v>
      </c>
      <c r="D1280" s="61">
        <v>1251.2003044864853</v>
      </c>
      <c r="E1280" s="62">
        <v>0</v>
      </c>
      <c r="F1280" s="60">
        <v>434057</v>
      </c>
      <c r="G1280" s="60" t="s">
        <v>309</v>
      </c>
      <c r="H1280" s="60">
        <v>2020</v>
      </c>
      <c r="I1280" s="62">
        <v>0</v>
      </c>
      <c r="J1280" s="60" t="s">
        <v>268</v>
      </c>
      <c r="K1280" s="60">
        <v>872008</v>
      </c>
      <c r="L1280" s="61"/>
      <c r="M1280" s="61">
        <v>1251.2003044864853</v>
      </c>
      <c r="N1280" s="61"/>
      <c r="O1280" s="60">
        <v>9230</v>
      </c>
      <c r="P1280" s="60">
        <v>504003</v>
      </c>
    </row>
    <row r="1281" spans="1:16" hidden="1" x14ac:dyDescent="0.25">
      <c r="A1281" s="60" t="s">
        <v>73</v>
      </c>
      <c r="B1281" s="60" t="s">
        <v>72</v>
      </c>
      <c r="C1281" s="57" t="s">
        <v>174</v>
      </c>
      <c r="D1281" s="61">
        <v>1251.2003182870246</v>
      </c>
      <c r="E1281" s="62">
        <v>0</v>
      </c>
      <c r="F1281" s="60">
        <v>434057</v>
      </c>
      <c r="G1281" s="60" t="s">
        <v>309</v>
      </c>
      <c r="H1281" s="60">
        <v>2020</v>
      </c>
      <c r="I1281" s="62">
        <v>0</v>
      </c>
      <c r="J1281" s="60" t="s">
        <v>268</v>
      </c>
      <c r="K1281" s="60">
        <v>872008</v>
      </c>
      <c r="L1281" s="61"/>
      <c r="M1281" s="61">
        <v>1251.2003182870246</v>
      </c>
      <c r="N1281" s="61"/>
      <c r="O1281" s="60">
        <v>9230</v>
      </c>
      <c r="P1281" s="60">
        <v>504003</v>
      </c>
    </row>
    <row r="1282" spans="1:16" hidden="1" x14ac:dyDescent="0.25">
      <c r="A1282" s="60" t="s">
        <v>73</v>
      </c>
      <c r="B1282" s="60" t="s">
        <v>72</v>
      </c>
      <c r="C1282" s="57" t="s">
        <v>174</v>
      </c>
      <c r="D1282" s="61">
        <v>1251.2016282561078</v>
      </c>
      <c r="E1282" s="62">
        <v>0</v>
      </c>
      <c r="F1282" s="60">
        <v>434057</v>
      </c>
      <c r="G1282" s="60" t="s">
        <v>309</v>
      </c>
      <c r="H1282" s="60">
        <v>2020</v>
      </c>
      <c r="I1282" s="62">
        <v>0</v>
      </c>
      <c r="J1282" s="60" t="s">
        <v>268</v>
      </c>
      <c r="K1282" s="60">
        <v>872008</v>
      </c>
      <c r="L1282" s="61"/>
      <c r="M1282" s="61">
        <v>1251.2016282561078</v>
      </c>
      <c r="N1282" s="61"/>
      <c r="O1282" s="60">
        <v>9230</v>
      </c>
      <c r="P1282" s="60">
        <v>504003</v>
      </c>
    </row>
    <row r="1283" spans="1:16" hidden="1" x14ac:dyDescent="0.25">
      <c r="A1283" s="60" t="s">
        <v>73</v>
      </c>
      <c r="B1283" s="60" t="s">
        <v>72</v>
      </c>
      <c r="C1283" s="57" t="s">
        <v>174</v>
      </c>
      <c r="D1283" s="61">
        <v>1436.0797859691995</v>
      </c>
      <c r="E1283" s="62">
        <v>0</v>
      </c>
      <c r="F1283" s="60">
        <v>434057</v>
      </c>
      <c r="G1283" s="60" t="s">
        <v>309</v>
      </c>
      <c r="H1283" s="60">
        <v>2016</v>
      </c>
      <c r="I1283" s="62">
        <v>0</v>
      </c>
      <c r="J1283" s="60" t="s">
        <v>268</v>
      </c>
      <c r="K1283" s="60">
        <v>872008</v>
      </c>
      <c r="L1283" s="61"/>
      <c r="M1283" s="61">
        <v>1436.0797859691995</v>
      </c>
      <c r="N1283" s="61"/>
      <c r="O1283" s="60">
        <v>9230</v>
      </c>
      <c r="P1283" s="60">
        <v>504003</v>
      </c>
    </row>
    <row r="1284" spans="1:16" hidden="1" x14ac:dyDescent="0.25">
      <c r="A1284" s="60" t="s">
        <v>73</v>
      </c>
      <c r="B1284" s="60" t="s">
        <v>72</v>
      </c>
      <c r="C1284" s="57" t="s">
        <v>174</v>
      </c>
      <c r="D1284" s="61">
        <v>2488.7998520665237</v>
      </c>
      <c r="E1284" s="62">
        <v>0</v>
      </c>
      <c r="F1284" s="60">
        <v>434057</v>
      </c>
      <c r="G1284" s="60" t="s">
        <v>309</v>
      </c>
      <c r="H1284" s="60">
        <v>2019</v>
      </c>
      <c r="I1284" s="62">
        <v>0</v>
      </c>
      <c r="J1284" s="60" t="s">
        <v>268</v>
      </c>
      <c r="K1284" s="60">
        <v>872008</v>
      </c>
      <c r="L1284" s="61"/>
      <c r="M1284" s="61">
        <v>2488.7998520665237</v>
      </c>
      <c r="N1284" s="61"/>
      <c r="O1284" s="60">
        <v>9230</v>
      </c>
      <c r="P1284" s="60">
        <v>504003</v>
      </c>
    </row>
    <row r="1285" spans="1:16" x14ac:dyDescent="0.25">
      <c r="A1285" s="57" t="s">
        <v>73</v>
      </c>
      <c r="B1285" s="57" t="s">
        <v>72</v>
      </c>
      <c r="C1285" s="57" t="s">
        <v>175</v>
      </c>
      <c r="D1285" s="58">
        <v>351.59924098671723</v>
      </c>
      <c r="E1285" s="59">
        <v>0</v>
      </c>
      <c r="F1285" s="57">
        <v>414035</v>
      </c>
      <c r="G1285" s="57" t="s">
        <v>310</v>
      </c>
      <c r="H1285" s="57">
        <v>2016</v>
      </c>
      <c r="I1285" s="59">
        <v>0.56699999999999995</v>
      </c>
      <c r="J1285" s="57" t="s">
        <v>268</v>
      </c>
      <c r="K1285" s="57">
        <v>872008</v>
      </c>
      <c r="L1285" s="58">
        <v>199.35676963946867</v>
      </c>
      <c r="M1285" s="58">
        <v>152.24247134724857</v>
      </c>
      <c r="O1285" s="57" t="s">
        <v>283</v>
      </c>
      <c r="P1285" s="57">
        <v>504019</v>
      </c>
    </row>
    <row r="1286" spans="1:16" x14ac:dyDescent="0.25">
      <c r="A1286" s="57" t="s">
        <v>73</v>
      </c>
      <c r="B1286" s="57" t="s">
        <v>72</v>
      </c>
      <c r="C1286" s="57" t="s">
        <v>175</v>
      </c>
      <c r="D1286" s="58">
        <v>351.59939568633627</v>
      </c>
      <c r="E1286" s="59">
        <v>0</v>
      </c>
      <c r="F1286" s="57">
        <v>414035</v>
      </c>
      <c r="G1286" s="57" t="s">
        <v>310</v>
      </c>
      <c r="H1286" s="57">
        <v>2016</v>
      </c>
      <c r="I1286" s="59">
        <v>0.56699999999999995</v>
      </c>
      <c r="J1286" s="57" t="s">
        <v>268</v>
      </c>
      <c r="K1286" s="57">
        <v>872008</v>
      </c>
      <c r="L1286" s="58">
        <v>199.35685735415265</v>
      </c>
      <c r="M1286" s="58">
        <v>152.24253833218361</v>
      </c>
      <c r="O1286" s="57" t="s">
        <v>283</v>
      </c>
      <c r="P1286" s="57">
        <v>504019</v>
      </c>
    </row>
    <row r="1287" spans="1:16" x14ac:dyDescent="0.25">
      <c r="A1287" s="57" t="s">
        <v>73</v>
      </c>
      <c r="B1287" s="57" t="s">
        <v>72</v>
      </c>
      <c r="C1287" s="57" t="s">
        <v>175</v>
      </c>
      <c r="D1287" s="58">
        <v>351.59994289080203</v>
      </c>
      <c r="E1287" s="59">
        <v>0</v>
      </c>
      <c r="F1287" s="57">
        <v>414035</v>
      </c>
      <c r="G1287" s="57" t="s">
        <v>310</v>
      </c>
      <c r="H1287" s="57">
        <v>2016</v>
      </c>
      <c r="I1287" s="59">
        <v>0.56699999999999995</v>
      </c>
      <c r="J1287" s="57" t="s">
        <v>268</v>
      </c>
      <c r="K1287" s="57">
        <v>872008</v>
      </c>
      <c r="L1287" s="58">
        <v>199.35716761908472</v>
      </c>
      <c r="M1287" s="58">
        <v>152.24277527171731</v>
      </c>
      <c r="O1287" s="57" t="s">
        <v>283</v>
      </c>
      <c r="P1287" s="57">
        <v>504019</v>
      </c>
    </row>
    <row r="1288" spans="1:16" x14ac:dyDescent="0.25">
      <c r="A1288" s="57" t="s">
        <v>73</v>
      </c>
      <c r="B1288" s="57" t="s">
        <v>72</v>
      </c>
      <c r="C1288" s="57" t="s">
        <v>175</v>
      </c>
      <c r="D1288" s="58">
        <v>351.60031682503427</v>
      </c>
      <c r="E1288" s="59">
        <v>0</v>
      </c>
      <c r="F1288" s="57">
        <v>414035</v>
      </c>
      <c r="G1288" s="57" t="s">
        <v>310</v>
      </c>
      <c r="H1288" s="57">
        <v>2016</v>
      </c>
      <c r="I1288" s="59">
        <v>0.56699999999999995</v>
      </c>
      <c r="J1288" s="57" t="s">
        <v>268</v>
      </c>
      <c r="K1288" s="57">
        <v>872008</v>
      </c>
      <c r="L1288" s="58">
        <v>199.3573796397944</v>
      </c>
      <c r="M1288" s="58">
        <v>152.24293718523987</v>
      </c>
      <c r="O1288" s="57" t="s">
        <v>283</v>
      </c>
      <c r="P1288" s="57">
        <v>504019</v>
      </c>
    </row>
    <row r="1289" spans="1:16" x14ac:dyDescent="0.25">
      <c r="A1289" s="57" t="s">
        <v>73</v>
      </c>
      <c r="B1289" s="57" t="s">
        <v>72</v>
      </c>
      <c r="C1289" s="57" t="s">
        <v>175</v>
      </c>
      <c r="D1289" s="58">
        <v>351.60035496610595</v>
      </c>
      <c r="E1289" s="59">
        <v>0</v>
      </c>
      <c r="F1289" s="57">
        <v>414035</v>
      </c>
      <c r="G1289" s="57" t="s">
        <v>310</v>
      </c>
      <c r="H1289" s="57">
        <v>2016</v>
      </c>
      <c r="I1289" s="59">
        <v>0.56699999999999995</v>
      </c>
      <c r="J1289" s="57" t="s">
        <v>268</v>
      </c>
      <c r="K1289" s="57">
        <v>872008</v>
      </c>
      <c r="L1289" s="58">
        <v>199.35740126578204</v>
      </c>
      <c r="M1289" s="58">
        <v>152.24295370032391</v>
      </c>
      <c r="O1289" s="57" t="s">
        <v>283</v>
      </c>
      <c r="P1289" s="57">
        <v>504019</v>
      </c>
    </row>
    <row r="1290" spans="1:16" x14ac:dyDescent="0.25">
      <c r="A1290" s="57" t="s">
        <v>73</v>
      </c>
      <c r="B1290" s="57" t="s">
        <v>72</v>
      </c>
      <c r="C1290" s="57" t="s">
        <v>175</v>
      </c>
      <c r="D1290" s="58">
        <v>351.60046948258037</v>
      </c>
      <c r="E1290" s="59">
        <v>0</v>
      </c>
      <c r="F1290" s="57">
        <v>414035</v>
      </c>
      <c r="G1290" s="57" t="s">
        <v>310</v>
      </c>
      <c r="H1290" s="57">
        <v>2016</v>
      </c>
      <c r="I1290" s="59">
        <v>0.56699999999999995</v>
      </c>
      <c r="J1290" s="57" t="s">
        <v>268</v>
      </c>
      <c r="K1290" s="57">
        <v>872008</v>
      </c>
      <c r="L1290" s="58">
        <v>199.35746619662305</v>
      </c>
      <c r="M1290" s="58">
        <v>152.24300328595731</v>
      </c>
      <c r="O1290" s="57" t="s">
        <v>283</v>
      </c>
      <c r="P1290" s="57">
        <v>504019</v>
      </c>
    </row>
    <row r="1291" spans="1:16" x14ac:dyDescent="0.25">
      <c r="A1291" s="57" t="s">
        <v>73</v>
      </c>
      <c r="B1291" s="57" t="s">
        <v>72</v>
      </c>
      <c r="C1291" s="57" t="s">
        <v>175</v>
      </c>
      <c r="D1291" s="58">
        <v>374.39935258826182</v>
      </c>
      <c r="E1291" s="59">
        <v>0</v>
      </c>
      <c r="F1291" s="57">
        <v>414035</v>
      </c>
      <c r="G1291" s="57" t="s">
        <v>310</v>
      </c>
      <c r="H1291" s="57">
        <v>2017</v>
      </c>
      <c r="I1291" s="59">
        <v>0.56699999999999995</v>
      </c>
      <c r="J1291" s="57" t="s">
        <v>268</v>
      </c>
      <c r="K1291" s="57">
        <v>872008</v>
      </c>
      <c r="L1291" s="58">
        <v>212.28443291754442</v>
      </c>
      <c r="M1291" s="58">
        <v>162.1149196707174</v>
      </c>
      <c r="O1291" s="57" t="s">
        <v>283</v>
      </c>
      <c r="P1291" s="57">
        <v>504019</v>
      </c>
    </row>
    <row r="1292" spans="1:16" x14ac:dyDescent="0.25">
      <c r="A1292" s="57" t="s">
        <v>73</v>
      </c>
      <c r="B1292" s="57" t="s">
        <v>72</v>
      </c>
      <c r="C1292" s="57" t="s">
        <v>175</v>
      </c>
      <c r="D1292" s="58">
        <v>729.59947307916309</v>
      </c>
      <c r="E1292" s="59">
        <v>0</v>
      </c>
      <c r="F1292" s="57">
        <v>414035</v>
      </c>
      <c r="G1292" s="57" t="s">
        <v>310</v>
      </c>
      <c r="H1292" s="57">
        <v>2017</v>
      </c>
      <c r="I1292" s="59">
        <v>0.56699999999999995</v>
      </c>
      <c r="J1292" s="57" t="s">
        <v>268</v>
      </c>
      <c r="K1292" s="57">
        <v>872008</v>
      </c>
      <c r="L1292" s="58">
        <v>413.68290123588542</v>
      </c>
      <c r="M1292" s="58">
        <v>315.91657184327767</v>
      </c>
      <c r="O1292" s="57" t="s">
        <v>283</v>
      </c>
      <c r="P1292" s="57">
        <v>504019</v>
      </c>
    </row>
    <row r="1293" spans="1:16" x14ac:dyDescent="0.25">
      <c r="A1293" s="57" t="s">
        <v>73</v>
      </c>
      <c r="B1293" s="57" t="s">
        <v>72</v>
      </c>
      <c r="C1293" s="57" t="s">
        <v>175</v>
      </c>
      <c r="D1293" s="58">
        <v>729.59989544265966</v>
      </c>
      <c r="E1293" s="59">
        <v>0</v>
      </c>
      <c r="F1293" s="57">
        <v>414035</v>
      </c>
      <c r="G1293" s="57" t="s">
        <v>310</v>
      </c>
      <c r="H1293" s="57">
        <v>2017</v>
      </c>
      <c r="I1293" s="59">
        <v>0.56699999999999995</v>
      </c>
      <c r="J1293" s="57" t="s">
        <v>268</v>
      </c>
      <c r="K1293" s="57">
        <v>872008</v>
      </c>
      <c r="L1293" s="58">
        <v>413.68314071598797</v>
      </c>
      <c r="M1293" s="58">
        <v>315.91675472667168</v>
      </c>
      <c r="O1293" s="57" t="s">
        <v>283</v>
      </c>
      <c r="P1293" s="57">
        <v>504019</v>
      </c>
    </row>
    <row r="1294" spans="1:16" x14ac:dyDescent="0.25">
      <c r="A1294" s="57" t="s">
        <v>73</v>
      </c>
      <c r="B1294" s="57" t="s">
        <v>72</v>
      </c>
      <c r="C1294" s="57" t="s">
        <v>175</v>
      </c>
      <c r="D1294" s="58">
        <v>729.59998301491407</v>
      </c>
      <c r="E1294" s="59">
        <v>0</v>
      </c>
      <c r="F1294" s="57">
        <v>414035</v>
      </c>
      <c r="G1294" s="57" t="s">
        <v>310</v>
      </c>
      <c r="H1294" s="57">
        <v>2017</v>
      </c>
      <c r="I1294" s="59">
        <v>0.56699999999999995</v>
      </c>
      <c r="J1294" s="57" t="s">
        <v>268</v>
      </c>
      <c r="K1294" s="57">
        <v>872008</v>
      </c>
      <c r="L1294" s="58">
        <v>413.68319036945627</v>
      </c>
      <c r="M1294" s="58">
        <v>315.9167926454578</v>
      </c>
      <c r="O1294" s="57" t="s">
        <v>283</v>
      </c>
      <c r="P1294" s="57">
        <v>504019</v>
      </c>
    </row>
    <row r="1295" spans="1:16" x14ac:dyDescent="0.25">
      <c r="A1295" s="57" t="s">
        <v>73</v>
      </c>
      <c r="B1295" s="57" t="s">
        <v>72</v>
      </c>
      <c r="C1295" s="57" t="s">
        <v>175</v>
      </c>
      <c r="D1295" s="58">
        <v>729.6001747605452</v>
      </c>
      <c r="E1295" s="59">
        <v>0</v>
      </c>
      <c r="F1295" s="57">
        <v>414035</v>
      </c>
      <c r="G1295" s="57" t="s">
        <v>310</v>
      </c>
      <c r="H1295" s="57">
        <v>2017</v>
      </c>
      <c r="I1295" s="59">
        <v>0.56699999999999995</v>
      </c>
      <c r="J1295" s="57" t="s">
        <v>268</v>
      </c>
      <c r="K1295" s="57">
        <v>872008</v>
      </c>
      <c r="L1295" s="58">
        <v>413.68329908922908</v>
      </c>
      <c r="M1295" s="58">
        <v>315.91687567131612</v>
      </c>
      <c r="O1295" s="57" t="s">
        <v>283</v>
      </c>
      <c r="P1295" s="57">
        <v>504019</v>
      </c>
    </row>
    <row r="1296" spans="1:16" x14ac:dyDescent="0.25">
      <c r="A1296" s="57" t="s">
        <v>73</v>
      </c>
      <c r="B1296" s="57" t="s">
        <v>72</v>
      </c>
      <c r="C1296" s="57" t="s">
        <v>175</v>
      </c>
      <c r="D1296" s="58">
        <v>729.60028051107656</v>
      </c>
      <c r="E1296" s="59">
        <v>0</v>
      </c>
      <c r="F1296" s="57">
        <v>414035</v>
      </c>
      <c r="G1296" s="57" t="s">
        <v>310</v>
      </c>
      <c r="H1296" s="57">
        <v>2017</v>
      </c>
      <c r="I1296" s="59">
        <v>0.56699999999999995</v>
      </c>
      <c r="J1296" s="57" t="s">
        <v>268</v>
      </c>
      <c r="K1296" s="57">
        <v>872008</v>
      </c>
      <c r="L1296" s="58">
        <v>413.68335904978039</v>
      </c>
      <c r="M1296" s="58">
        <v>315.91692146129617</v>
      </c>
      <c r="O1296" s="57" t="s">
        <v>283</v>
      </c>
      <c r="P1296" s="57">
        <v>504019</v>
      </c>
    </row>
    <row r="1297" spans="1:16" x14ac:dyDescent="0.25">
      <c r="A1297" s="57" t="s">
        <v>73</v>
      </c>
      <c r="B1297" s="57" t="s">
        <v>72</v>
      </c>
      <c r="C1297" s="57" t="s">
        <v>175</v>
      </c>
      <c r="D1297" s="58">
        <v>1375.7796848978683</v>
      </c>
      <c r="E1297" s="59">
        <v>0</v>
      </c>
      <c r="F1297" s="57">
        <v>414057</v>
      </c>
      <c r="G1297" s="57" t="s">
        <v>311</v>
      </c>
      <c r="H1297" s="57">
        <v>2017</v>
      </c>
      <c r="I1297" s="59">
        <v>0</v>
      </c>
      <c r="J1297" s="57" t="s">
        <v>268</v>
      </c>
      <c r="K1297" s="57">
        <v>872008</v>
      </c>
      <c r="M1297" s="58">
        <v>1375.7796848978683</v>
      </c>
      <c r="O1297" s="57">
        <v>9230</v>
      </c>
      <c r="P1297" s="57">
        <v>504003</v>
      </c>
    </row>
    <row r="1298" spans="1:16" x14ac:dyDescent="0.25">
      <c r="A1298" s="57" t="s">
        <v>73</v>
      </c>
      <c r="B1298" s="57" t="s">
        <v>72</v>
      </c>
      <c r="C1298" s="57" t="s">
        <v>175</v>
      </c>
      <c r="D1298" s="58">
        <v>1375.7797122916286</v>
      </c>
      <c r="E1298" s="59">
        <v>0</v>
      </c>
      <c r="F1298" s="57">
        <v>414057</v>
      </c>
      <c r="G1298" s="57" t="s">
        <v>311</v>
      </c>
      <c r="H1298" s="57">
        <v>2017</v>
      </c>
      <c r="I1298" s="59">
        <v>0</v>
      </c>
      <c r="J1298" s="57" t="s">
        <v>268</v>
      </c>
      <c r="K1298" s="57">
        <v>872008</v>
      </c>
      <c r="M1298" s="58">
        <v>1375.7797122916286</v>
      </c>
      <c r="O1298" s="57">
        <v>9230</v>
      </c>
      <c r="P1298" s="57">
        <v>504003</v>
      </c>
    </row>
    <row r="1299" spans="1:16" x14ac:dyDescent="0.25">
      <c r="A1299" s="57" t="s">
        <v>73</v>
      </c>
      <c r="B1299" s="57" t="s">
        <v>72</v>
      </c>
      <c r="C1299" s="57" t="s">
        <v>175</v>
      </c>
      <c r="D1299" s="58">
        <v>1375.7799696077675</v>
      </c>
      <c r="E1299" s="59">
        <v>0</v>
      </c>
      <c r="F1299" s="57">
        <v>414057</v>
      </c>
      <c r="G1299" s="57" t="s">
        <v>311</v>
      </c>
      <c r="H1299" s="57">
        <v>2017</v>
      </c>
      <c r="I1299" s="59">
        <v>0</v>
      </c>
      <c r="J1299" s="57" t="s">
        <v>268</v>
      </c>
      <c r="K1299" s="57">
        <v>872008</v>
      </c>
      <c r="M1299" s="58">
        <v>1375.7799696077675</v>
      </c>
      <c r="O1299" s="57">
        <v>9230</v>
      </c>
      <c r="P1299" s="57">
        <v>504003</v>
      </c>
    </row>
    <row r="1300" spans="1:16" x14ac:dyDescent="0.25">
      <c r="A1300" s="57" t="s">
        <v>73</v>
      </c>
      <c r="B1300" s="57" t="s">
        <v>72</v>
      </c>
      <c r="C1300" s="57" t="s">
        <v>175</v>
      </c>
      <c r="D1300" s="58">
        <v>1375.78004198689</v>
      </c>
      <c r="E1300" s="59">
        <v>0</v>
      </c>
      <c r="F1300" s="57">
        <v>414057</v>
      </c>
      <c r="G1300" s="57" t="s">
        <v>311</v>
      </c>
      <c r="H1300" s="57">
        <v>2017</v>
      </c>
      <c r="I1300" s="59">
        <v>0</v>
      </c>
      <c r="J1300" s="57" t="s">
        <v>268</v>
      </c>
      <c r="K1300" s="57">
        <v>872008</v>
      </c>
      <c r="M1300" s="58">
        <v>1375.78004198689</v>
      </c>
      <c r="O1300" s="57">
        <v>9230</v>
      </c>
      <c r="P1300" s="57">
        <v>504003</v>
      </c>
    </row>
    <row r="1301" spans="1:16" x14ac:dyDescent="0.25">
      <c r="A1301" s="57" t="s">
        <v>73</v>
      </c>
      <c r="B1301" s="57" t="s">
        <v>72</v>
      </c>
      <c r="C1301" s="57" t="s">
        <v>175</v>
      </c>
      <c r="D1301" s="58">
        <v>1375.7802851651577</v>
      </c>
      <c r="E1301" s="59">
        <v>0</v>
      </c>
      <c r="F1301" s="57">
        <v>414057</v>
      </c>
      <c r="G1301" s="57" t="s">
        <v>311</v>
      </c>
      <c r="H1301" s="57">
        <v>2017</v>
      </c>
      <c r="I1301" s="59">
        <v>0</v>
      </c>
      <c r="J1301" s="57" t="s">
        <v>268</v>
      </c>
      <c r="K1301" s="57">
        <v>872008</v>
      </c>
      <c r="M1301" s="58">
        <v>1375.7802851651577</v>
      </c>
      <c r="O1301" s="57">
        <v>9230</v>
      </c>
      <c r="P1301" s="57">
        <v>504003</v>
      </c>
    </row>
    <row r="1302" spans="1:16" x14ac:dyDescent="0.25">
      <c r="A1302" s="57" t="s">
        <v>73</v>
      </c>
      <c r="B1302" s="57" t="s">
        <v>72</v>
      </c>
      <c r="C1302" s="57" t="s">
        <v>175</v>
      </c>
      <c r="D1302" s="58">
        <v>1596.400510918995</v>
      </c>
      <c r="E1302" s="59">
        <v>0</v>
      </c>
      <c r="F1302" s="57">
        <v>414057</v>
      </c>
      <c r="G1302" s="57" t="s">
        <v>311</v>
      </c>
      <c r="H1302" s="57">
        <v>2018</v>
      </c>
      <c r="I1302" s="59">
        <v>0</v>
      </c>
      <c r="J1302" s="57" t="s">
        <v>268</v>
      </c>
      <c r="K1302" s="57">
        <v>872008</v>
      </c>
      <c r="M1302" s="58">
        <v>1596.400510918995</v>
      </c>
      <c r="O1302" s="57">
        <v>9230</v>
      </c>
      <c r="P1302" s="57">
        <v>504003</v>
      </c>
    </row>
    <row r="1303" spans="1:16" x14ac:dyDescent="0.25">
      <c r="A1303" s="57" t="s">
        <v>73</v>
      </c>
      <c r="B1303" s="57" t="s">
        <v>72</v>
      </c>
      <c r="C1303" s="57" t="s">
        <v>175</v>
      </c>
      <c r="D1303" s="58">
        <v>1756.179732167755</v>
      </c>
      <c r="E1303" s="59">
        <v>0</v>
      </c>
      <c r="F1303" s="57">
        <v>414057</v>
      </c>
      <c r="G1303" s="57" t="s">
        <v>311</v>
      </c>
      <c r="H1303" s="57">
        <v>2017</v>
      </c>
      <c r="I1303" s="59">
        <v>0</v>
      </c>
      <c r="J1303" s="57" t="s">
        <v>268</v>
      </c>
      <c r="K1303" s="57">
        <v>872008</v>
      </c>
      <c r="M1303" s="58">
        <v>1756.179732167755</v>
      </c>
      <c r="O1303" s="57">
        <v>9230</v>
      </c>
      <c r="P1303" s="57">
        <v>504003</v>
      </c>
    </row>
    <row r="1304" spans="1:16" x14ac:dyDescent="0.25">
      <c r="A1304" s="57" t="s">
        <v>73</v>
      </c>
      <c r="B1304" s="57" t="s">
        <v>72</v>
      </c>
      <c r="C1304" s="57" t="s">
        <v>175</v>
      </c>
      <c r="D1304" s="58">
        <v>1756.1798562589331</v>
      </c>
      <c r="E1304" s="59">
        <v>0</v>
      </c>
      <c r="F1304" s="57">
        <v>414057</v>
      </c>
      <c r="G1304" s="57" t="s">
        <v>311</v>
      </c>
      <c r="H1304" s="57">
        <v>2017</v>
      </c>
      <c r="I1304" s="59">
        <v>0</v>
      </c>
      <c r="J1304" s="57" t="s">
        <v>268</v>
      </c>
      <c r="K1304" s="57">
        <v>872008</v>
      </c>
      <c r="M1304" s="58">
        <v>1756.1798562589331</v>
      </c>
      <c r="O1304" s="57">
        <v>9230</v>
      </c>
      <c r="P1304" s="57">
        <v>504003</v>
      </c>
    </row>
    <row r="1305" spans="1:16" x14ac:dyDescent="0.25">
      <c r="A1305" s="57" t="s">
        <v>73</v>
      </c>
      <c r="B1305" s="57" t="s">
        <v>72</v>
      </c>
      <c r="C1305" s="57" t="s">
        <v>175</v>
      </c>
      <c r="D1305" s="58">
        <v>1756.1800132314117</v>
      </c>
      <c r="E1305" s="59">
        <v>0</v>
      </c>
      <c r="F1305" s="57">
        <v>414057</v>
      </c>
      <c r="G1305" s="57" t="s">
        <v>311</v>
      </c>
      <c r="H1305" s="57">
        <v>2017</v>
      </c>
      <c r="I1305" s="59">
        <v>0</v>
      </c>
      <c r="J1305" s="57" t="s">
        <v>268</v>
      </c>
      <c r="K1305" s="57">
        <v>872008</v>
      </c>
      <c r="M1305" s="58">
        <v>1756.1800132314117</v>
      </c>
      <c r="O1305" s="57">
        <v>9230</v>
      </c>
      <c r="P1305" s="57">
        <v>504003</v>
      </c>
    </row>
    <row r="1306" spans="1:16" x14ac:dyDescent="0.25">
      <c r="A1306" s="57" t="s">
        <v>73</v>
      </c>
      <c r="B1306" s="57" t="s">
        <v>72</v>
      </c>
      <c r="C1306" s="57" t="s">
        <v>175</v>
      </c>
      <c r="D1306" s="58">
        <v>1756.1800217080581</v>
      </c>
      <c r="E1306" s="59">
        <v>0</v>
      </c>
      <c r="F1306" s="57">
        <v>414057</v>
      </c>
      <c r="G1306" s="57" t="s">
        <v>311</v>
      </c>
      <c r="H1306" s="57">
        <v>2017</v>
      </c>
      <c r="I1306" s="59">
        <v>0</v>
      </c>
      <c r="J1306" s="57" t="s">
        <v>268</v>
      </c>
      <c r="K1306" s="57">
        <v>872008</v>
      </c>
      <c r="M1306" s="58">
        <v>1756.1800217080581</v>
      </c>
      <c r="O1306" s="57">
        <v>9230</v>
      </c>
      <c r="P1306" s="57">
        <v>504003</v>
      </c>
    </row>
    <row r="1307" spans="1:16" x14ac:dyDescent="0.25">
      <c r="A1307" s="57" t="s">
        <v>73</v>
      </c>
      <c r="B1307" s="57" t="s">
        <v>72</v>
      </c>
      <c r="C1307" s="57" t="s">
        <v>175</v>
      </c>
      <c r="D1307" s="58">
        <v>1756.1800779244695</v>
      </c>
      <c r="E1307" s="59">
        <v>0</v>
      </c>
      <c r="F1307" s="57">
        <v>414057</v>
      </c>
      <c r="G1307" s="57" t="s">
        <v>311</v>
      </c>
      <c r="H1307" s="57">
        <v>2017</v>
      </c>
      <c r="I1307" s="59">
        <v>0</v>
      </c>
      <c r="J1307" s="57" t="s">
        <v>268</v>
      </c>
      <c r="K1307" s="57">
        <v>872008</v>
      </c>
      <c r="M1307" s="58">
        <v>1756.1800779244695</v>
      </c>
      <c r="O1307" s="57">
        <v>9230</v>
      </c>
      <c r="P1307" s="57">
        <v>504003</v>
      </c>
    </row>
    <row r="1308" spans="1:16" x14ac:dyDescent="0.25">
      <c r="A1308" s="57" t="s">
        <v>73</v>
      </c>
      <c r="B1308" s="57" t="s">
        <v>72</v>
      </c>
      <c r="C1308" s="57" t="s">
        <v>175</v>
      </c>
      <c r="D1308" s="58">
        <v>1756.1804508133348</v>
      </c>
      <c r="E1308" s="59">
        <v>0</v>
      </c>
      <c r="F1308" s="57">
        <v>414057</v>
      </c>
      <c r="G1308" s="57" t="s">
        <v>311</v>
      </c>
      <c r="H1308" s="57">
        <v>2017</v>
      </c>
      <c r="I1308" s="59">
        <v>0</v>
      </c>
      <c r="J1308" s="57" t="s">
        <v>268</v>
      </c>
      <c r="K1308" s="57">
        <v>872008</v>
      </c>
      <c r="M1308" s="58">
        <v>1756.1804508133348</v>
      </c>
      <c r="O1308" s="57">
        <v>9230</v>
      </c>
      <c r="P1308" s="57">
        <v>504003</v>
      </c>
    </row>
    <row r="1309" spans="1:16" x14ac:dyDescent="0.25">
      <c r="A1309" s="57" t="s">
        <v>73</v>
      </c>
      <c r="B1309" s="57" t="s">
        <v>72</v>
      </c>
      <c r="C1309" s="57" t="s">
        <v>175</v>
      </c>
      <c r="D1309" s="58">
        <v>1795.100250647195</v>
      </c>
      <c r="E1309" s="59">
        <v>0</v>
      </c>
      <c r="F1309" s="57">
        <v>414057</v>
      </c>
      <c r="G1309" s="57" t="s">
        <v>311</v>
      </c>
      <c r="H1309" s="57">
        <v>2015</v>
      </c>
      <c r="I1309" s="59">
        <v>0</v>
      </c>
      <c r="J1309" s="57" t="s">
        <v>268</v>
      </c>
      <c r="K1309" s="57">
        <v>870905</v>
      </c>
      <c r="M1309" s="58">
        <v>1795.100250647195</v>
      </c>
      <c r="O1309" s="57">
        <v>9210</v>
      </c>
      <c r="P1309" s="57">
        <v>504003</v>
      </c>
    </row>
    <row r="1310" spans="1:16" x14ac:dyDescent="0.25">
      <c r="A1310" s="57" t="s">
        <v>73</v>
      </c>
      <c r="B1310" s="57" t="s">
        <v>72</v>
      </c>
      <c r="C1310" s="57" t="s">
        <v>175</v>
      </c>
      <c r="D1310" s="58">
        <v>1813.669769771881</v>
      </c>
      <c r="E1310" s="59">
        <v>0</v>
      </c>
      <c r="F1310" s="57">
        <v>414057</v>
      </c>
      <c r="G1310" s="57" t="s">
        <v>311</v>
      </c>
      <c r="H1310" s="57">
        <v>2016</v>
      </c>
      <c r="I1310" s="59">
        <v>0</v>
      </c>
      <c r="J1310" s="57" t="s">
        <v>268</v>
      </c>
      <c r="K1310" s="57">
        <v>872008</v>
      </c>
      <c r="M1310" s="58">
        <v>1813.669769771881</v>
      </c>
      <c r="O1310" s="57">
        <v>9230</v>
      </c>
      <c r="P1310" s="57">
        <v>504003</v>
      </c>
    </row>
    <row r="1311" spans="1:16" x14ac:dyDescent="0.25">
      <c r="A1311" s="57" t="s">
        <v>73</v>
      </c>
      <c r="B1311" s="57" t="s">
        <v>72</v>
      </c>
      <c r="C1311" s="57" t="s">
        <v>175</v>
      </c>
      <c r="D1311" s="58">
        <v>1813.6698097374276</v>
      </c>
      <c r="E1311" s="59">
        <v>0</v>
      </c>
      <c r="F1311" s="57">
        <v>414057</v>
      </c>
      <c r="G1311" s="57" t="s">
        <v>311</v>
      </c>
      <c r="H1311" s="57">
        <v>2016</v>
      </c>
      <c r="I1311" s="59">
        <v>0</v>
      </c>
      <c r="J1311" s="57" t="s">
        <v>268</v>
      </c>
      <c r="K1311" s="57">
        <v>872008</v>
      </c>
      <c r="M1311" s="58">
        <v>1813.6698097374276</v>
      </c>
      <c r="O1311" s="57">
        <v>9230</v>
      </c>
      <c r="P1311" s="57">
        <v>504003</v>
      </c>
    </row>
    <row r="1312" spans="1:16" x14ac:dyDescent="0.25">
      <c r="A1312" s="57" t="s">
        <v>73</v>
      </c>
      <c r="B1312" s="57" t="s">
        <v>72</v>
      </c>
      <c r="C1312" s="57" t="s">
        <v>175</v>
      </c>
      <c r="D1312" s="58">
        <v>1813.6698484754088</v>
      </c>
      <c r="E1312" s="59">
        <v>0</v>
      </c>
      <c r="F1312" s="57">
        <v>414057</v>
      </c>
      <c r="G1312" s="57" t="s">
        <v>311</v>
      </c>
      <c r="H1312" s="57">
        <v>2016</v>
      </c>
      <c r="I1312" s="59">
        <v>0</v>
      </c>
      <c r="J1312" s="57" t="s">
        <v>268</v>
      </c>
      <c r="K1312" s="57">
        <v>872008</v>
      </c>
      <c r="M1312" s="58">
        <v>1813.6698484754088</v>
      </c>
      <c r="O1312" s="57">
        <v>9230</v>
      </c>
      <c r="P1312" s="57">
        <v>504003</v>
      </c>
    </row>
    <row r="1313" spans="1:16" x14ac:dyDescent="0.25">
      <c r="A1313" s="57" t="s">
        <v>73</v>
      </c>
      <c r="B1313" s="57" t="s">
        <v>72</v>
      </c>
      <c r="C1313" s="57" t="s">
        <v>175</v>
      </c>
      <c r="D1313" s="58">
        <v>1813.6698779566073</v>
      </c>
      <c r="E1313" s="59">
        <v>0</v>
      </c>
      <c r="F1313" s="57">
        <v>414057</v>
      </c>
      <c r="G1313" s="57" t="s">
        <v>311</v>
      </c>
      <c r="H1313" s="57">
        <v>2016</v>
      </c>
      <c r="I1313" s="59">
        <v>0</v>
      </c>
      <c r="J1313" s="57" t="s">
        <v>268</v>
      </c>
      <c r="K1313" s="57">
        <v>872008</v>
      </c>
      <c r="M1313" s="58">
        <v>1813.6698779566073</v>
      </c>
      <c r="O1313" s="57">
        <v>9230</v>
      </c>
      <c r="P1313" s="57">
        <v>504003</v>
      </c>
    </row>
    <row r="1314" spans="1:16" x14ac:dyDescent="0.25">
      <c r="A1314" s="57" t="s">
        <v>73</v>
      </c>
      <c r="B1314" s="57" t="s">
        <v>72</v>
      </c>
      <c r="C1314" s="57" t="s">
        <v>175</v>
      </c>
      <c r="D1314" s="58">
        <v>1813.6699203911137</v>
      </c>
      <c r="E1314" s="59">
        <v>0</v>
      </c>
      <c r="F1314" s="57">
        <v>414057</v>
      </c>
      <c r="G1314" s="57" t="s">
        <v>311</v>
      </c>
      <c r="H1314" s="57">
        <v>2016</v>
      </c>
      <c r="I1314" s="59">
        <v>0</v>
      </c>
      <c r="J1314" s="57" t="s">
        <v>268</v>
      </c>
      <c r="K1314" s="57">
        <v>872008</v>
      </c>
      <c r="M1314" s="58">
        <v>1813.6699203911137</v>
      </c>
      <c r="O1314" s="57">
        <v>9230</v>
      </c>
      <c r="P1314" s="57">
        <v>504003</v>
      </c>
    </row>
    <row r="1315" spans="1:16" x14ac:dyDescent="0.25">
      <c r="A1315" s="57" t="s">
        <v>73</v>
      </c>
      <c r="B1315" s="57" t="s">
        <v>72</v>
      </c>
      <c r="C1315" s="57" t="s">
        <v>175</v>
      </c>
      <c r="D1315" s="58">
        <v>1813.6699734887516</v>
      </c>
      <c r="E1315" s="59">
        <v>0</v>
      </c>
      <c r="F1315" s="57">
        <v>414057</v>
      </c>
      <c r="G1315" s="57" t="s">
        <v>311</v>
      </c>
      <c r="H1315" s="57">
        <v>2016</v>
      </c>
      <c r="I1315" s="59">
        <v>0</v>
      </c>
      <c r="J1315" s="57" t="s">
        <v>268</v>
      </c>
      <c r="K1315" s="57">
        <v>872008</v>
      </c>
      <c r="M1315" s="58">
        <v>1813.6699734887516</v>
      </c>
      <c r="O1315" s="57">
        <v>9230</v>
      </c>
      <c r="P1315" s="57">
        <v>504003</v>
      </c>
    </row>
    <row r="1316" spans="1:16" x14ac:dyDescent="0.25">
      <c r="A1316" s="57" t="s">
        <v>73</v>
      </c>
      <c r="B1316" s="57" t="s">
        <v>72</v>
      </c>
      <c r="C1316" s="57" t="s">
        <v>175</v>
      </c>
      <c r="D1316" s="58">
        <v>1813.6701181752776</v>
      </c>
      <c r="E1316" s="59">
        <v>0</v>
      </c>
      <c r="F1316" s="57">
        <v>414057</v>
      </c>
      <c r="G1316" s="57" t="s">
        <v>311</v>
      </c>
      <c r="H1316" s="57">
        <v>2016</v>
      </c>
      <c r="I1316" s="59">
        <v>0</v>
      </c>
      <c r="J1316" s="57" t="s">
        <v>268</v>
      </c>
      <c r="K1316" s="57">
        <v>872008</v>
      </c>
      <c r="M1316" s="58">
        <v>1813.6701181752776</v>
      </c>
      <c r="O1316" s="57">
        <v>9230</v>
      </c>
      <c r="P1316" s="57">
        <v>504003</v>
      </c>
    </row>
    <row r="1317" spans="1:16" x14ac:dyDescent="0.25">
      <c r="A1317" s="57" t="s">
        <v>73</v>
      </c>
      <c r="B1317" s="57" t="s">
        <v>72</v>
      </c>
      <c r="C1317" s="57" t="s">
        <v>175</v>
      </c>
      <c r="D1317" s="58">
        <v>1813.6701332918426</v>
      </c>
      <c r="E1317" s="59">
        <v>0</v>
      </c>
      <c r="F1317" s="57">
        <v>414057</v>
      </c>
      <c r="G1317" s="57" t="s">
        <v>311</v>
      </c>
      <c r="H1317" s="57">
        <v>2016</v>
      </c>
      <c r="I1317" s="59">
        <v>0</v>
      </c>
      <c r="J1317" s="57" t="s">
        <v>268</v>
      </c>
      <c r="K1317" s="57">
        <v>872008</v>
      </c>
      <c r="M1317" s="58">
        <v>1813.6701332918426</v>
      </c>
      <c r="O1317" s="57">
        <v>9230</v>
      </c>
      <c r="P1317" s="57">
        <v>504003</v>
      </c>
    </row>
    <row r="1318" spans="1:16" x14ac:dyDescent="0.25">
      <c r="A1318" s="57" t="s">
        <v>73</v>
      </c>
      <c r="B1318" s="57" t="s">
        <v>72</v>
      </c>
      <c r="C1318" s="57" t="s">
        <v>175</v>
      </c>
      <c r="D1318" s="58">
        <v>1813.6701467830158</v>
      </c>
      <c r="E1318" s="59">
        <v>0</v>
      </c>
      <c r="F1318" s="57">
        <v>414057</v>
      </c>
      <c r="G1318" s="57" t="s">
        <v>311</v>
      </c>
      <c r="H1318" s="57">
        <v>2016</v>
      </c>
      <c r="I1318" s="59">
        <v>0</v>
      </c>
      <c r="J1318" s="57" t="s">
        <v>268</v>
      </c>
      <c r="K1318" s="57">
        <v>872008</v>
      </c>
      <c r="M1318" s="58">
        <v>1813.6701467830158</v>
      </c>
      <c r="O1318" s="57">
        <v>9230</v>
      </c>
      <c r="P1318" s="57">
        <v>504003</v>
      </c>
    </row>
    <row r="1319" spans="1:16" x14ac:dyDescent="0.25">
      <c r="A1319" s="57" t="s">
        <v>73</v>
      </c>
      <c r="B1319" s="57" t="s">
        <v>72</v>
      </c>
      <c r="C1319" s="57" t="s">
        <v>175</v>
      </c>
      <c r="D1319" s="58">
        <v>1813.6704083967149</v>
      </c>
      <c r="E1319" s="59">
        <v>0</v>
      </c>
      <c r="F1319" s="57">
        <v>414057</v>
      </c>
      <c r="G1319" s="57" t="s">
        <v>311</v>
      </c>
      <c r="H1319" s="57">
        <v>2016</v>
      </c>
      <c r="I1319" s="59">
        <v>0</v>
      </c>
      <c r="J1319" s="57" t="s">
        <v>268</v>
      </c>
      <c r="K1319" s="57">
        <v>872008</v>
      </c>
      <c r="M1319" s="58">
        <v>1813.6704083967149</v>
      </c>
      <c r="O1319" s="57">
        <v>9230</v>
      </c>
      <c r="P1319" s="57">
        <v>504003</v>
      </c>
    </row>
    <row r="1320" spans="1:16" x14ac:dyDescent="0.25">
      <c r="A1320" s="57" t="s">
        <v>73</v>
      </c>
      <c r="B1320" s="57" t="s">
        <v>72</v>
      </c>
      <c r="C1320" s="57" t="s">
        <v>175</v>
      </c>
      <c r="D1320" s="58">
        <v>1856.3996040067543</v>
      </c>
      <c r="E1320" s="59">
        <v>0</v>
      </c>
      <c r="F1320" s="57">
        <v>414057</v>
      </c>
      <c r="G1320" s="57" t="s">
        <v>311</v>
      </c>
      <c r="H1320" s="57">
        <v>2019</v>
      </c>
      <c r="I1320" s="59">
        <v>0</v>
      </c>
      <c r="J1320" s="57" t="s">
        <v>268</v>
      </c>
      <c r="K1320" s="57">
        <v>872008</v>
      </c>
      <c r="M1320" s="58">
        <v>1856.3996040067543</v>
      </c>
      <c r="O1320" s="57">
        <v>9230</v>
      </c>
      <c r="P1320" s="57">
        <v>504003</v>
      </c>
    </row>
    <row r="1321" spans="1:16" x14ac:dyDescent="0.25">
      <c r="A1321" s="57" t="s">
        <v>73</v>
      </c>
      <c r="B1321" s="57" t="s">
        <v>72</v>
      </c>
      <c r="C1321" s="57" t="s">
        <v>175</v>
      </c>
      <c r="D1321" s="58">
        <v>1856.3996485554535</v>
      </c>
      <c r="E1321" s="59">
        <v>0</v>
      </c>
      <c r="F1321" s="57">
        <v>414057</v>
      </c>
      <c r="G1321" s="57" t="s">
        <v>311</v>
      </c>
      <c r="H1321" s="57">
        <v>2019</v>
      </c>
      <c r="I1321" s="59">
        <v>0</v>
      </c>
      <c r="J1321" s="57" t="s">
        <v>268</v>
      </c>
      <c r="K1321" s="57">
        <v>872008</v>
      </c>
      <c r="M1321" s="58">
        <v>1856.3996485554535</v>
      </c>
      <c r="O1321" s="57">
        <v>9230</v>
      </c>
      <c r="P1321" s="57">
        <v>504003</v>
      </c>
    </row>
    <row r="1322" spans="1:16" x14ac:dyDescent="0.25">
      <c r="A1322" s="57" t="s">
        <v>73</v>
      </c>
      <c r="B1322" s="57" t="s">
        <v>72</v>
      </c>
      <c r="C1322" s="57" t="s">
        <v>175</v>
      </c>
      <c r="D1322" s="58">
        <v>1856.3998812943707</v>
      </c>
      <c r="E1322" s="59">
        <v>0</v>
      </c>
      <c r="F1322" s="57">
        <v>414057</v>
      </c>
      <c r="G1322" s="57" t="s">
        <v>311</v>
      </c>
      <c r="H1322" s="57">
        <v>2019</v>
      </c>
      <c r="I1322" s="59">
        <v>0</v>
      </c>
      <c r="J1322" s="57" t="s">
        <v>268</v>
      </c>
      <c r="K1322" s="57">
        <v>872008</v>
      </c>
      <c r="M1322" s="58">
        <v>1856.3998812943707</v>
      </c>
      <c r="O1322" s="57">
        <v>9230</v>
      </c>
      <c r="P1322" s="57">
        <v>504003</v>
      </c>
    </row>
    <row r="1323" spans="1:16" x14ac:dyDescent="0.25">
      <c r="A1323" s="57" t="s">
        <v>73</v>
      </c>
      <c r="B1323" s="57" t="s">
        <v>72</v>
      </c>
      <c r="C1323" s="57" t="s">
        <v>175</v>
      </c>
      <c r="D1323" s="58">
        <v>1856.3998814533618</v>
      </c>
      <c r="E1323" s="59">
        <v>0</v>
      </c>
      <c r="F1323" s="57">
        <v>414057</v>
      </c>
      <c r="G1323" s="57" t="s">
        <v>311</v>
      </c>
      <c r="H1323" s="57">
        <v>2019</v>
      </c>
      <c r="I1323" s="59">
        <v>0</v>
      </c>
      <c r="J1323" s="57" t="s">
        <v>268</v>
      </c>
      <c r="K1323" s="57">
        <v>872008</v>
      </c>
      <c r="M1323" s="58">
        <v>1856.3998814533618</v>
      </c>
      <c r="O1323" s="57">
        <v>9230</v>
      </c>
      <c r="P1323" s="57">
        <v>504003</v>
      </c>
    </row>
    <row r="1324" spans="1:16" x14ac:dyDescent="0.25">
      <c r="A1324" s="57" t="s">
        <v>73</v>
      </c>
      <c r="B1324" s="57" t="s">
        <v>72</v>
      </c>
      <c r="C1324" s="57" t="s">
        <v>175</v>
      </c>
      <c r="D1324" s="58">
        <v>1856.3998954323677</v>
      </c>
      <c r="E1324" s="59">
        <v>0</v>
      </c>
      <c r="F1324" s="57">
        <v>414057</v>
      </c>
      <c r="G1324" s="57" t="s">
        <v>311</v>
      </c>
      <c r="H1324" s="57">
        <v>2019</v>
      </c>
      <c r="I1324" s="59">
        <v>0</v>
      </c>
      <c r="J1324" s="57" t="s">
        <v>268</v>
      </c>
      <c r="K1324" s="57">
        <v>872008</v>
      </c>
      <c r="M1324" s="58">
        <v>1856.3998954323677</v>
      </c>
      <c r="O1324" s="57">
        <v>9230</v>
      </c>
      <c r="P1324" s="57">
        <v>504003</v>
      </c>
    </row>
    <row r="1325" spans="1:16" x14ac:dyDescent="0.25">
      <c r="A1325" s="57" t="s">
        <v>73</v>
      </c>
      <c r="B1325" s="57" t="s">
        <v>72</v>
      </c>
      <c r="C1325" s="57" t="s">
        <v>175</v>
      </c>
      <c r="D1325" s="58">
        <v>1856.4016310003251</v>
      </c>
      <c r="E1325" s="59">
        <v>0</v>
      </c>
      <c r="F1325" s="57">
        <v>414057</v>
      </c>
      <c r="G1325" s="57" t="s">
        <v>311</v>
      </c>
      <c r="H1325" s="57">
        <v>2019</v>
      </c>
      <c r="I1325" s="59">
        <v>0</v>
      </c>
      <c r="J1325" s="57" t="s">
        <v>268</v>
      </c>
      <c r="K1325" s="57">
        <v>872008</v>
      </c>
      <c r="M1325" s="58">
        <v>1856.4016310003251</v>
      </c>
      <c r="O1325" s="57">
        <v>9230</v>
      </c>
      <c r="P1325" s="57">
        <v>504003</v>
      </c>
    </row>
    <row r="1326" spans="1:16" x14ac:dyDescent="0.25">
      <c r="A1326" s="57" t="s">
        <v>73</v>
      </c>
      <c r="B1326" s="57" t="s">
        <v>72</v>
      </c>
      <c r="C1326" s="57" t="s">
        <v>175</v>
      </c>
      <c r="D1326" s="58">
        <v>1931.2799891353986</v>
      </c>
      <c r="E1326" s="59">
        <v>0</v>
      </c>
      <c r="F1326" s="57">
        <v>414057</v>
      </c>
      <c r="G1326" s="57" t="s">
        <v>311</v>
      </c>
      <c r="H1326" s="57">
        <v>2017</v>
      </c>
      <c r="I1326" s="59">
        <v>0</v>
      </c>
      <c r="J1326" s="57" t="s">
        <v>268</v>
      </c>
      <c r="K1326" s="57">
        <v>872008</v>
      </c>
      <c r="M1326" s="58">
        <v>1931.2799891353986</v>
      </c>
      <c r="O1326" s="57">
        <v>9230</v>
      </c>
      <c r="P1326" s="57">
        <v>504003</v>
      </c>
    </row>
    <row r="1327" spans="1:16" x14ac:dyDescent="0.25">
      <c r="A1327" s="57" t="s">
        <v>73</v>
      </c>
      <c r="B1327" s="57" t="s">
        <v>72</v>
      </c>
      <c r="C1327" s="57" t="s">
        <v>175</v>
      </c>
      <c r="D1327" s="58">
        <v>2087.5987100145853</v>
      </c>
      <c r="E1327" s="59">
        <v>0</v>
      </c>
      <c r="F1327" s="57">
        <v>414057</v>
      </c>
      <c r="G1327" s="57" t="s">
        <v>311</v>
      </c>
      <c r="H1327" s="57">
        <v>2018</v>
      </c>
      <c r="I1327" s="59">
        <v>0</v>
      </c>
      <c r="J1327" s="57" t="s">
        <v>268</v>
      </c>
      <c r="K1327" s="57">
        <v>872008</v>
      </c>
      <c r="M1327" s="58">
        <v>2087.5987100145853</v>
      </c>
      <c r="O1327" s="57">
        <v>9230</v>
      </c>
      <c r="P1327" s="57">
        <v>504003</v>
      </c>
    </row>
    <row r="1328" spans="1:16" x14ac:dyDescent="0.25">
      <c r="A1328" s="57" t="s">
        <v>73</v>
      </c>
      <c r="B1328" s="57" t="s">
        <v>72</v>
      </c>
      <c r="C1328" s="57" t="s">
        <v>175</v>
      </c>
      <c r="D1328" s="58">
        <v>2087.5994545569674</v>
      </c>
      <c r="E1328" s="59">
        <v>0</v>
      </c>
      <c r="F1328" s="57">
        <v>414057</v>
      </c>
      <c r="G1328" s="57" t="s">
        <v>311</v>
      </c>
      <c r="H1328" s="57">
        <v>2018</v>
      </c>
      <c r="I1328" s="59">
        <v>0</v>
      </c>
      <c r="J1328" s="57" t="s">
        <v>268</v>
      </c>
      <c r="K1328" s="57">
        <v>872008</v>
      </c>
      <c r="M1328" s="58">
        <v>2087.5994545569674</v>
      </c>
      <c r="O1328" s="57">
        <v>9230</v>
      </c>
      <c r="P1328" s="57">
        <v>504003</v>
      </c>
    </row>
    <row r="1329" spans="1:16" x14ac:dyDescent="0.25">
      <c r="A1329" s="57" t="s">
        <v>73</v>
      </c>
      <c r="B1329" s="57" t="s">
        <v>72</v>
      </c>
      <c r="C1329" s="57" t="s">
        <v>175</v>
      </c>
      <c r="D1329" s="58">
        <v>2087.5996409855884</v>
      </c>
      <c r="E1329" s="59">
        <v>0</v>
      </c>
      <c r="F1329" s="57">
        <v>414057</v>
      </c>
      <c r="G1329" s="57" t="s">
        <v>311</v>
      </c>
      <c r="H1329" s="57">
        <v>2018</v>
      </c>
      <c r="I1329" s="59">
        <v>0</v>
      </c>
      <c r="J1329" s="57" t="s">
        <v>268</v>
      </c>
      <c r="K1329" s="57">
        <v>872008</v>
      </c>
      <c r="M1329" s="58">
        <v>2087.5996409855884</v>
      </c>
      <c r="O1329" s="57">
        <v>9230</v>
      </c>
      <c r="P1329" s="57">
        <v>504003</v>
      </c>
    </row>
    <row r="1330" spans="1:16" x14ac:dyDescent="0.25">
      <c r="A1330" s="57" t="s">
        <v>73</v>
      </c>
      <c r="B1330" s="57" t="s">
        <v>72</v>
      </c>
      <c r="C1330" s="57" t="s">
        <v>175</v>
      </c>
      <c r="D1330" s="58">
        <v>2087.5999792879475</v>
      </c>
      <c r="E1330" s="59">
        <v>0</v>
      </c>
      <c r="F1330" s="57">
        <v>414057</v>
      </c>
      <c r="G1330" s="57" t="s">
        <v>311</v>
      </c>
      <c r="H1330" s="57">
        <v>2018</v>
      </c>
      <c r="I1330" s="59">
        <v>0</v>
      </c>
      <c r="J1330" s="57" t="s">
        <v>268</v>
      </c>
      <c r="K1330" s="57">
        <v>872008</v>
      </c>
      <c r="M1330" s="58">
        <v>2087.5999792879475</v>
      </c>
      <c r="O1330" s="57">
        <v>9230</v>
      </c>
      <c r="P1330" s="57">
        <v>504003</v>
      </c>
    </row>
    <row r="1331" spans="1:16" x14ac:dyDescent="0.25">
      <c r="A1331" s="57" t="s">
        <v>73</v>
      </c>
      <c r="B1331" s="57" t="s">
        <v>72</v>
      </c>
      <c r="C1331" s="57" t="s">
        <v>175</v>
      </c>
      <c r="D1331" s="58">
        <v>2087.5999937607749</v>
      </c>
      <c r="E1331" s="59">
        <v>0</v>
      </c>
      <c r="F1331" s="57">
        <v>414057</v>
      </c>
      <c r="G1331" s="57" t="s">
        <v>311</v>
      </c>
      <c r="H1331" s="57">
        <v>2018</v>
      </c>
      <c r="I1331" s="59">
        <v>0</v>
      </c>
      <c r="J1331" s="57" t="s">
        <v>268</v>
      </c>
      <c r="K1331" s="57">
        <v>872008</v>
      </c>
      <c r="M1331" s="58">
        <v>2087.5999937607749</v>
      </c>
      <c r="O1331" s="57">
        <v>9230</v>
      </c>
      <c r="P1331" s="57">
        <v>504003</v>
      </c>
    </row>
    <row r="1332" spans="1:16" x14ac:dyDescent="0.25">
      <c r="A1332" s="57" t="s">
        <v>73</v>
      </c>
      <c r="B1332" s="57" t="s">
        <v>72</v>
      </c>
      <c r="C1332" s="57" t="s">
        <v>175</v>
      </c>
      <c r="D1332" s="58">
        <v>2087.6000349996548</v>
      </c>
      <c r="E1332" s="59">
        <v>0</v>
      </c>
      <c r="F1332" s="57">
        <v>414057</v>
      </c>
      <c r="G1332" s="57" t="s">
        <v>311</v>
      </c>
      <c r="H1332" s="57">
        <v>2018</v>
      </c>
      <c r="I1332" s="59">
        <v>0</v>
      </c>
      <c r="J1332" s="57" t="s">
        <v>268</v>
      </c>
      <c r="K1332" s="57">
        <v>872008</v>
      </c>
      <c r="M1332" s="58">
        <v>2087.6000349996548</v>
      </c>
      <c r="O1332" s="57">
        <v>9230</v>
      </c>
      <c r="P1332" s="57">
        <v>504003</v>
      </c>
    </row>
    <row r="1333" spans="1:16" x14ac:dyDescent="0.25">
      <c r="A1333" s="57" t="s">
        <v>73</v>
      </c>
      <c r="B1333" s="57" t="s">
        <v>72</v>
      </c>
      <c r="C1333" s="57" t="s">
        <v>175</v>
      </c>
      <c r="D1333" s="58">
        <v>2087.6000924219534</v>
      </c>
      <c r="E1333" s="59">
        <v>0</v>
      </c>
      <c r="F1333" s="57">
        <v>414057</v>
      </c>
      <c r="G1333" s="57" t="s">
        <v>311</v>
      </c>
      <c r="H1333" s="57">
        <v>2018</v>
      </c>
      <c r="I1333" s="59">
        <v>0</v>
      </c>
      <c r="J1333" s="57" t="s">
        <v>268</v>
      </c>
      <c r="K1333" s="57">
        <v>872008</v>
      </c>
      <c r="M1333" s="58">
        <v>2087.6000924219534</v>
      </c>
      <c r="O1333" s="57">
        <v>9230</v>
      </c>
      <c r="P1333" s="57">
        <v>504003</v>
      </c>
    </row>
    <row r="1334" spans="1:16" x14ac:dyDescent="0.25">
      <c r="A1334" s="57" t="s">
        <v>73</v>
      </c>
      <c r="B1334" s="57" t="s">
        <v>72</v>
      </c>
      <c r="C1334" s="57" t="s">
        <v>175</v>
      </c>
      <c r="D1334" s="58">
        <v>2087.6001497315096</v>
      </c>
      <c r="E1334" s="59">
        <v>0</v>
      </c>
      <c r="F1334" s="57">
        <v>414057</v>
      </c>
      <c r="G1334" s="57" t="s">
        <v>311</v>
      </c>
      <c r="H1334" s="57">
        <v>2018</v>
      </c>
      <c r="I1334" s="59">
        <v>0</v>
      </c>
      <c r="J1334" s="57" t="s">
        <v>268</v>
      </c>
      <c r="K1334" s="57">
        <v>872008</v>
      </c>
      <c r="M1334" s="58">
        <v>2087.6001497315096</v>
      </c>
      <c r="O1334" s="57">
        <v>9230</v>
      </c>
      <c r="P1334" s="57">
        <v>504003</v>
      </c>
    </row>
    <row r="1335" spans="1:16" x14ac:dyDescent="0.25">
      <c r="A1335" s="57" t="s">
        <v>73</v>
      </c>
      <c r="B1335" s="57" t="s">
        <v>72</v>
      </c>
      <c r="C1335" s="57" t="s">
        <v>175</v>
      </c>
      <c r="D1335" s="58">
        <v>2087.6002733525679</v>
      </c>
      <c r="E1335" s="59">
        <v>0</v>
      </c>
      <c r="F1335" s="57">
        <v>414057</v>
      </c>
      <c r="G1335" s="57" t="s">
        <v>311</v>
      </c>
      <c r="H1335" s="57">
        <v>2018</v>
      </c>
      <c r="I1335" s="59">
        <v>0</v>
      </c>
      <c r="J1335" s="57" t="s">
        <v>268</v>
      </c>
      <c r="K1335" s="57">
        <v>872008</v>
      </c>
      <c r="M1335" s="58">
        <v>2087.6002733525679</v>
      </c>
      <c r="O1335" s="57">
        <v>9230</v>
      </c>
      <c r="P1335" s="57">
        <v>504003</v>
      </c>
    </row>
    <row r="1336" spans="1:16" x14ac:dyDescent="0.25">
      <c r="A1336" s="57" t="s">
        <v>73</v>
      </c>
      <c r="B1336" s="57" t="s">
        <v>72</v>
      </c>
      <c r="C1336" s="57" t="s">
        <v>175</v>
      </c>
      <c r="D1336" s="58">
        <v>2087.6002816093201</v>
      </c>
      <c r="E1336" s="59">
        <v>0</v>
      </c>
      <c r="F1336" s="57">
        <v>414057</v>
      </c>
      <c r="G1336" s="57" t="s">
        <v>311</v>
      </c>
      <c r="H1336" s="57">
        <v>2018</v>
      </c>
      <c r="I1336" s="59">
        <v>0</v>
      </c>
      <c r="J1336" s="57" t="s">
        <v>268</v>
      </c>
      <c r="K1336" s="57">
        <v>872008</v>
      </c>
      <c r="M1336" s="58">
        <v>2087.6002816093201</v>
      </c>
      <c r="O1336" s="57">
        <v>9230</v>
      </c>
      <c r="P1336" s="57">
        <v>504003</v>
      </c>
    </row>
    <row r="1337" spans="1:16" x14ac:dyDescent="0.25">
      <c r="A1337" s="57" t="s">
        <v>73</v>
      </c>
      <c r="B1337" s="57" t="s">
        <v>72</v>
      </c>
      <c r="C1337" s="57" t="s">
        <v>175</v>
      </c>
      <c r="D1337" s="58">
        <v>2087.6010645786055</v>
      </c>
      <c r="E1337" s="59">
        <v>0</v>
      </c>
      <c r="F1337" s="57">
        <v>414057</v>
      </c>
      <c r="G1337" s="57" t="s">
        <v>311</v>
      </c>
      <c r="H1337" s="57">
        <v>2018</v>
      </c>
      <c r="I1337" s="59">
        <v>0</v>
      </c>
      <c r="J1337" s="57" t="s">
        <v>268</v>
      </c>
      <c r="K1337" s="57">
        <v>872008</v>
      </c>
      <c r="M1337" s="58">
        <v>2087.6010645786055</v>
      </c>
      <c r="O1337" s="57">
        <v>9230</v>
      </c>
      <c r="P1337" s="57">
        <v>504003</v>
      </c>
    </row>
    <row r="1338" spans="1:16" x14ac:dyDescent="0.25">
      <c r="A1338" s="57" t="s">
        <v>73</v>
      </c>
      <c r="B1338" s="57" t="s">
        <v>72</v>
      </c>
      <c r="C1338" s="57" t="s">
        <v>175</v>
      </c>
      <c r="D1338" s="58">
        <v>2787.9999092818894</v>
      </c>
      <c r="E1338" s="59">
        <v>0</v>
      </c>
      <c r="F1338" s="57">
        <v>414057</v>
      </c>
      <c r="G1338" s="57" t="s">
        <v>311</v>
      </c>
      <c r="H1338" s="57">
        <v>2019</v>
      </c>
      <c r="I1338" s="59">
        <v>0</v>
      </c>
      <c r="J1338" s="57" t="s">
        <v>268</v>
      </c>
      <c r="K1338" s="57">
        <v>872008</v>
      </c>
      <c r="M1338" s="58">
        <v>2787.9999092818894</v>
      </c>
      <c r="O1338" s="57">
        <v>9230</v>
      </c>
      <c r="P1338" s="57">
        <v>504003</v>
      </c>
    </row>
    <row r="1339" spans="1:16" x14ac:dyDescent="0.25">
      <c r="A1339" s="57" t="s">
        <v>73</v>
      </c>
      <c r="B1339" s="57" t="s">
        <v>72</v>
      </c>
      <c r="C1339" s="57" t="s">
        <v>175</v>
      </c>
      <c r="D1339" s="58">
        <v>2787.9999314520746</v>
      </c>
      <c r="E1339" s="59">
        <v>0</v>
      </c>
      <c r="F1339" s="57">
        <v>414057</v>
      </c>
      <c r="G1339" s="57" t="s">
        <v>311</v>
      </c>
      <c r="H1339" s="57">
        <v>2019</v>
      </c>
      <c r="I1339" s="59">
        <v>0</v>
      </c>
      <c r="J1339" s="57" t="s">
        <v>268</v>
      </c>
      <c r="K1339" s="57">
        <v>872008</v>
      </c>
      <c r="M1339" s="58">
        <v>2787.9999314520746</v>
      </c>
      <c r="O1339" s="57">
        <v>9230</v>
      </c>
      <c r="P1339" s="57">
        <v>504003</v>
      </c>
    </row>
    <row r="1340" spans="1:16" x14ac:dyDescent="0.25">
      <c r="A1340" s="57" t="s">
        <v>73</v>
      </c>
      <c r="B1340" s="57" t="s">
        <v>72</v>
      </c>
      <c r="C1340" s="57" t="s">
        <v>175</v>
      </c>
      <c r="D1340" s="58">
        <v>2787.9999400508336</v>
      </c>
      <c r="E1340" s="59">
        <v>0</v>
      </c>
      <c r="F1340" s="57">
        <v>414057</v>
      </c>
      <c r="G1340" s="57" t="s">
        <v>311</v>
      </c>
      <c r="H1340" s="57">
        <v>2019</v>
      </c>
      <c r="I1340" s="59">
        <v>0</v>
      </c>
      <c r="J1340" s="57" t="s">
        <v>268</v>
      </c>
      <c r="K1340" s="57">
        <v>872008</v>
      </c>
      <c r="M1340" s="58">
        <v>2787.9999400508336</v>
      </c>
      <c r="O1340" s="57">
        <v>9230</v>
      </c>
      <c r="P1340" s="57">
        <v>504003</v>
      </c>
    </row>
    <row r="1341" spans="1:16" x14ac:dyDescent="0.25">
      <c r="A1341" s="57" t="s">
        <v>73</v>
      </c>
      <c r="B1341" s="57" t="s">
        <v>72</v>
      </c>
      <c r="C1341" s="57" t="s">
        <v>175</v>
      </c>
      <c r="D1341" s="58">
        <v>2855.9995335448771</v>
      </c>
      <c r="E1341" s="59">
        <v>0</v>
      </c>
      <c r="F1341" s="57">
        <v>414057</v>
      </c>
      <c r="G1341" s="57" t="s">
        <v>311</v>
      </c>
      <c r="H1341" s="57">
        <v>2020</v>
      </c>
      <c r="I1341" s="59">
        <v>0</v>
      </c>
      <c r="J1341" s="57" t="s">
        <v>268</v>
      </c>
      <c r="K1341" s="57">
        <v>872008</v>
      </c>
      <c r="M1341" s="58">
        <v>2855.9995335448771</v>
      </c>
      <c r="O1341" s="57">
        <v>9230</v>
      </c>
      <c r="P1341" s="57">
        <v>504003</v>
      </c>
    </row>
    <row r="1342" spans="1:16" x14ac:dyDescent="0.25">
      <c r="A1342" s="57" t="s">
        <v>73</v>
      </c>
      <c r="B1342" s="57" t="s">
        <v>72</v>
      </c>
      <c r="C1342" s="57" t="s">
        <v>175</v>
      </c>
      <c r="D1342" s="58">
        <v>2855.9999415896555</v>
      </c>
      <c r="E1342" s="59">
        <v>0</v>
      </c>
      <c r="F1342" s="57">
        <v>414057</v>
      </c>
      <c r="G1342" s="57" t="s">
        <v>311</v>
      </c>
      <c r="H1342" s="57">
        <v>2020</v>
      </c>
      <c r="I1342" s="59">
        <v>0</v>
      </c>
      <c r="J1342" s="57" t="s">
        <v>268</v>
      </c>
      <c r="K1342" s="57">
        <v>872008</v>
      </c>
      <c r="M1342" s="58">
        <v>2855.9999415896555</v>
      </c>
      <c r="O1342" s="57">
        <v>9230</v>
      </c>
      <c r="P1342" s="57">
        <v>504003</v>
      </c>
    </row>
    <row r="1343" spans="1:16" x14ac:dyDescent="0.25">
      <c r="A1343" s="57" t="s">
        <v>73</v>
      </c>
      <c r="B1343" s="57" t="s">
        <v>72</v>
      </c>
      <c r="C1343" s="57" t="s">
        <v>175</v>
      </c>
      <c r="D1343" s="58">
        <v>2856.0000094621073</v>
      </c>
      <c r="E1343" s="59">
        <v>0</v>
      </c>
      <c r="F1343" s="57">
        <v>414057</v>
      </c>
      <c r="G1343" s="57" t="s">
        <v>311</v>
      </c>
      <c r="H1343" s="57">
        <v>2020</v>
      </c>
      <c r="I1343" s="59">
        <v>0</v>
      </c>
      <c r="J1343" s="57" t="s">
        <v>268</v>
      </c>
      <c r="K1343" s="57">
        <v>872008</v>
      </c>
      <c r="M1343" s="58">
        <v>2856.0000094621073</v>
      </c>
      <c r="O1343" s="57">
        <v>9230</v>
      </c>
      <c r="P1343" s="57">
        <v>504003</v>
      </c>
    </row>
    <row r="1344" spans="1:16" x14ac:dyDescent="0.25">
      <c r="A1344" s="57" t="s">
        <v>73</v>
      </c>
      <c r="B1344" s="57" t="s">
        <v>72</v>
      </c>
      <c r="C1344" s="57" t="s">
        <v>175</v>
      </c>
      <c r="D1344" s="58">
        <v>2856.0000780302807</v>
      </c>
      <c r="E1344" s="59">
        <v>0</v>
      </c>
      <c r="F1344" s="57">
        <v>414057</v>
      </c>
      <c r="G1344" s="57" t="s">
        <v>311</v>
      </c>
      <c r="H1344" s="57">
        <v>2020</v>
      </c>
      <c r="I1344" s="59">
        <v>0</v>
      </c>
      <c r="J1344" s="57" t="s">
        <v>268</v>
      </c>
      <c r="K1344" s="57">
        <v>872008</v>
      </c>
      <c r="M1344" s="58">
        <v>2856.0000780302807</v>
      </c>
      <c r="O1344" s="57">
        <v>9230</v>
      </c>
      <c r="P1344" s="57">
        <v>504003</v>
      </c>
    </row>
    <row r="1345" spans="1:16" x14ac:dyDescent="0.25">
      <c r="A1345" s="57" t="s">
        <v>73</v>
      </c>
      <c r="B1345" s="57" t="s">
        <v>72</v>
      </c>
      <c r="C1345" s="57" t="s">
        <v>175</v>
      </c>
      <c r="D1345" s="58">
        <v>2856.0002905289812</v>
      </c>
      <c r="E1345" s="59">
        <v>0</v>
      </c>
      <c r="F1345" s="57">
        <v>414057</v>
      </c>
      <c r="G1345" s="57" t="s">
        <v>311</v>
      </c>
      <c r="H1345" s="57">
        <v>2020</v>
      </c>
      <c r="I1345" s="59">
        <v>0</v>
      </c>
      <c r="J1345" s="57" t="s">
        <v>268</v>
      </c>
      <c r="K1345" s="57">
        <v>872008</v>
      </c>
      <c r="M1345" s="58">
        <v>2856.0002905289812</v>
      </c>
      <c r="O1345" s="57">
        <v>9230</v>
      </c>
      <c r="P1345" s="57">
        <v>504003</v>
      </c>
    </row>
    <row r="1346" spans="1:16" x14ac:dyDescent="0.25">
      <c r="A1346" s="57" t="s">
        <v>73</v>
      </c>
      <c r="B1346" s="57" t="s">
        <v>72</v>
      </c>
      <c r="C1346" s="57" t="s">
        <v>175</v>
      </c>
      <c r="D1346" s="58">
        <v>2856.000389205004</v>
      </c>
      <c r="E1346" s="59">
        <v>0</v>
      </c>
      <c r="F1346" s="57">
        <v>414057</v>
      </c>
      <c r="G1346" s="57" t="s">
        <v>311</v>
      </c>
      <c r="H1346" s="57">
        <v>2020</v>
      </c>
      <c r="I1346" s="59">
        <v>0</v>
      </c>
      <c r="J1346" s="57" t="s">
        <v>268</v>
      </c>
      <c r="K1346" s="57">
        <v>872008</v>
      </c>
      <c r="M1346" s="58">
        <v>2856.000389205004</v>
      </c>
      <c r="O1346" s="57">
        <v>9230</v>
      </c>
      <c r="P1346" s="57">
        <v>504003</v>
      </c>
    </row>
    <row r="1347" spans="1:16" x14ac:dyDescent="0.25">
      <c r="A1347" s="57" t="s">
        <v>73</v>
      </c>
      <c r="B1347" s="57" t="s">
        <v>72</v>
      </c>
      <c r="C1347" s="57" t="s">
        <v>175</v>
      </c>
      <c r="D1347" s="58">
        <v>2856.0005835287434</v>
      </c>
      <c r="E1347" s="59">
        <v>0</v>
      </c>
      <c r="F1347" s="57">
        <v>414057</v>
      </c>
      <c r="G1347" s="57" t="s">
        <v>311</v>
      </c>
      <c r="H1347" s="57">
        <v>2020</v>
      </c>
      <c r="I1347" s="59">
        <v>0</v>
      </c>
      <c r="J1347" s="57" t="s">
        <v>268</v>
      </c>
      <c r="K1347" s="57">
        <v>872008</v>
      </c>
      <c r="M1347" s="58">
        <v>2856.0005835287434</v>
      </c>
      <c r="O1347" s="57">
        <v>9230</v>
      </c>
      <c r="P1347" s="57">
        <v>504003</v>
      </c>
    </row>
    <row r="1348" spans="1:16" x14ac:dyDescent="0.25">
      <c r="A1348" s="57" t="s">
        <v>73</v>
      </c>
      <c r="B1348" s="57" t="s">
        <v>72</v>
      </c>
      <c r="C1348" s="57" t="s">
        <v>175</v>
      </c>
      <c r="D1348" s="58">
        <v>2856.0008363267116</v>
      </c>
      <c r="E1348" s="59">
        <v>0</v>
      </c>
      <c r="F1348" s="57">
        <v>414057</v>
      </c>
      <c r="G1348" s="57" t="s">
        <v>311</v>
      </c>
      <c r="H1348" s="57">
        <v>2020</v>
      </c>
      <c r="I1348" s="59">
        <v>0</v>
      </c>
      <c r="J1348" s="57" t="s">
        <v>268</v>
      </c>
      <c r="K1348" s="57">
        <v>872008</v>
      </c>
      <c r="M1348" s="58">
        <v>2856.0008363267116</v>
      </c>
      <c r="O1348" s="57">
        <v>9230</v>
      </c>
      <c r="P1348" s="57">
        <v>504003</v>
      </c>
    </row>
    <row r="1349" spans="1:16" x14ac:dyDescent="0.25">
      <c r="A1349" s="57" t="s">
        <v>73</v>
      </c>
      <c r="B1349" s="57" t="s">
        <v>72</v>
      </c>
      <c r="C1349" s="57" t="s">
        <v>175</v>
      </c>
      <c r="D1349" s="58">
        <v>2856.0015332114954</v>
      </c>
      <c r="E1349" s="59">
        <v>0</v>
      </c>
      <c r="F1349" s="57">
        <v>414057</v>
      </c>
      <c r="G1349" s="57" t="s">
        <v>311</v>
      </c>
      <c r="H1349" s="57">
        <v>2020</v>
      </c>
      <c r="I1349" s="59">
        <v>0</v>
      </c>
      <c r="J1349" s="57" t="s">
        <v>268</v>
      </c>
      <c r="K1349" s="57">
        <v>872008</v>
      </c>
      <c r="M1349" s="58">
        <v>2856.0015332114954</v>
      </c>
      <c r="O1349" s="57">
        <v>9230</v>
      </c>
      <c r="P1349" s="57">
        <v>504003</v>
      </c>
    </row>
    <row r="1350" spans="1:16" x14ac:dyDescent="0.25">
      <c r="A1350" s="57" t="s">
        <v>73</v>
      </c>
      <c r="B1350" s="57" t="s">
        <v>72</v>
      </c>
      <c r="C1350" s="57" t="s">
        <v>175</v>
      </c>
      <c r="D1350" s="58">
        <v>3627.3400359793154</v>
      </c>
      <c r="E1350" s="59">
        <v>0</v>
      </c>
      <c r="F1350" s="57">
        <v>414057</v>
      </c>
      <c r="G1350" s="57" t="s">
        <v>311</v>
      </c>
      <c r="H1350" s="57">
        <v>2016</v>
      </c>
      <c r="I1350" s="59">
        <v>0</v>
      </c>
      <c r="J1350" s="57" t="s">
        <v>268</v>
      </c>
      <c r="K1350" s="57">
        <v>872008</v>
      </c>
      <c r="M1350" s="58">
        <v>3627.3400359793154</v>
      </c>
      <c r="O1350" s="57">
        <v>9230</v>
      </c>
      <c r="P1350" s="57">
        <v>504003</v>
      </c>
    </row>
    <row r="1351" spans="1:16" x14ac:dyDescent="0.25">
      <c r="A1351" s="57" t="s">
        <v>73</v>
      </c>
      <c r="B1351" s="57" t="s">
        <v>72</v>
      </c>
      <c r="C1351" s="57" t="s">
        <v>175</v>
      </c>
      <c r="D1351" s="58">
        <v>5576.0000877624971</v>
      </c>
      <c r="E1351" s="59">
        <v>0</v>
      </c>
      <c r="F1351" s="57">
        <v>414057</v>
      </c>
      <c r="G1351" s="57" t="s">
        <v>311</v>
      </c>
      <c r="H1351" s="57">
        <v>2019</v>
      </c>
      <c r="I1351" s="59">
        <v>0</v>
      </c>
      <c r="J1351" s="57" t="s">
        <v>268</v>
      </c>
      <c r="K1351" s="57">
        <v>872008</v>
      </c>
      <c r="M1351" s="58">
        <v>5576.0000877624971</v>
      </c>
      <c r="O1351" s="57">
        <v>9230</v>
      </c>
      <c r="P1351" s="57">
        <v>504003</v>
      </c>
    </row>
    <row r="1352" spans="1:16" hidden="1" x14ac:dyDescent="0.25">
      <c r="A1352" s="60" t="s">
        <v>73</v>
      </c>
      <c r="B1352" s="60" t="s">
        <v>72</v>
      </c>
      <c r="C1352" s="57" t="s">
        <v>176</v>
      </c>
      <c r="D1352" s="61">
        <v>535.19985619115539</v>
      </c>
      <c r="E1352" s="62">
        <v>0</v>
      </c>
      <c r="F1352" s="60">
        <v>494035</v>
      </c>
      <c r="G1352" s="60" t="s">
        <v>312</v>
      </c>
      <c r="H1352" s="60">
        <v>2016</v>
      </c>
      <c r="I1352" s="62">
        <v>0.56699999999999995</v>
      </c>
      <c r="J1352" s="60" t="s">
        <v>268</v>
      </c>
      <c r="K1352" s="60">
        <v>872008</v>
      </c>
      <c r="L1352" s="61">
        <v>303.4583184603851</v>
      </c>
      <c r="M1352" s="61">
        <v>231.74153773077029</v>
      </c>
      <c r="N1352" s="61"/>
      <c r="O1352" s="60" t="s">
        <v>283</v>
      </c>
      <c r="P1352" s="60">
        <v>504019</v>
      </c>
    </row>
    <row r="1353" spans="1:16" hidden="1" x14ac:dyDescent="0.25">
      <c r="A1353" s="60" t="s">
        <v>73</v>
      </c>
      <c r="B1353" s="60" t="s">
        <v>72</v>
      </c>
      <c r="C1353" s="57" t="s">
        <v>176</v>
      </c>
      <c r="D1353" s="61">
        <v>535.20001425965143</v>
      </c>
      <c r="E1353" s="62">
        <v>0</v>
      </c>
      <c r="F1353" s="60">
        <v>494035</v>
      </c>
      <c r="G1353" s="60" t="s">
        <v>312</v>
      </c>
      <c r="H1353" s="60">
        <v>2016</v>
      </c>
      <c r="I1353" s="62">
        <v>0.56699999999999995</v>
      </c>
      <c r="J1353" s="60" t="s">
        <v>268</v>
      </c>
      <c r="K1353" s="60">
        <v>872008</v>
      </c>
      <c r="L1353" s="61">
        <v>303.45840808522235</v>
      </c>
      <c r="M1353" s="61">
        <v>231.74160617442908</v>
      </c>
      <c r="N1353" s="61"/>
      <c r="O1353" s="60" t="s">
        <v>283</v>
      </c>
      <c r="P1353" s="60">
        <v>504019</v>
      </c>
    </row>
    <row r="1354" spans="1:16" hidden="1" x14ac:dyDescent="0.25">
      <c r="A1354" s="60" t="s">
        <v>73</v>
      </c>
      <c r="B1354" s="60" t="s">
        <v>72</v>
      </c>
      <c r="C1354" s="57" t="s">
        <v>176</v>
      </c>
      <c r="D1354" s="61">
        <v>535.20019314467345</v>
      </c>
      <c r="E1354" s="62">
        <v>0</v>
      </c>
      <c r="F1354" s="60">
        <v>494035</v>
      </c>
      <c r="G1354" s="60" t="s">
        <v>312</v>
      </c>
      <c r="H1354" s="60">
        <v>2016</v>
      </c>
      <c r="I1354" s="62">
        <v>0.56699999999999995</v>
      </c>
      <c r="J1354" s="60" t="s">
        <v>268</v>
      </c>
      <c r="K1354" s="60">
        <v>872008</v>
      </c>
      <c r="L1354" s="61">
        <v>303.45850951302981</v>
      </c>
      <c r="M1354" s="61">
        <v>231.74168363164364</v>
      </c>
      <c r="N1354" s="61"/>
      <c r="O1354" s="60" t="s">
        <v>283</v>
      </c>
      <c r="P1354" s="60">
        <v>504019</v>
      </c>
    </row>
    <row r="1355" spans="1:16" hidden="1" x14ac:dyDescent="0.25">
      <c r="A1355" s="60" t="s">
        <v>73</v>
      </c>
      <c r="B1355" s="60" t="s">
        <v>72</v>
      </c>
      <c r="C1355" s="57" t="s">
        <v>176</v>
      </c>
      <c r="D1355" s="61">
        <v>535.20030360531302</v>
      </c>
      <c r="E1355" s="62">
        <v>0</v>
      </c>
      <c r="F1355" s="60">
        <v>494035</v>
      </c>
      <c r="G1355" s="60" t="s">
        <v>312</v>
      </c>
      <c r="H1355" s="60">
        <v>2016</v>
      </c>
      <c r="I1355" s="62">
        <v>0.56699999999999995</v>
      </c>
      <c r="J1355" s="60" t="s">
        <v>268</v>
      </c>
      <c r="K1355" s="60">
        <v>872008</v>
      </c>
      <c r="L1355" s="61">
        <v>303.45857214421244</v>
      </c>
      <c r="M1355" s="61">
        <v>231.74173146110058</v>
      </c>
      <c r="N1355" s="61"/>
      <c r="O1355" s="60" t="s">
        <v>283</v>
      </c>
      <c r="P1355" s="60">
        <v>504019</v>
      </c>
    </row>
    <row r="1356" spans="1:16" hidden="1" x14ac:dyDescent="0.25">
      <c r="A1356" s="60" t="s">
        <v>73</v>
      </c>
      <c r="B1356" s="60" t="s">
        <v>72</v>
      </c>
      <c r="C1356" s="57" t="s">
        <v>176</v>
      </c>
      <c r="D1356" s="61">
        <v>535.20088790964678</v>
      </c>
      <c r="E1356" s="62">
        <v>0</v>
      </c>
      <c r="F1356" s="60">
        <v>494035</v>
      </c>
      <c r="G1356" s="60" t="s">
        <v>312</v>
      </c>
      <c r="H1356" s="60">
        <v>2016</v>
      </c>
      <c r="I1356" s="62">
        <v>0.56699999999999995</v>
      </c>
      <c r="J1356" s="60" t="s">
        <v>268</v>
      </c>
      <c r="K1356" s="60">
        <v>872008</v>
      </c>
      <c r="L1356" s="61">
        <v>303.4589034447697</v>
      </c>
      <c r="M1356" s="61">
        <v>231.74198446487708</v>
      </c>
      <c r="N1356" s="61"/>
      <c r="O1356" s="60" t="s">
        <v>283</v>
      </c>
      <c r="P1356" s="60">
        <v>504019</v>
      </c>
    </row>
    <row r="1357" spans="1:16" hidden="1" x14ac:dyDescent="0.25">
      <c r="A1357" s="60" t="s">
        <v>73</v>
      </c>
      <c r="B1357" s="60" t="s">
        <v>72</v>
      </c>
      <c r="C1357" s="57" t="s">
        <v>176</v>
      </c>
      <c r="D1357" s="61">
        <v>535.20120379442938</v>
      </c>
      <c r="E1357" s="62">
        <v>0</v>
      </c>
      <c r="F1357" s="60">
        <v>494035</v>
      </c>
      <c r="G1357" s="60" t="s">
        <v>312</v>
      </c>
      <c r="H1357" s="60">
        <v>2016</v>
      </c>
      <c r="I1357" s="62">
        <v>0.56699999999999995</v>
      </c>
      <c r="J1357" s="60" t="s">
        <v>268</v>
      </c>
      <c r="K1357" s="60">
        <v>872008</v>
      </c>
      <c r="L1357" s="61">
        <v>303.45908255144144</v>
      </c>
      <c r="M1357" s="61">
        <v>231.74212124298793</v>
      </c>
      <c r="N1357" s="61"/>
      <c r="O1357" s="60" t="s">
        <v>283</v>
      </c>
      <c r="P1357" s="60">
        <v>504019</v>
      </c>
    </row>
    <row r="1358" spans="1:16" hidden="1" x14ac:dyDescent="0.25">
      <c r="A1358" s="60" t="s">
        <v>73</v>
      </c>
      <c r="B1358" s="60" t="s">
        <v>72</v>
      </c>
      <c r="C1358" s="57" t="s">
        <v>176</v>
      </c>
      <c r="D1358" s="61">
        <v>615.59973460478409</v>
      </c>
      <c r="E1358" s="62">
        <v>0</v>
      </c>
      <c r="F1358" s="60">
        <v>494035</v>
      </c>
      <c r="G1358" s="60" t="s">
        <v>312</v>
      </c>
      <c r="H1358" s="60">
        <v>2017</v>
      </c>
      <c r="I1358" s="62">
        <v>0.56699999999999995</v>
      </c>
      <c r="J1358" s="60" t="s">
        <v>268</v>
      </c>
      <c r="K1358" s="60">
        <v>872008</v>
      </c>
      <c r="L1358" s="61">
        <v>349.04504952091253</v>
      </c>
      <c r="M1358" s="61">
        <v>266.55468508387156</v>
      </c>
      <c r="N1358" s="61"/>
      <c r="O1358" s="60" t="s">
        <v>283</v>
      </c>
      <c r="P1358" s="60">
        <v>504019</v>
      </c>
    </row>
    <row r="1359" spans="1:16" hidden="1" x14ac:dyDescent="0.25">
      <c r="A1359" s="60" t="s">
        <v>73</v>
      </c>
      <c r="B1359" s="60" t="s">
        <v>72</v>
      </c>
      <c r="C1359" s="57" t="s">
        <v>176</v>
      </c>
      <c r="D1359" s="61">
        <v>1196.3987523209678</v>
      </c>
      <c r="E1359" s="62">
        <v>0</v>
      </c>
      <c r="F1359" s="60">
        <v>494035</v>
      </c>
      <c r="G1359" s="60" t="s">
        <v>312</v>
      </c>
      <c r="H1359" s="60">
        <v>2017</v>
      </c>
      <c r="I1359" s="62">
        <v>0.56699999999999995</v>
      </c>
      <c r="J1359" s="60" t="s">
        <v>268</v>
      </c>
      <c r="K1359" s="60">
        <v>872008</v>
      </c>
      <c r="L1359" s="61">
        <v>678.35809256598873</v>
      </c>
      <c r="M1359" s="61">
        <v>518.04065975497906</v>
      </c>
      <c r="N1359" s="61"/>
      <c r="O1359" s="60" t="s">
        <v>283</v>
      </c>
      <c r="P1359" s="60">
        <v>504019</v>
      </c>
    </row>
    <row r="1360" spans="1:16" hidden="1" x14ac:dyDescent="0.25">
      <c r="A1360" s="60" t="s">
        <v>73</v>
      </c>
      <c r="B1360" s="60" t="s">
        <v>72</v>
      </c>
      <c r="C1360" s="57" t="s">
        <v>176</v>
      </c>
      <c r="D1360" s="61">
        <v>1196.3994740243445</v>
      </c>
      <c r="E1360" s="62">
        <v>0</v>
      </c>
      <c r="F1360" s="60">
        <v>494035</v>
      </c>
      <c r="G1360" s="60" t="s">
        <v>312</v>
      </c>
      <c r="H1360" s="60">
        <v>2017</v>
      </c>
      <c r="I1360" s="62">
        <v>0.56699999999999995</v>
      </c>
      <c r="J1360" s="60" t="s">
        <v>268</v>
      </c>
      <c r="K1360" s="60">
        <v>872008</v>
      </c>
      <c r="L1360" s="61">
        <v>678.35850177180328</v>
      </c>
      <c r="M1360" s="61">
        <v>518.04097225254122</v>
      </c>
      <c r="N1360" s="61"/>
      <c r="O1360" s="60" t="s">
        <v>283</v>
      </c>
      <c r="P1360" s="60">
        <v>504019</v>
      </c>
    </row>
    <row r="1361" spans="1:16" hidden="1" x14ac:dyDescent="0.25">
      <c r="A1361" s="60" t="s">
        <v>73</v>
      </c>
      <c r="B1361" s="60" t="s">
        <v>72</v>
      </c>
      <c r="C1361" s="57" t="s">
        <v>176</v>
      </c>
      <c r="D1361" s="61">
        <v>1196.3996778578896</v>
      </c>
      <c r="E1361" s="62">
        <v>0</v>
      </c>
      <c r="F1361" s="60">
        <v>494035</v>
      </c>
      <c r="G1361" s="60" t="s">
        <v>312</v>
      </c>
      <c r="H1361" s="60">
        <v>2017</v>
      </c>
      <c r="I1361" s="62">
        <v>0.56699999999999995</v>
      </c>
      <c r="J1361" s="60" t="s">
        <v>268</v>
      </c>
      <c r="K1361" s="60">
        <v>872008</v>
      </c>
      <c r="L1361" s="61">
        <v>678.35861734542334</v>
      </c>
      <c r="M1361" s="61">
        <v>518.04106051246629</v>
      </c>
      <c r="N1361" s="61"/>
      <c r="O1361" s="60" t="s">
        <v>283</v>
      </c>
      <c r="P1361" s="60">
        <v>504019</v>
      </c>
    </row>
    <row r="1362" spans="1:16" hidden="1" x14ac:dyDescent="0.25">
      <c r="A1362" s="60" t="s">
        <v>73</v>
      </c>
      <c r="B1362" s="60" t="s">
        <v>72</v>
      </c>
      <c r="C1362" s="57" t="s">
        <v>176</v>
      </c>
      <c r="D1362" s="61">
        <v>1196.4014508352034</v>
      </c>
      <c r="E1362" s="62">
        <v>0</v>
      </c>
      <c r="F1362" s="60">
        <v>494035</v>
      </c>
      <c r="G1362" s="60" t="s">
        <v>312</v>
      </c>
      <c r="H1362" s="60">
        <v>2017</v>
      </c>
      <c r="I1362" s="62">
        <v>0.56699999999999995</v>
      </c>
      <c r="J1362" s="60" t="s">
        <v>268</v>
      </c>
      <c r="K1362" s="60">
        <v>872008</v>
      </c>
      <c r="L1362" s="61">
        <v>678.3596226235602</v>
      </c>
      <c r="M1362" s="61">
        <v>518.04182821164318</v>
      </c>
      <c r="N1362" s="61"/>
      <c r="O1362" s="60" t="s">
        <v>283</v>
      </c>
      <c r="P1362" s="60">
        <v>504019</v>
      </c>
    </row>
    <row r="1363" spans="1:16" hidden="1" x14ac:dyDescent="0.25">
      <c r="A1363" s="60" t="s">
        <v>73</v>
      </c>
      <c r="B1363" s="60" t="s">
        <v>72</v>
      </c>
      <c r="C1363" s="57" t="s">
        <v>176</v>
      </c>
      <c r="D1363" s="61">
        <v>1196.4030334539843</v>
      </c>
      <c r="E1363" s="62">
        <v>0</v>
      </c>
      <c r="F1363" s="60">
        <v>494035</v>
      </c>
      <c r="G1363" s="60" t="s">
        <v>312</v>
      </c>
      <c r="H1363" s="60">
        <v>2017</v>
      </c>
      <c r="I1363" s="62">
        <v>0.56699999999999995</v>
      </c>
      <c r="J1363" s="60" t="s">
        <v>268</v>
      </c>
      <c r="K1363" s="60">
        <v>872008</v>
      </c>
      <c r="L1363" s="61">
        <v>678.36051996840911</v>
      </c>
      <c r="M1363" s="61">
        <v>518.04251348557523</v>
      </c>
      <c r="N1363" s="61"/>
      <c r="O1363" s="60" t="s">
        <v>283</v>
      </c>
      <c r="P1363" s="60">
        <v>504019</v>
      </c>
    </row>
    <row r="1364" spans="1:16" hidden="1" x14ac:dyDescent="0.25">
      <c r="A1364" s="60" t="s">
        <v>73</v>
      </c>
      <c r="B1364" s="60" t="s">
        <v>72</v>
      </c>
      <c r="C1364" s="57" t="s">
        <v>176</v>
      </c>
      <c r="D1364" s="61">
        <v>2256.7998024446747</v>
      </c>
      <c r="E1364" s="62">
        <v>0</v>
      </c>
      <c r="F1364" s="60">
        <v>490280</v>
      </c>
      <c r="G1364" s="60" t="s">
        <v>313</v>
      </c>
      <c r="H1364" s="60">
        <v>2017</v>
      </c>
      <c r="I1364" s="62">
        <v>0</v>
      </c>
      <c r="J1364" s="60" t="s">
        <v>268</v>
      </c>
      <c r="K1364" s="60">
        <v>872008</v>
      </c>
      <c r="L1364" s="61"/>
      <c r="M1364" s="61">
        <v>2256.7998024446747</v>
      </c>
      <c r="N1364" s="61"/>
      <c r="O1364" s="60">
        <v>9230</v>
      </c>
      <c r="P1364" s="60">
        <v>504003</v>
      </c>
    </row>
    <row r="1365" spans="1:16" hidden="1" x14ac:dyDescent="0.25">
      <c r="A1365" s="60" t="s">
        <v>73</v>
      </c>
      <c r="B1365" s="60" t="s">
        <v>72</v>
      </c>
      <c r="C1365" s="57" t="s">
        <v>176</v>
      </c>
      <c r="D1365" s="61">
        <v>2256.7998508955429</v>
      </c>
      <c r="E1365" s="62">
        <v>0</v>
      </c>
      <c r="F1365" s="60">
        <v>490280</v>
      </c>
      <c r="G1365" s="60" t="s">
        <v>313</v>
      </c>
      <c r="H1365" s="60">
        <v>2017</v>
      </c>
      <c r="I1365" s="62">
        <v>0</v>
      </c>
      <c r="J1365" s="60" t="s">
        <v>268</v>
      </c>
      <c r="K1365" s="60">
        <v>872008</v>
      </c>
      <c r="L1365" s="61"/>
      <c r="M1365" s="61">
        <v>2256.7998508955429</v>
      </c>
      <c r="N1365" s="61"/>
      <c r="O1365" s="60">
        <v>9230</v>
      </c>
      <c r="P1365" s="60">
        <v>504003</v>
      </c>
    </row>
    <row r="1366" spans="1:16" hidden="1" x14ac:dyDescent="0.25">
      <c r="A1366" s="60" t="s">
        <v>73</v>
      </c>
      <c r="B1366" s="60" t="s">
        <v>72</v>
      </c>
      <c r="C1366" s="57" t="s">
        <v>176</v>
      </c>
      <c r="D1366" s="61">
        <v>2256.7999721233796</v>
      </c>
      <c r="E1366" s="62">
        <v>0</v>
      </c>
      <c r="F1366" s="60">
        <v>490280</v>
      </c>
      <c r="G1366" s="60" t="s">
        <v>313</v>
      </c>
      <c r="H1366" s="60">
        <v>2017</v>
      </c>
      <c r="I1366" s="62">
        <v>0</v>
      </c>
      <c r="J1366" s="60" t="s">
        <v>268</v>
      </c>
      <c r="K1366" s="60">
        <v>872008</v>
      </c>
      <c r="L1366" s="61"/>
      <c r="M1366" s="61">
        <v>2256.7999721233796</v>
      </c>
      <c r="N1366" s="61"/>
      <c r="O1366" s="60">
        <v>9230</v>
      </c>
      <c r="P1366" s="60">
        <v>504003</v>
      </c>
    </row>
    <row r="1367" spans="1:16" hidden="1" x14ac:dyDescent="0.25">
      <c r="A1367" s="60" t="s">
        <v>73</v>
      </c>
      <c r="B1367" s="60" t="s">
        <v>72</v>
      </c>
      <c r="C1367" s="57" t="s">
        <v>176</v>
      </c>
      <c r="D1367" s="61">
        <v>2256.7999890853039</v>
      </c>
      <c r="E1367" s="62">
        <v>0</v>
      </c>
      <c r="F1367" s="60">
        <v>490280</v>
      </c>
      <c r="G1367" s="60" t="s">
        <v>313</v>
      </c>
      <c r="H1367" s="60">
        <v>2017</v>
      </c>
      <c r="I1367" s="62">
        <v>0</v>
      </c>
      <c r="J1367" s="60" t="s">
        <v>268</v>
      </c>
      <c r="K1367" s="60">
        <v>872008</v>
      </c>
      <c r="L1367" s="61"/>
      <c r="M1367" s="61">
        <v>2256.7999890853039</v>
      </c>
      <c r="N1367" s="61"/>
      <c r="O1367" s="60">
        <v>9230</v>
      </c>
      <c r="P1367" s="60">
        <v>504003</v>
      </c>
    </row>
    <row r="1368" spans="1:16" hidden="1" x14ac:dyDescent="0.25">
      <c r="A1368" s="60" t="s">
        <v>73</v>
      </c>
      <c r="B1368" s="60" t="s">
        <v>72</v>
      </c>
      <c r="C1368" s="57" t="s">
        <v>176</v>
      </c>
      <c r="D1368" s="61">
        <v>2256.8001465636794</v>
      </c>
      <c r="E1368" s="62">
        <v>0</v>
      </c>
      <c r="F1368" s="60">
        <v>490280</v>
      </c>
      <c r="G1368" s="60" t="s">
        <v>313</v>
      </c>
      <c r="H1368" s="60">
        <v>2017</v>
      </c>
      <c r="I1368" s="62">
        <v>0</v>
      </c>
      <c r="J1368" s="60" t="s">
        <v>268</v>
      </c>
      <c r="K1368" s="60">
        <v>872008</v>
      </c>
      <c r="L1368" s="61"/>
      <c r="M1368" s="61">
        <v>2256.8001465636794</v>
      </c>
      <c r="N1368" s="61"/>
      <c r="O1368" s="60">
        <v>9230</v>
      </c>
      <c r="P1368" s="60">
        <v>504003</v>
      </c>
    </row>
    <row r="1369" spans="1:16" hidden="1" x14ac:dyDescent="0.25">
      <c r="A1369" s="60" t="s">
        <v>73</v>
      </c>
      <c r="B1369" s="60" t="s">
        <v>72</v>
      </c>
      <c r="C1369" s="57" t="s">
        <v>176</v>
      </c>
      <c r="D1369" s="61">
        <v>2618.369927037123</v>
      </c>
      <c r="E1369" s="62">
        <v>0</v>
      </c>
      <c r="F1369" s="60">
        <v>490280</v>
      </c>
      <c r="G1369" s="60" t="s">
        <v>313</v>
      </c>
      <c r="H1369" s="60">
        <v>2015</v>
      </c>
      <c r="I1369" s="62">
        <v>0</v>
      </c>
      <c r="J1369" s="60" t="s">
        <v>268</v>
      </c>
      <c r="K1369" s="60">
        <v>870905</v>
      </c>
      <c r="L1369" s="61"/>
      <c r="M1369" s="61">
        <v>2618.369927037123</v>
      </c>
      <c r="N1369" s="61"/>
      <c r="O1369" s="60">
        <v>9210</v>
      </c>
      <c r="P1369" s="60">
        <v>504003</v>
      </c>
    </row>
    <row r="1370" spans="1:16" hidden="1" x14ac:dyDescent="0.25">
      <c r="A1370" s="60" t="s">
        <v>73</v>
      </c>
      <c r="B1370" s="60" t="s">
        <v>72</v>
      </c>
      <c r="C1370" s="57" t="s">
        <v>176</v>
      </c>
      <c r="D1370" s="61">
        <v>2620.8003541597568</v>
      </c>
      <c r="E1370" s="62">
        <v>0</v>
      </c>
      <c r="F1370" s="60">
        <v>490280</v>
      </c>
      <c r="G1370" s="60" t="s">
        <v>313</v>
      </c>
      <c r="H1370" s="60">
        <v>2018</v>
      </c>
      <c r="I1370" s="62">
        <v>0</v>
      </c>
      <c r="J1370" s="60" t="s">
        <v>268</v>
      </c>
      <c r="K1370" s="60">
        <v>872008</v>
      </c>
      <c r="L1370" s="61"/>
      <c r="M1370" s="61">
        <v>2620.8003541597568</v>
      </c>
      <c r="N1370" s="61"/>
      <c r="O1370" s="60">
        <v>9230</v>
      </c>
      <c r="P1370" s="60">
        <v>504003</v>
      </c>
    </row>
    <row r="1371" spans="1:16" hidden="1" x14ac:dyDescent="0.25">
      <c r="A1371" s="60" t="s">
        <v>73</v>
      </c>
      <c r="B1371" s="60" t="s">
        <v>72</v>
      </c>
      <c r="C1371" s="57" t="s">
        <v>176</v>
      </c>
      <c r="D1371" s="61">
        <v>2760.7398094212385</v>
      </c>
      <c r="E1371" s="62">
        <v>0</v>
      </c>
      <c r="F1371" s="60">
        <v>490280</v>
      </c>
      <c r="G1371" s="60" t="s">
        <v>313</v>
      </c>
      <c r="H1371" s="60">
        <v>2016</v>
      </c>
      <c r="I1371" s="62">
        <v>0</v>
      </c>
      <c r="J1371" s="60" t="s">
        <v>268</v>
      </c>
      <c r="K1371" s="60">
        <v>872008</v>
      </c>
      <c r="L1371" s="61"/>
      <c r="M1371" s="61">
        <v>2760.7398094212385</v>
      </c>
      <c r="N1371" s="61"/>
      <c r="O1371" s="60">
        <v>9230</v>
      </c>
      <c r="P1371" s="60">
        <v>504003</v>
      </c>
    </row>
    <row r="1372" spans="1:16" hidden="1" x14ac:dyDescent="0.25">
      <c r="A1372" s="60" t="s">
        <v>73</v>
      </c>
      <c r="B1372" s="60" t="s">
        <v>72</v>
      </c>
      <c r="C1372" s="57" t="s">
        <v>176</v>
      </c>
      <c r="D1372" s="61">
        <v>2760.7398650285886</v>
      </c>
      <c r="E1372" s="62">
        <v>0</v>
      </c>
      <c r="F1372" s="60">
        <v>490280</v>
      </c>
      <c r="G1372" s="60" t="s">
        <v>313</v>
      </c>
      <c r="H1372" s="60">
        <v>2016</v>
      </c>
      <c r="I1372" s="62">
        <v>0</v>
      </c>
      <c r="J1372" s="60" t="s">
        <v>268</v>
      </c>
      <c r="K1372" s="60">
        <v>872008</v>
      </c>
      <c r="L1372" s="61"/>
      <c r="M1372" s="61">
        <v>2760.7398650285886</v>
      </c>
      <c r="N1372" s="61"/>
      <c r="O1372" s="60">
        <v>9230</v>
      </c>
      <c r="P1372" s="60">
        <v>504003</v>
      </c>
    </row>
    <row r="1373" spans="1:16" hidden="1" x14ac:dyDescent="0.25">
      <c r="A1373" s="60" t="s">
        <v>73</v>
      </c>
      <c r="B1373" s="60" t="s">
        <v>72</v>
      </c>
      <c r="C1373" s="57" t="s">
        <v>176</v>
      </c>
      <c r="D1373" s="61">
        <v>2760.7398911591913</v>
      </c>
      <c r="E1373" s="62">
        <v>0</v>
      </c>
      <c r="F1373" s="60">
        <v>490280</v>
      </c>
      <c r="G1373" s="60" t="s">
        <v>313</v>
      </c>
      <c r="H1373" s="60">
        <v>2016</v>
      </c>
      <c r="I1373" s="62">
        <v>0</v>
      </c>
      <c r="J1373" s="60" t="s">
        <v>268</v>
      </c>
      <c r="K1373" s="60">
        <v>872008</v>
      </c>
      <c r="L1373" s="61"/>
      <c r="M1373" s="61">
        <v>2760.7398911591913</v>
      </c>
      <c r="N1373" s="61"/>
      <c r="O1373" s="60">
        <v>9230</v>
      </c>
      <c r="P1373" s="60">
        <v>504003</v>
      </c>
    </row>
    <row r="1374" spans="1:16" hidden="1" x14ac:dyDescent="0.25">
      <c r="A1374" s="60" t="s">
        <v>73</v>
      </c>
      <c r="B1374" s="60" t="s">
        <v>72</v>
      </c>
      <c r="C1374" s="57" t="s">
        <v>176</v>
      </c>
      <c r="D1374" s="61">
        <v>2760.7399220240832</v>
      </c>
      <c r="E1374" s="62">
        <v>0</v>
      </c>
      <c r="F1374" s="60">
        <v>490280</v>
      </c>
      <c r="G1374" s="60" t="s">
        <v>313</v>
      </c>
      <c r="H1374" s="60">
        <v>2016</v>
      </c>
      <c r="I1374" s="62">
        <v>0</v>
      </c>
      <c r="J1374" s="60" t="s">
        <v>268</v>
      </c>
      <c r="K1374" s="60">
        <v>872008</v>
      </c>
      <c r="L1374" s="61"/>
      <c r="M1374" s="61">
        <v>2760.7399220240832</v>
      </c>
      <c r="N1374" s="61"/>
      <c r="O1374" s="60">
        <v>9230</v>
      </c>
      <c r="P1374" s="60">
        <v>504003</v>
      </c>
    </row>
    <row r="1375" spans="1:16" hidden="1" x14ac:dyDescent="0.25">
      <c r="A1375" s="60" t="s">
        <v>73</v>
      </c>
      <c r="B1375" s="60" t="s">
        <v>72</v>
      </c>
      <c r="C1375" s="57" t="s">
        <v>176</v>
      </c>
      <c r="D1375" s="61">
        <v>2760.7399568155797</v>
      </c>
      <c r="E1375" s="62">
        <v>0</v>
      </c>
      <c r="F1375" s="60">
        <v>490280</v>
      </c>
      <c r="G1375" s="60" t="s">
        <v>313</v>
      </c>
      <c r="H1375" s="60">
        <v>2016</v>
      </c>
      <c r="I1375" s="62">
        <v>0</v>
      </c>
      <c r="J1375" s="60" t="s">
        <v>268</v>
      </c>
      <c r="K1375" s="60">
        <v>872008</v>
      </c>
      <c r="L1375" s="61"/>
      <c r="M1375" s="61">
        <v>2760.7399568155797</v>
      </c>
      <c r="N1375" s="61"/>
      <c r="O1375" s="60">
        <v>9230</v>
      </c>
      <c r="P1375" s="60">
        <v>504003</v>
      </c>
    </row>
    <row r="1376" spans="1:16" hidden="1" x14ac:dyDescent="0.25">
      <c r="A1376" s="60" t="s">
        <v>73</v>
      </c>
      <c r="B1376" s="60" t="s">
        <v>72</v>
      </c>
      <c r="C1376" s="57" t="s">
        <v>176</v>
      </c>
      <c r="D1376" s="61">
        <v>2760.7400376717428</v>
      </c>
      <c r="E1376" s="62">
        <v>0</v>
      </c>
      <c r="F1376" s="60">
        <v>490280</v>
      </c>
      <c r="G1376" s="60" t="s">
        <v>313</v>
      </c>
      <c r="H1376" s="60">
        <v>2016</v>
      </c>
      <c r="I1376" s="62">
        <v>0</v>
      </c>
      <c r="J1376" s="60" t="s">
        <v>268</v>
      </c>
      <c r="K1376" s="60">
        <v>872008</v>
      </c>
      <c r="L1376" s="61"/>
      <c r="M1376" s="61">
        <v>2760.7400376717428</v>
      </c>
      <c r="N1376" s="61"/>
      <c r="O1376" s="60">
        <v>9230</v>
      </c>
      <c r="P1376" s="60">
        <v>504003</v>
      </c>
    </row>
    <row r="1377" spans="1:16" hidden="1" x14ac:dyDescent="0.25">
      <c r="A1377" s="60" t="s">
        <v>73</v>
      </c>
      <c r="B1377" s="60" t="s">
        <v>72</v>
      </c>
      <c r="C1377" s="57" t="s">
        <v>176</v>
      </c>
      <c r="D1377" s="61">
        <v>2760.7401381470495</v>
      </c>
      <c r="E1377" s="62">
        <v>0</v>
      </c>
      <c r="F1377" s="60">
        <v>490280</v>
      </c>
      <c r="G1377" s="60" t="s">
        <v>313</v>
      </c>
      <c r="H1377" s="60">
        <v>2016</v>
      </c>
      <c r="I1377" s="62">
        <v>0</v>
      </c>
      <c r="J1377" s="60" t="s">
        <v>268</v>
      </c>
      <c r="K1377" s="60">
        <v>872008</v>
      </c>
      <c r="L1377" s="61"/>
      <c r="M1377" s="61">
        <v>2760.7401381470495</v>
      </c>
      <c r="N1377" s="61"/>
      <c r="O1377" s="60">
        <v>9230</v>
      </c>
      <c r="P1377" s="60">
        <v>504003</v>
      </c>
    </row>
    <row r="1378" spans="1:16" hidden="1" x14ac:dyDescent="0.25">
      <c r="A1378" s="60" t="s">
        <v>73</v>
      </c>
      <c r="B1378" s="60" t="s">
        <v>72</v>
      </c>
      <c r="C1378" s="57" t="s">
        <v>176</v>
      </c>
      <c r="D1378" s="61">
        <v>2760.740150688584</v>
      </c>
      <c r="E1378" s="62">
        <v>0</v>
      </c>
      <c r="F1378" s="60">
        <v>490280</v>
      </c>
      <c r="G1378" s="60" t="s">
        <v>313</v>
      </c>
      <c r="H1378" s="60">
        <v>2016</v>
      </c>
      <c r="I1378" s="62">
        <v>0</v>
      </c>
      <c r="J1378" s="60" t="s">
        <v>268</v>
      </c>
      <c r="K1378" s="60">
        <v>872008</v>
      </c>
      <c r="L1378" s="61"/>
      <c r="M1378" s="61">
        <v>2760.740150688584</v>
      </c>
      <c r="N1378" s="61"/>
      <c r="O1378" s="60">
        <v>9230</v>
      </c>
      <c r="P1378" s="60">
        <v>504003</v>
      </c>
    </row>
    <row r="1379" spans="1:16" hidden="1" x14ac:dyDescent="0.25">
      <c r="A1379" s="60" t="s">
        <v>73</v>
      </c>
      <c r="B1379" s="60" t="s">
        <v>72</v>
      </c>
      <c r="C1379" s="57" t="s">
        <v>176</v>
      </c>
      <c r="D1379" s="61">
        <v>2760.7401686115873</v>
      </c>
      <c r="E1379" s="62">
        <v>0</v>
      </c>
      <c r="F1379" s="60">
        <v>490280</v>
      </c>
      <c r="G1379" s="60" t="s">
        <v>313</v>
      </c>
      <c r="H1379" s="60">
        <v>2016</v>
      </c>
      <c r="I1379" s="62">
        <v>0</v>
      </c>
      <c r="J1379" s="60" t="s">
        <v>268</v>
      </c>
      <c r="K1379" s="60">
        <v>872008</v>
      </c>
      <c r="L1379" s="61"/>
      <c r="M1379" s="61">
        <v>2760.7401686115873</v>
      </c>
      <c r="N1379" s="61"/>
      <c r="O1379" s="60">
        <v>9230</v>
      </c>
      <c r="P1379" s="60">
        <v>504003</v>
      </c>
    </row>
    <row r="1380" spans="1:16" hidden="1" x14ac:dyDescent="0.25">
      <c r="A1380" s="60" t="s">
        <v>73</v>
      </c>
      <c r="B1380" s="60" t="s">
        <v>72</v>
      </c>
      <c r="C1380" s="57" t="s">
        <v>176</v>
      </c>
      <c r="D1380" s="61">
        <v>2760.7402755300172</v>
      </c>
      <c r="E1380" s="62">
        <v>0</v>
      </c>
      <c r="F1380" s="60">
        <v>490280</v>
      </c>
      <c r="G1380" s="60" t="s">
        <v>313</v>
      </c>
      <c r="H1380" s="60">
        <v>2016</v>
      </c>
      <c r="I1380" s="62">
        <v>0</v>
      </c>
      <c r="J1380" s="60" t="s">
        <v>268</v>
      </c>
      <c r="K1380" s="60">
        <v>872008</v>
      </c>
      <c r="L1380" s="61"/>
      <c r="M1380" s="61">
        <v>2760.7402755300172</v>
      </c>
      <c r="N1380" s="61"/>
      <c r="O1380" s="60">
        <v>9230</v>
      </c>
      <c r="P1380" s="60">
        <v>504003</v>
      </c>
    </row>
    <row r="1381" spans="1:16" hidden="1" x14ac:dyDescent="0.25">
      <c r="A1381" s="60" t="s">
        <v>73</v>
      </c>
      <c r="B1381" s="60" t="s">
        <v>72</v>
      </c>
      <c r="C1381" s="57" t="s">
        <v>176</v>
      </c>
      <c r="D1381" s="61">
        <v>2880.7998101621743</v>
      </c>
      <c r="E1381" s="62">
        <v>0</v>
      </c>
      <c r="F1381" s="60">
        <v>490280</v>
      </c>
      <c r="G1381" s="60" t="s">
        <v>313</v>
      </c>
      <c r="H1381" s="60">
        <v>2017</v>
      </c>
      <c r="I1381" s="62">
        <v>0</v>
      </c>
      <c r="J1381" s="60" t="s">
        <v>268</v>
      </c>
      <c r="K1381" s="60">
        <v>872008</v>
      </c>
      <c r="L1381" s="61"/>
      <c r="M1381" s="61">
        <v>2880.7998101621743</v>
      </c>
      <c r="N1381" s="61"/>
      <c r="O1381" s="60">
        <v>9230</v>
      </c>
      <c r="P1381" s="60">
        <v>504003</v>
      </c>
    </row>
    <row r="1382" spans="1:16" hidden="1" x14ac:dyDescent="0.25">
      <c r="A1382" s="60" t="s">
        <v>73</v>
      </c>
      <c r="B1382" s="60" t="s">
        <v>72</v>
      </c>
      <c r="C1382" s="57" t="s">
        <v>176</v>
      </c>
      <c r="D1382" s="61">
        <v>2880.7998537009858</v>
      </c>
      <c r="E1382" s="62">
        <v>0</v>
      </c>
      <c r="F1382" s="60">
        <v>490280</v>
      </c>
      <c r="G1382" s="60" t="s">
        <v>313</v>
      </c>
      <c r="H1382" s="60">
        <v>2017</v>
      </c>
      <c r="I1382" s="62">
        <v>0</v>
      </c>
      <c r="J1382" s="60" t="s">
        <v>268</v>
      </c>
      <c r="K1382" s="60">
        <v>872008</v>
      </c>
      <c r="L1382" s="61"/>
      <c r="M1382" s="61">
        <v>2880.7998537009858</v>
      </c>
      <c r="N1382" s="61"/>
      <c r="O1382" s="60">
        <v>9230</v>
      </c>
      <c r="P1382" s="60">
        <v>504003</v>
      </c>
    </row>
    <row r="1383" spans="1:16" hidden="1" x14ac:dyDescent="0.25">
      <c r="A1383" s="60" t="s">
        <v>73</v>
      </c>
      <c r="B1383" s="60" t="s">
        <v>72</v>
      </c>
      <c r="C1383" s="57" t="s">
        <v>176</v>
      </c>
      <c r="D1383" s="61">
        <v>2880.7999486986796</v>
      </c>
      <c r="E1383" s="62">
        <v>0</v>
      </c>
      <c r="F1383" s="60">
        <v>490280</v>
      </c>
      <c r="G1383" s="60" t="s">
        <v>313</v>
      </c>
      <c r="H1383" s="60">
        <v>2017</v>
      </c>
      <c r="I1383" s="62">
        <v>0</v>
      </c>
      <c r="J1383" s="60" t="s">
        <v>268</v>
      </c>
      <c r="K1383" s="60">
        <v>872008</v>
      </c>
      <c r="L1383" s="61"/>
      <c r="M1383" s="61">
        <v>2880.7999486986796</v>
      </c>
      <c r="N1383" s="61"/>
      <c r="O1383" s="60">
        <v>9230</v>
      </c>
      <c r="P1383" s="60">
        <v>504003</v>
      </c>
    </row>
    <row r="1384" spans="1:16" hidden="1" x14ac:dyDescent="0.25">
      <c r="A1384" s="60" t="s">
        <v>73</v>
      </c>
      <c r="B1384" s="60" t="s">
        <v>72</v>
      </c>
      <c r="C1384" s="57" t="s">
        <v>176</v>
      </c>
      <c r="D1384" s="61">
        <v>2880.799995544146</v>
      </c>
      <c r="E1384" s="62">
        <v>0</v>
      </c>
      <c r="F1384" s="60">
        <v>490280</v>
      </c>
      <c r="G1384" s="60" t="s">
        <v>313</v>
      </c>
      <c r="H1384" s="60">
        <v>2017</v>
      </c>
      <c r="I1384" s="62">
        <v>0</v>
      </c>
      <c r="J1384" s="60" t="s">
        <v>268</v>
      </c>
      <c r="K1384" s="60">
        <v>872008</v>
      </c>
      <c r="L1384" s="61"/>
      <c r="M1384" s="61">
        <v>2880.799995544146</v>
      </c>
      <c r="N1384" s="61"/>
      <c r="O1384" s="60">
        <v>9230</v>
      </c>
      <c r="P1384" s="60">
        <v>504003</v>
      </c>
    </row>
    <row r="1385" spans="1:16" hidden="1" x14ac:dyDescent="0.25">
      <c r="A1385" s="60" t="s">
        <v>73</v>
      </c>
      <c r="B1385" s="60" t="s">
        <v>72</v>
      </c>
      <c r="C1385" s="57" t="s">
        <v>176</v>
      </c>
      <c r="D1385" s="61">
        <v>2880.800064221412</v>
      </c>
      <c r="E1385" s="62">
        <v>0</v>
      </c>
      <c r="F1385" s="60">
        <v>490280</v>
      </c>
      <c r="G1385" s="60" t="s">
        <v>313</v>
      </c>
      <c r="H1385" s="60">
        <v>2017</v>
      </c>
      <c r="I1385" s="62">
        <v>0</v>
      </c>
      <c r="J1385" s="60" t="s">
        <v>268</v>
      </c>
      <c r="K1385" s="60">
        <v>872008</v>
      </c>
      <c r="L1385" s="61"/>
      <c r="M1385" s="61">
        <v>2880.800064221412</v>
      </c>
      <c r="N1385" s="61"/>
      <c r="O1385" s="60">
        <v>9230</v>
      </c>
      <c r="P1385" s="60">
        <v>504003</v>
      </c>
    </row>
    <row r="1386" spans="1:16" hidden="1" x14ac:dyDescent="0.25">
      <c r="A1386" s="60" t="s">
        <v>73</v>
      </c>
      <c r="B1386" s="60" t="s">
        <v>72</v>
      </c>
      <c r="C1386" s="57" t="s">
        <v>176</v>
      </c>
      <c r="D1386" s="61">
        <v>2880.8001903644786</v>
      </c>
      <c r="E1386" s="62">
        <v>0</v>
      </c>
      <c r="F1386" s="60">
        <v>490280</v>
      </c>
      <c r="G1386" s="60" t="s">
        <v>313</v>
      </c>
      <c r="H1386" s="60">
        <v>2017</v>
      </c>
      <c r="I1386" s="62">
        <v>0</v>
      </c>
      <c r="J1386" s="60" t="s">
        <v>268</v>
      </c>
      <c r="K1386" s="60">
        <v>872008</v>
      </c>
      <c r="L1386" s="61"/>
      <c r="M1386" s="61">
        <v>2880.8001903644786</v>
      </c>
      <c r="N1386" s="61"/>
      <c r="O1386" s="60">
        <v>9230</v>
      </c>
      <c r="P1386" s="60">
        <v>504003</v>
      </c>
    </row>
    <row r="1387" spans="1:16" hidden="1" x14ac:dyDescent="0.25">
      <c r="A1387" s="60" t="s">
        <v>73</v>
      </c>
      <c r="B1387" s="60" t="s">
        <v>72</v>
      </c>
      <c r="C1387" s="57" t="s">
        <v>176</v>
      </c>
      <c r="D1387" s="61">
        <v>3175.4696883217489</v>
      </c>
      <c r="E1387" s="62">
        <v>0</v>
      </c>
      <c r="F1387" s="60">
        <v>490280</v>
      </c>
      <c r="G1387" s="60" t="s">
        <v>313</v>
      </c>
      <c r="H1387" s="60">
        <v>2017</v>
      </c>
      <c r="I1387" s="62">
        <v>0</v>
      </c>
      <c r="J1387" s="60" t="s">
        <v>268</v>
      </c>
      <c r="K1387" s="60">
        <v>872008</v>
      </c>
      <c r="L1387" s="61"/>
      <c r="M1387" s="61">
        <v>3175.4696883217489</v>
      </c>
      <c r="N1387" s="61"/>
      <c r="O1387" s="60">
        <v>9230</v>
      </c>
      <c r="P1387" s="60">
        <v>504003</v>
      </c>
    </row>
    <row r="1388" spans="1:16" hidden="1" x14ac:dyDescent="0.25">
      <c r="A1388" s="60" t="s">
        <v>73</v>
      </c>
      <c r="B1388" s="60" t="s">
        <v>72</v>
      </c>
      <c r="C1388" s="57" t="s">
        <v>176</v>
      </c>
      <c r="D1388" s="61">
        <v>3427.1991808849343</v>
      </c>
      <c r="E1388" s="62">
        <v>0</v>
      </c>
      <c r="F1388" s="60">
        <v>490280</v>
      </c>
      <c r="G1388" s="60" t="s">
        <v>313</v>
      </c>
      <c r="H1388" s="60">
        <v>2018</v>
      </c>
      <c r="I1388" s="62">
        <v>0</v>
      </c>
      <c r="J1388" s="60" t="s">
        <v>268</v>
      </c>
      <c r="K1388" s="60">
        <v>872008</v>
      </c>
      <c r="L1388" s="61"/>
      <c r="M1388" s="61">
        <v>3427.1991808849343</v>
      </c>
      <c r="N1388" s="61"/>
      <c r="O1388" s="60">
        <v>9230</v>
      </c>
      <c r="P1388" s="60">
        <v>504003</v>
      </c>
    </row>
    <row r="1389" spans="1:16" hidden="1" x14ac:dyDescent="0.25">
      <c r="A1389" s="60" t="s">
        <v>73</v>
      </c>
      <c r="B1389" s="60" t="s">
        <v>72</v>
      </c>
      <c r="C1389" s="57" t="s">
        <v>176</v>
      </c>
      <c r="D1389" s="61">
        <v>3427.1994210559469</v>
      </c>
      <c r="E1389" s="62">
        <v>0</v>
      </c>
      <c r="F1389" s="60">
        <v>490280</v>
      </c>
      <c r="G1389" s="60" t="s">
        <v>313</v>
      </c>
      <c r="H1389" s="60">
        <v>2018</v>
      </c>
      <c r="I1389" s="62">
        <v>0</v>
      </c>
      <c r="J1389" s="60" t="s">
        <v>268</v>
      </c>
      <c r="K1389" s="60">
        <v>872008</v>
      </c>
      <c r="L1389" s="61"/>
      <c r="M1389" s="61">
        <v>3427.1994210559469</v>
      </c>
      <c r="N1389" s="61"/>
      <c r="O1389" s="60">
        <v>9230</v>
      </c>
      <c r="P1389" s="60">
        <v>504003</v>
      </c>
    </row>
    <row r="1390" spans="1:16" hidden="1" x14ac:dyDescent="0.25">
      <c r="A1390" s="60" t="s">
        <v>73</v>
      </c>
      <c r="B1390" s="60" t="s">
        <v>72</v>
      </c>
      <c r="C1390" s="57" t="s">
        <v>176</v>
      </c>
      <c r="D1390" s="61">
        <v>3427.1994227855762</v>
      </c>
      <c r="E1390" s="62">
        <v>0</v>
      </c>
      <c r="F1390" s="60">
        <v>490280</v>
      </c>
      <c r="G1390" s="60" t="s">
        <v>313</v>
      </c>
      <c r="H1390" s="60">
        <v>2018</v>
      </c>
      <c r="I1390" s="62">
        <v>0</v>
      </c>
      <c r="J1390" s="60" t="s">
        <v>268</v>
      </c>
      <c r="K1390" s="60">
        <v>872008</v>
      </c>
      <c r="L1390" s="61"/>
      <c r="M1390" s="61">
        <v>3427.1994227855762</v>
      </c>
      <c r="N1390" s="61"/>
      <c r="O1390" s="60">
        <v>9230</v>
      </c>
      <c r="P1390" s="60">
        <v>504003</v>
      </c>
    </row>
    <row r="1391" spans="1:16" hidden="1" x14ac:dyDescent="0.25">
      <c r="A1391" s="60" t="s">
        <v>73</v>
      </c>
      <c r="B1391" s="60" t="s">
        <v>72</v>
      </c>
      <c r="C1391" s="57" t="s">
        <v>176</v>
      </c>
      <c r="D1391" s="61">
        <v>3427.1996110144637</v>
      </c>
      <c r="E1391" s="62">
        <v>0</v>
      </c>
      <c r="F1391" s="60">
        <v>490280</v>
      </c>
      <c r="G1391" s="60" t="s">
        <v>313</v>
      </c>
      <c r="H1391" s="60">
        <v>2018</v>
      </c>
      <c r="I1391" s="62">
        <v>0</v>
      </c>
      <c r="J1391" s="60" t="s">
        <v>268</v>
      </c>
      <c r="K1391" s="60">
        <v>872008</v>
      </c>
      <c r="L1391" s="61"/>
      <c r="M1391" s="61">
        <v>3427.1996110144637</v>
      </c>
      <c r="N1391" s="61"/>
      <c r="O1391" s="60">
        <v>9230</v>
      </c>
      <c r="P1391" s="60">
        <v>504003</v>
      </c>
    </row>
    <row r="1392" spans="1:16" hidden="1" x14ac:dyDescent="0.25">
      <c r="A1392" s="60" t="s">
        <v>73</v>
      </c>
      <c r="B1392" s="60" t="s">
        <v>72</v>
      </c>
      <c r="C1392" s="57" t="s">
        <v>176</v>
      </c>
      <c r="D1392" s="61">
        <v>3427.1996993651828</v>
      </c>
      <c r="E1392" s="62">
        <v>0</v>
      </c>
      <c r="F1392" s="60">
        <v>490280</v>
      </c>
      <c r="G1392" s="60" t="s">
        <v>313</v>
      </c>
      <c r="H1392" s="60">
        <v>2018</v>
      </c>
      <c r="I1392" s="62">
        <v>0</v>
      </c>
      <c r="J1392" s="60" t="s">
        <v>268</v>
      </c>
      <c r="K1392" s="60">
        <v>872008</v>
      </c>
      <c r="L1392" s="61"/>
      <c r="M1392" s="61">
        <v>3427.1996993651828</v>
      </c>
      <c r="N1392" s="61"/>
      <c r="O1392" s="60">
        <v>9230</v>
      </c>
      <c r="P1392" s="60">
        <v>504003</v>
      </c>
    </row>
    <row r="1393" spans="1:16" hidden="1" x14ac:dyDescent="0.25">
      <c r="A1393" s="60" t="s">
        <v>73</v>
      </c>
      <c r="B1393" s="60" t="s">
        <v>72</v>
      </c>
      <c r="C1393" s="57" t="s">
        <v>176</v>
      </c>
      <c r="D1393" s="61">
        <v>3427.1999774161486</v>
      </c>
      <c r="E1393" s="62">
        <v>0</v>
      </c>
      <c r="F1393" s="60">
        <v>490280</v>
      </c>
      <c r="G1393" s="60" t="s">
        <v>313</v>
      </c>
      <c r="H1393" s="60">
        <v>2018</v>
      </c>
      <c r="I1393" s="62">
        <v>0</v>
      </c>
      <c r="J1393" s="60" t="s">
        <v>268</v>
      </c>
      <c r="K1393" s="60">
        <v>872008</v>
      </c>
      <c r="L1393" s="61"/>
      <c r="M1393" s="61">
        <v>3427.1999774161486</v>
      </c>
      <c r="N1393" s="61"/>
      <c r="O1393" s="60">
        <v>9230</v>
      </c>
      <c r="P1393" s="60">
        <v>504003</v>
      </c>
    </row>
    <row r="1394" spans="1:16" hidden="1" x14ac:dyDescent="0.25">
      <c r="A1394" s="60" t="s">
        <v>73</v>
      </c>
      <c r="B1394" s="60" t="s">
        <v>72</v>
      </c>
      <c r="C1394" s="57" t="s">
        <v>176</v>
      </c>
      <c r="D1394" s="61">
        <v>3427.1999926368885</v>
      </c>
      <c r="E1394" s="62">
        <v>0</v>
      </c>
      <c r="F1394" s="60">
        <v>490280</v>
      </c>
      <c r="G1394" s="60" t="s">
        <v>313</v>
      </c>
      <c r="H1394" s="60">
        <v>2018</v>
      </c>
      <c r="I1394" s="62">
        <v>0</v>
      </c>
      <c r="J1394" s="60" t="s">
        <v>268</v>
      </c>
      <c r="K1394" s="60">
        <v>872008</v>
      </c>
      <c r="L1394" s="61"/>
      <c r="M1394" s="61">
        <v>3427.1999926368885</v>
      </c>
      <c r="N1394" s="61"/>
      <c r="O1394" s="60">
        <v>9230</v>
      </c>
      <c r="P1394" s="60">
        <v>504003</v>
      </c>
    </row>
    <row r="1395" spans="1:16" hidden="1" x14ac:dyDescent="0.25">
      <c r="A1395" s="60" t="s">
        <v>73</v>
      </c>
      <c r="B1395" s="60" t="s">
        <v>72</v>
      </c>
      <c r="C1395" s="57" t="s">
        <v>176</v>
      </c>
      <c r="D1395" s="61">
        <v>3427.2000627122134</v>
      </c>
      <c r="E1395" s="62">
        <v>0</v>
      </c>
      <c r="F1395" s="60">
        <v>490280</v>
      </c>
      <c r="G1395" s="60" t="s">
        <v>313</v>
      </c>
      <c r="H1395" s="60">
        <v>2018</v>
      </c>
      <c r="I1395" s="62">
        <v>0</v>
      </c>
      <c r="J1395" s="60" t="s">
        <v>268</v>
      </c>
      <c r="K1395" s="60">
        <v>872008</v>
      </c>
      <c r="L1395" s="61"/>
      <c r="M1395" s="61">
        <v>3427.2000627122134</v>
      </c>
      <c r="N1395" s="61"/>
      <c r="O1395" s="60">
        <v>9230</v>
      </c>
      <c r="P1395" s="60">
        <v>504003</v>
      </c>
    </row>
    <row r="1396" spans="1:16" hidden="1" x14ac:dyDescent="0.25">
      <c r="A1396" s="60" t="s">
        <v>73</v>
      </c>
      <c r="B1396" s="60" t="s">
        <v>72</v>
      </c>
      <c r="C1396" s="57" t="s">
        <v>176</v>
      </c>
      <c r="D1396" s="61">
        <v>3427.2000678434238</v>
      </c>
      <c r="E1396" s="62">
        <v>0</v>
      </c>
      <c r="F1396" s="60">
        <v>490280</v>
      </c>
      <c r="G1396" s="60" t="s">
        <v>313</v>
      </c>
      <c r="H1396" s="60">
        <v>2018</v>
      </c>
      <c r="I1396" s="62">
        <v>0</v>
      </c>
      <c r="J1396" s="60" t="s">
        <v>268</v>
      </c>
      <c r="K1396" s="60">
        <v>872008</v>
      </c>
      <c r="L1396" s="61"/>
      <c r="M1396" s="61">
        <v>3427.2000678434238</v>
      </c>
      <c r="N1396" s="61"/>
      <c r="O1396" s="60">
        <v>9230</v>
      </c>
      <c r="P1396" s="60">
        <v>504003</v>
      </c>
    </row>
    <row r="1397" spans="1:16" hidden="1" x14ac:dyDescent="0.25">
      <c r="A1397" s="60" t="s">
        <v>73</v>
      </c>
      <c r="B1397" s="60" t="s">
        <v>72</v>
      </c>
      <c r="C1397" s="57" t="s">
        <v>176</v>
      </c>
      <c r="D1397" s="61">
        <v>3427.2001124534663</v>
      </c>
      <c r="E1397" s="62">
        <v>0</v>
      </c>
      <c r="F1397" s="60">
        <v>490280</v>
      </c>
      <c r="G1397" s="60" t="s">
        <v>313</v>
      </c>
      <c r="H1397" s="60">
        <v>2018</v>
      </c>
      <c r="I1397" s="62">
        <v>0</v>
      </c>
      <c r="J1397" s="60" t="s">
        <v>268</v>
      </c>
      <c r="K1397" s="60">
        <v>872008</v>
      </c>
      <c r="L1397" s="61"/>
      <c r="M1397" s="61">
        <v>3427.2001124534663</v>
      </c>
      <c r="N1397" s="61"/>
      <c r="O1397" s="60">
        <v>9230</v>
      </c>
      <c r="P1397" s="60">
        <v>504003</v>
      </c>
    </row>
    <row r="1398" spans="1:16" hidden="1" x14ac:dyDescent="0.25">
      <c r="A1398" s="60" t="s">
        <v>73</v>
      </c>
      <c r="B1398" s="60" t="s">
        <v>72</v>
      </c>
      <c r="C1398" s="57" t="s">
        <v>176</v>
      </c>
      <c r="D1398" s="61">
        <v>3427.2004987485448</v>
      </c>
      <c r="E1398" s="62">
        <v>0</v>
      </c>
      <c r="F1398" s="60">
        <v>490280</v>
      </c>
      <c r="G1398" s="60" t="s">
        <v>313</v>
      </c>
      <c r="H1398" s="60">
        <v>2018</v>
      </c>
      <c r="I1398" s="62">
        <v>0</v>
      </c>
      <c r="J1398" s="60" t="s">
        <v>268</v>
      </c>
      <c r="K1398" s="60">
        <v>872008</v>
      </c>
      <c r="L1398" s="61"/>
      <c r="M1398" s="61">
        <v>3427.2004987485448</v>
      </c>
      <c r="N1398" s="61"/>
      <c r="O1398" s="60">
        <v>9230</v>
      </c>
      <c r="P1398" s="60">
        <v>504003</v>
      </c>
    </row>
    <row r="1399" spans="1:16" hidden="1" x14ac:dyDescent="0.25">
      <c r="A1399" s="60" t="s">
        <v>73</v>
      </c>
      <c r="B1399" s="60" t="s">
        <v>72</v>
      </c>
      <c r="C1399" s="57" t="s">
        <v>176</v>
      </c>
      <c r="D1399" s="61">
        <v>3685.5989322580458</v>
      </c>
      <c r="E1399" s="62">
        <v>0</v>
      </c>
      <c r="F1399" s="60">
        <v>490280</v>
      </c>
      <c r="G1399" s="60" t="s">
        <v>313</v>
      </c>
      <c r="H1399" s="60">
        <v>2019</v>
      </c>
      <c r="I1399" s="62">
        <v>0</v>
      </c>
      <c r="J1399" s="60" t="s">
        <v>268</v>
      </c>
      <c r="K1399" s="60">
        <v>872008</v>
      </c>
      <c r="L1399" s="61"/>
      <c r="M1399" s="61">
        <v>3685.5989322580458</v>
      </c>
      <c r="N1399" s="61"/>
      <c r="O1399" s="60">
        <v>9230</v>
      </c>
      <c r="P1399" s="60">
        <v>504003</v>
      </c>
    </row>
    <row r="1400" spans="1:16" hidden="1" x14ac:dyDescent="0.25">
      <c r="A1400" s="60" t="s">
        <v>73</v>
      </c>
      <c r="B1400" s="60" t="s">
        <v>72</v>
      </c>
      <c r="C1400" s="57" t="s">
        <v>176</v>
      </c>
      <c r="D1400" s="61">
        <v>3685.5990921062321</v>
      </c>
      <c r="E1400" s="62">
        <v>0</v>
      </c>
      <c r="F1400" s="60">
        <v>490280</v>
      </c>
      <c r="G1400" s="60" t="s">
        <v>313</v>
      </c>
      <c r="H1400" s="60">
        <v>2019</v>
      </c>
      <c r="I1400" s="62">
        <v>0</v>
      </c>
      <c r="J1400" s="60" t="s">
        <v>268</v>
      </c>
      <c r="K1400" s="60">
        <v>872008</v>
      </c>
      <c r="L1400" s="61"/>
      <c r="M1400" s="61">
        <v>3685.5990921062321</v>
      </c>
      <c r="N1400" s="61"/>
      <c r="O1400" s="60">
        <v>9230</v>
      </c>
      <c r="P1400" s="60">
        <v>504003</v>
      </c>
    </row>
    <row r="1401" spans="1:16" hidden="1" x14ac:dyDescent="0.25">
      <c r="A1401" s="60" t="s">
        <v>73</v>
      </c>
      <c r="B1401" s="60" t="s">
        <v>72</v>
      </c>
      <c r="C1401" s="57" t="s">
        <v>176</v>
      </c>
      <c r="D1401" s="61">
        <v>3685.5995713393036</v>
      </c>
      <c r="E1401" s="62">
        <v>0</v>
      </c>
      <c r="F1401" s="60">
        <v>490280</v>
      </c>
      <c r="G1401" s="60" t="s">
        <v>313</v>
      </c>
      <c r="H1401" s="60">
        <v>2019</v>
      </c>
      <c r="I1401" s="62">
        <v>0</v>
      </c>
      <c r="J1401" s="60" t="s">
        <v>268</v>
      </c>
      <c r="K1401" s="60">
        <v>872008</v>
      </c>
      <c r="L1401" s="61"/>
      <c r="M1401" s="61">
        <v>3685.5995713393036</v>
      </c>
      <c r="N1401" s="61"/>
      <c r="O1401" s="60">
        <v>9230</v>
      </c>
      <c r="P1401" s="60">
        <v>504003</v>
      </c>
    </row>
    <row r="1402" spans="1:16" hidden="1" x14ac:dyDescent="0.25">
      <c r="A1402" s="60" t="s">
        <v>73</v>
      </c>
      <c r="B1402" s="60" t="s">
        <v>72</v>
      </c>
      <c r="C1402" s="57" t="s">
        <v>176</v>
      </c>
      <c r="D1402" s="61">
        <v>3685.5999642939796</v>
      </c>
      <c r="E1402" s="62">
        <v>0</v>
      </c>
      <c r="F1402" s="60">
        <v>490280</v>
      </c>
      <c r="G1402" s="60" t="s">
        <v>313</v>
      </c>
      <c r="H1402" s="60">
        <v>2019</v>
      </c>
      <c r="I1402" s="62">
        <v>0</v>
      </c>
      <c r="J1402" s="60" t="s">
        <v>268</v>
      </c>
      <c r="K1402" s="60">
        <v>872008</v>
      </c>
      <c r="L1402" s="61"/>
      <c r="M1402" s="61">
        <v>3685.5999642939796</v>
      </c>
      <c r="N1402" s="61"/>
      <c r="O1402" s="60">
        <v>9230</v>
      </c>
      <c r="P1402" s="60">
        <v>504003</v>
      </c>
    </row>
    <row r="1403" spans="1:16" hidden="1" x14ac:dyDescent="0.25">
      <c r="A1403" s="60" t="s">
        <v>73</v>
      </c>
      <c r="B1403" s="60" t="s">
        <v>72</v>
      </c>
      <c r="C1403" s="57" t="s">
        <v>176</v>
      </c>
      <c r="D1403" s="61">
        <v>3685.6001203437017</v>
      </c>
      <c r="E1403" s="62">
        <v>0</v>
      </c>
      <c r="F1403" s="60">
        <v>490280</v>
      </c>
      <c r="G1403" s="60" t="s">
        <v>313</v>
      </c>
      <c r="H1403" s="60">
        <v>2019</v>
      </c>
      <c r="I1403" s="62">
        <v>0</v>
      </c>
      <c r="J1403" s="60" t="s">
        <v>268</v>
      </c>
      <c r="K1403" s="60">
        <v>872008</v>
      </c>
      <c r="L1403" s="61"/>
      <c r="M1403" s="61">
        <v>3685.6001203437017</v>
      </c>
      <c r="N1403" s="61"/>
      <c r="O1403" s="60">
        <v>9230</v>
      </c>
      <c r="P1403" s="60">
        <v>504003</v>
      </c>
    </row>
    <row r="1404" spans="1:16" hidden="1" x14ac:dyDescent="0.25">
      <c r="A1404" s="60" t="s">
        <v>73</v>
      </c>
      <c r="B1404" s="60" t="s">
        <v>72</v>
      </c>
      <c r="C1404" s="57" t="s">
        <v>176</v>
      </c>
      <c r="D1404" s="61">
        <v>3685.6002626083791</v>
      </c>
      <c r="E1404" s="62">
        <v>0</v>
      </c>
      <c r="F1404" s="60">
        <v>490280</v>
      </c>
      <c r="G1404" s="60" t="s">
        <v>313</v>
      </c>
      <c r="H1404" s="60">
        <v>2019</v>
      </c>
      <c r="I1404" s="62">
        <v>0</v>
      </c>
      <c r="J1404" s="60" t="s">
        <v>268</v>
      </c>
      <c r="K1404" s="60">
        <v>872008</v>
      </c>
      <c r="L1404" s="61"/>
      <c r="M1404" s="61">
        <v>3685.6002626083791</v>
      </c>
      <c r="N1404" s="61"/>
      <c r="O1404" s="60">
        <v>9230</v>
      </c>
      <c r="P1404" s="60">
        <v>504003</v>
      </c>
    </row>
    <row r="1405" spans="1:16" hidden="1" x14ac:dyDescent="0.25">
      <c r="A1405" s="60" t="s">
        <v>73</v>
      </c>
      <c r="B1405" s="60" t="s">
        <v>72</v>
      </c>
      <c r="C1405" s="57" t="s">
        <v>176</v>
      </c>
      <c r="D1405" s="61">
        <v>5521.4803302716646</v>
      </c>
      <c r="E1405" s="62">
        <v>0</v>
      </c>
      <c r="F1405" s="60">
        <v>490280</v>
      </c>
      <c r="G1405" s="60" t="s">
        <v>313</v>
      </c>
      <c r="H1405" s="60">
        <v>2016</v>
      </c>
      <c r="I1405" s="62">
        <v>0</v>
      </c>
      <c r="J1405" s="60" t="s">
        <v>268</v>
      </c>
      <c r="K1405" s="60">
        <v>872008</v>
      </c>
      <c r="L1405" s="61"/>
      <c r="M1405" s="61">
        <v>5521.4803302716646</v>
      </c>
      <c r="N1405" s="61"/>
      <c r="O1405" s="60">
        <v>9230</v>
      </c>
      <c r="P1405" s="60">
        <v>504003</v>
      </c>
    </row>
    <row r="1406" spans="1:16" hidden="1" x14ac:dyDescent="0.25">
      <c r="A1406" s="60" t="s">
        <v>73</v>
      </c>
      <c r="B1406" s="60" t="s">
        <v>72</v>
      </c>
      <c r="C1406" s="57" t="s">
        <v>176</v>
      </c>
      <c r="D1406" s="61">
        <v>5528.3999400699631</v>
      </c>
      <c r="E1406" s="62">
        <v>0</v>
      </c>
      <c r="F1406" s="60">
        <v>490280</v>
      </c>
      <c r="G1406" s="60" t="s">
        <v>313</v>
      </c>
      <c r="H1406" s="60">
        <v>2019</v>
      </c>
      <c r="I1406" s="62">
        <v>0</v>
      </c>
      <c r="J1406" s="60" t="s">
        <v>268</v>
      </c>
      <c r="K1406" s="60">
        <v>872008</v>
      </c>
      <c r="L1406" s="61"/>
      <c r="M1406" s="61">
        <v>5528.3999400699631</v>
      </c>
      <c r="N1406" s="61"/>
      <c r="O1406" s="60">
        <v>9230</v>
      </c>
      <c r="P1406" s="60">
        <v>504003</v>
      </c>
    </row>
    <row r="1407" spans="1:16" hidden="1" x14ac:dyDescent="0.25">
      <c r="A1407" s="60" t="s">
        <v>73</v>
      </c>
      <c r="B1407" s="60" t="s">
        <v>72</v>
      </c>
      <c r="C1407" s="57" t="s">
        <v>176</v>
      </c>
      <c r="D1407" s="61">
        <v>5528.4001504926455</v>
      </c>
      <c r="E1407" s="62">
        <v>0</v>
      </c>
      <c r="F1407" s="60">
        <v>490280</v>
      </c>
      <c r="G1407" s="60" t="s">
        <v>313</v>
      </c>
      <c r="H1407" s="60">
        <v>2019</v>
      </c>
      <c r="I1407" s="62">
        <v>0</v>
      </c>
      <c r="J1407" s="60" t="s">
        <v>268</v>
      </c>
      <c r="K1407" s="60">
        <v>872008</v>
      </c>
      <c r="L1407" s="61"/>
      <c r="M1407" s="61">
        <v>5528.4001504926455</v>
      </c>
      <c r="N1407" s="61"/>
      <c r="O1407" s="60">
        <v>9230</v>
      </c>
      <c r="P1407" s="60">
        <v>504003</v>
      </c>
    </row>
    <row r="1408" spans="1:16" hidden="1" x14ac:dyDescent="0.25">
      <c r="A1408" s="60" t="s">
        <v>73</v>
      </c>
      <c r="B1408" s="60" t="s">
        <v>72</v>
      </c>
      <c r="C1408" s="57" t="s">
        <v>176</v>
      </c>
      <c r="D1408" s="61">
        <v>5528.4002417949723</v>
      </c>
      <c r="E1408" s="62">
        <v>0</v>
      </c>
      <c r="F1408" s="60">
        <v>490280</v>
      </c>
      <c r="G1408" s="60" t="s">
        <v>313</v>
      </c>
      <c r="H1408" s="60">
        <v>2019</v>
      </c>
      <c r="I1408" s="62">
        <v>0</v>
      </c>
      <c r="J1408" s="60" t="s">
        <v>268</v>
      </c>
      <c r="K1408" s="60">
        <v>872008</v>
      </c>
      <c r="L1408" s="61"/>
      <c r="M1408" s="61">
        <v>5528.4002417949723</v>
      </c>
      <c r="N1408" s="61"/>
      <c r="O1408" s="60">
        <v>9230</v>
      </c>
      <c r="P1408" s="60">
        <v>504003</v>
      </c>
    </row>
    <row r="1409" spans="1:16" hidden="1" x14ac:dyDescent="0.25">
      <c r="A1409" s="60" t="s">
        <v>73</v>
      </c>
      <c r="B1409" s="60" t="s">
        <v>72</v>
      </c>
      <c r="C1409" s="57" t="s">
        <v>176</v>
      </c>
      <c r="D1409" s="61">
        <v>5643.9989770670827</v>
      </c>
      <c r="E1409" s="62">
        <v>0</v>
      </c>
      <c r="F1409" s="60">
        <v>490280</v>
      </c>
      <c r="G1409" s="60" t="s">
        <v>313</v>
      </c>
      <c r="H1409" s="60">
        <v>2020</v>
      </c>
      <c r="I1409" s="62">
        <v>0</v>
      </c>
      <c r="J1409" s="60" t="s">
        <v>268</v>
      </c>
      <c r="K1409" s="60">
        <v>872008</v>
      </c>
      <c r="L1409" s="61"/>
      <c r="M1409" s="61">
        <v>5643.9989770670827</v>
      </c>
      <c r="N1409" s="61"/>
      <c r="O1409" s="60">
        <v>9230</v>
      </c>
      <c r="P1409" s="60">
        <v>504003</v>
      </c>
    </row>
    <row r="1410" spans="1:16" hidden="1" x14ac:dyDescent="0.25">
      <c r="A1410" s="60" t="s">
        <v>73</v>
      </c>
      <c r="B1410" s="60" t="s">
        <v>72</v>
      </c>
      <c r="C1410" s="57" t="s">
        <v>176</v>
      </c>
      <c r="D1410" s="61">
        <v>5643.9997094710179</v>
      </c>
      <c r="E1410" s="62">
        <v>0</v>
      </c>
      <c r="F1410" s="60">
        <v>490280</v>
      </c>
      <c r="G1410" s="60" t="s">
        <v>313</v>
      </c>
      <c r="H1410" s="60">
        <v>2020</v>
      </c>
      <c r="I1410" s="62">
        <v>0</v>
      </c>
      <c r="J1410" s="60" t="s">
        <v>268</v>
      </c>
      <c r="K1410" s="60">
        <v>872008</v>
      </c>
      <c r="L1410" s="61"/>
      <c r="M1410" s="61">
        <v>5643.9997094710179</v>
      </c>
      <c r="N1410" s="61"/>
      <c r="O1410" s="60">
        <v>9230</v>
      </c>
      <c r="P1410" s="60">
        <v>504003</v>
      </c>
    </row>
    <row r="1411" spans="1:16" hidden="1" x14ac:dyDescent="0.25">
      <c r="A1411" s="60" t="s">
        <v>73</v>
      </c>
      <c r="B1411" s="60" t="s">
        <v>72</v>
      </c>
      <c r="C1411" s="57" t="s">
        <v>176</v>
      </c>
      <c r="D1411" s="61">
        <v>5643.999994363915</v>
      </c>
      <c r="E1411" s="62">
        <v>0</v>
      </c>
      <c r="F1411" s="60">
        <v>490280</v>
      </c>
      <c r="G1411" s="60" t="s">
        <v>313</v>
      </c>
      <c r="H1411" s="60">
        <v>2020</v>
      </c>
      <c r="I1411" s="62">
        <v>0</v>
      </c>
      <c r="J1411" s="60" t="s">
        <v>268</v>
      </c>
      <c r="K1411" s="60">
        <v>872008</v>
      </c>
      <c r="L1411" s="61"/>
      <c r="M1411" s="61">
        <v>5643.999994363915</v>
      </c>
      <c r="N1411" s="61"/>
      <c r="O1411" s="60">
        <v>9230</v>
      </c>
      <c r="P1411" s="60">
        <v>504003</v>
      </c>
    </row>
    <row r="1412" spans="1:16" hidden="1" x14ac:dyDescent="0.25">
      <c r="A1412" s="60" t="s">
        <v>73</v>
      </c>
      <c r="B1412" s="60" t="s">
        <v>72</v>
      </c>
      <c r="C1412" s="57" t="s">
        <v>176</v>
      </c>
      <c r="D1412" s="61">
        <v>5644.0000992550913</v>
      </c>
      <c r="E1412" s="62">
        <v>0</v>
      </c>
      <c r="F1412" s="60">
        <v>490280</v>
      </c>
      <c r="G1412" s="60" t="s">
        <v>313</v>
      </c>
      <c r="H1412" s="60">
        <v>2020</v>
      </c>
      <c r="I1412" s="62">
        <v>0</v>
      </c>
      <c r="J1412" s="60" t="s">
        <v>268</v>
      </c>
      <c r="K1412" s="60">
        <v>872008</v>
      </c>
      <c r="L1412" s="61"/>
      <c r="M1412" s="61">
        <v>5644.0000992550913</v>
      </c>
      <c r="N1412" s="61"/>
      <c r="O1412" s="60">
        <v>9230</v>
      </c>
      <c r="P1412" s="60">
        <v>504003</v>
      </c>
    </row>
    <row r="1413" spans="1:16" hidden="1" x14ac:dyDescent="0.25">
      <c r="A1413" s="60" t="s">
        <v>73</v>
      </c>
      <c r="B1413" s="60" t="s">
        <v>72</v>
      </c>
      <c r="C1413" s="57" t="s">
        <v>176</v>
      </c>
      <c r="D1413" s="61">
        <v>5644.0002088457513</v>
      </c>
      <c r="E1413" s="62">
        <v>0</v>
      </c>
      <c r="F1413" s="60">
        <v>490280</v>
      </c>
      <c r="G1413" s="60" t="s">
        <v>313</v>
      </c>
      <c r="H1413" s="60">
        <v>2020</v>
      </c>
      <c r="I1413" s="62">
        <v>0</v>
      </c>
      <c r="J1413" s="60" t="s">
        <v>268</v>
      </c>
      <c r="K1413" s="60">
        <v>872008</v>
      </c>
      <c r="L1413" s="61"/>
      <c r="M1413" s="61">
        <v>5644.0002088457513</v>
      </c>
      <c r="N1413" s="61"/>
      <c r="O1413" s="60">
        <v>9230</v>
      </c>
      <c r="P1413" s="60">
        <v>504003</v>
      </c>
    </row>
    <row r="1414" spans="1:16" hidden="1" x14ac:dyDescent="0.25">
      <c r="A1414" s="60" t="s">
        <v>73</v>
      </c>
      <c r="B1414" s="60" t="s">
        <v>72</v>
      </c>
      <c r="C1414" s="57" t="s">
        <v>176</v>
      </c>
      <c r="D1414" s="61">
        <v>5644.0002759097288</v>
      </c>
      <c r="E1414" s="62">
        <v>0</v>
      </c>
      <c r="F1414" s="60">
        <v>490280</v>
      </c>
      <c r="G1414" s="60" t="s">
        <v>313</v>
      </c>
      <c r="H1414" s="60">
        <v>2020</v>
      </c>
      <c r="I1414" s="62">
        <v>0</v>
      </c>
      <c r="J1414" s="60" t="s">
        <v>268</v>
      </c>
      <c r="K1414" s="60">
        <v>872008</v>
      </c>
      <c r="L1414" s="61"/>
      <c r="M1414" s="61">
        <v>5644.0002759097288</v>
      </c>
      <c r="N1414" s="61"/>
      <c r="O1414" s="60">
        <v>9230</v>
      </c>
      <c r="P1414" s="60">
        <v>504003</v>
      </c>
    </row>
    <row r="1415" spans="1:16" hidden="1" x14ac:dyDescent="0.25">
      <c r="A1415" s="60" t="s">
        <v>73</v>
      </c>
      <c r="B1415" s="60" t="s">
        <v>72</v>
      </c>
      <c r="C1415" s="57" t="s">
        <v>176</v>
      </c>
      <c r="D1415" s="61">
        <v>5644.0004704337744</v>
      </c>
      <c r="E1415" s="62">
        <v>0</v>
      </c>
      <c r="F1415" s="60">
        <v>490280</v>
      </c>
      <c r="G1415" s="60" t="s">
        <v>313</v>
      </c>
      <c r="H1415" s="60">
        <v>2020</v>
      </c>
      <c r="I1415" s="62">
        <v>0</v>
      </c>
      <c r="J1415" s="60" t="s">
        <v>268</v>
      </c>
      <c r="K1415" s="60">
        <v>872008</v>
      </c>
      <c r="L1415" s="61"/>
      <c r="M1415" s="61">
        <v>5644.0004704337744</v>
      </c>
      <c r="N1415" s="61"/>
      <c r="O1415" s="60">
        <v>9230</v>
      </c>
      <c r="P1415" s="60">
        <v>504003</v>
      </c>
    </row>
    <row r="1416" spans="1:16" hidden="1" x14ac:dyDescent="0.25">
      <c r="A1416" s="60" t="s">
        <v>73</v>
      </c>
      <c r="B1416" s="60" t="s">
        <v>72</v>
      </c>
      <c r="C1416" s="57" t="s">
        <v>176</v>
      </c>
      <c r="D1416" s="61">
        <v>5644.000581919624</v>
      </c>
      <c r="E1416" s="62">
        <v>0</v>
      </c>
      <c r="F1416" s="60">
        <v>490280</v>
      </c>
      <c r="G1416" s="60" t="s">
        <v>313</v>
      </c>
      <c r="H1416" s="60">
        <v>2020</v>
      </c>
      <c r="I1416" s="62">
        <v>0</v>
      </c>
      <c r="J1416" s="60" t="s">
        <v>268</v>
      </c>
      <c r="K1416" s="60">
        <v>872008</v>
      </c>
      <c r="L1416" s="61"/>
      <c r="M1416" s="61">
        <v>5644.000581919624</v>
      </c>
      <c r="N1416" s="61"/>
      <c r="O1416" s="60">
        <v>9230</v>
      </c>
      <c r="P1416" s="60">
        <v>504003</v>
      </c>
    </row>
    <row r="1417" spans="1:16" hidden="1" x14ac:dyDescent="0.25">
      <c r="A1417" s="60" t="s">
        <v>73</v>
      </c>
      <c r="B1417" s="60" t="s">
        <v>72</v>
      </c>
      <c r="C1417" s="57" t="s">
        <v>176</v>
      </c>
      <c r="D1417" s="61">
        <v>5644.0014217666076</v>
      </c>
      <c r="E1417" s="62">
        <v>0</v>
      </c>
      <c r="F1417" s="60">
        <v>490280</v>
      </c>
      <c r="G1417" s="60" t="s">
        <v>313</v>
      </c>
      <c r="H1417" s="60">
        <v>2020</v>
      </c>
      <c r="I1417" s="62">
        <v>0</v>
      </c>
      <c r="J1417" s="60" t="s">
        <v>268</v>
      </c>
      <c r="K1417" s="60">
        <v>872008</v>
      </c>
      <c r="L1417" s="61"/>
      <c r="M1417" s="61">
        <v>5644.0014217666076</v>
      </c>
      <c r="N1417" s="61"/>
      <c r="O1417" s="60">
        <v>9230</v>
      </c>
      <c r="P1417" s="60">
        <v>504003</v>
      </c>
    </row>
    <row r="1418" spans="1:16" hidden="1" x14ac:dyDescent="0.25">
      <c r="A1418" s="60" t="s">
        <v>73</v>
      </c>
      <c r="B1418" s="60" t="s">
        <v>72</v>
      </c>
      <c r="C1418" s="57" t="s">
        <v>176</v>
      </c>
      <c r="D1418" s="61">
        <v>11056.799963821646</v>
      </c>
      <c r="E1418" s="62">
        <v>0</v>
      </c>
      <c r="F1418" s="60">
        <v>490280</v>
      </c>
      <c r="G1418" s="60" t="s">
        <v>313</v>
      </c>
      <c r="H1418" s="60">
        <v>2019</v>
      </c>
      <c r="I1418" s="62">
        <v>0</v>
      </c>
      <c r="J1418" s="60" t="s">
        <v>268</v>
      </c>
      <c r="K1418" s="60">
        <v>872008</v>
      </c>
      <c r="L1418" s="61"/>
      <c r="M1418" s="61">
        <v>11056.799963821646</v>
      </c>
      <c r="N1418" s="61"/>
      <c r="O1418" s="60">
        <v>9230</v>
      </c>
      <c r="P1418" s="60">
        <v>504003</v>
      </c>
    </row>
    <row r="1419" spans="1:16" hidden="1" x14ac:dyDescent="0.25">
      <c r="A1419" s="60" t="s">
        <v>125</v>
      </c>
      <c r="B1419" s="60" t="s">
        <v>124</v>
      </c>
      <c r="C1419" s="57" t="s">
        <v>174</v>
      </c>
      <c r="D1419" s="61">
        <v>56.23571059812668</v>
      </c>
      <c r="E1419" s="62">
        <v>0</v>
      </c>
      <c r="F1419" s="60">
        <v>430157</v>
      </c>
      <c r="G1419" s="60" t="s">
        <v>314</v>
      </c>
      <c r="H1419" s="60">
        <v>2015</v>
      </c>
      <c r="I1419" s="62">
        <v>0</v>
      </c>
      <c r="J1419" s="60" t="s">
        <v>268</v>
      </c>
      <c r="K1419" s="60">
        <v>872005</v>
      </c>
      <c r="L1419" s="61"/>
      <c r="M1419" s="61">
        <v>56.23571059812668</v>
      </c>
      <c r="N1419" s="61"/>
      <c r="O1419" s="60">
        <v>9230</v>
      </c>
      <c r="P1419" s="60">
        <v>509326</v>
      </c>
    </row>
    <row r="1420" spans="1:16" hidden="1" x14ac:dyDescent="0.25">
      <c r="A1420" s="60" t="s">
        <v>125</v>
      </c>
      <c r="B1420" s="60" t="s">
        <v>124</v>
      </c>
      <c r="C1420" s="57" t="s">
        <v>169</v>
      </c>
      <c r="D1420" s="61">
        <v>147.27302898443833</v>
      </c>
      <c r="E1420" s="62">
        <v>0</v>
      </c>
      <c r="F1420" s="60">
        <v>470214</v>
      </c>
      <c r="G1420" s="60" t="s">
        <v>315</v>
      </c>
      <c r="H1420" s="60">
        <v>2015</v>
      </c>
      <c r="I1420" s="62">
        <v>0</v>
      </c>
      <c r="J1420" s="60" t="s">
        <v>268</v>
      </c>
      <c r="K1420" s="60">
        <v>872005</v>
      </c>
      <c r="L1420" s="61"/>
      <c r="M1420" s="61">
        <v>147.27302898443833</v>
      </c>
      <c r="N1420" s="61"/>
      <c r="O1420" s="57">
        <v>9230</v>
      </c>
      <c r="P1420" s="60">
        <v>509326</v>
      </c>
    </row>
    <row r="1421" spans="1:16" x14ac:dyDescent="0.25">
      <c r="A1421" s="57" t="s">
        <v>125</v>
      </c>
      <c r="B1421" s="57" t="s">
        <v>124</v>
      </c>
      <c r="C1421" s="57" t="s">
        <v>175</v>
      </c>
      <c r="D1421" s="58">
        <v>155.75448041890988</v>
      </c>
      <c r="E1421" s="59">
        <v>0</v>
      </c>
      <c r="F1421" s="57">
        <v>410157</v>
      </c>
      <c r="G1421" s="57" t="s">
        <v>316</v>
      </c>
      <c r="H1421" s="57">
        <v>2015</v>
      </c>
      <c r="I1421" s="59">
        <v>0</v>
      </c>
      <c r="J1421" s="57" t="s">
        <v>268</v>
      </c>
      <c r="K1421" s="57">
        <v>872005</v>
      </c>
      <c r="M1421" s="58">
        <v>155.75448041890988</v>
      </c>
      <c r="O1421" s="57">
        <v>9230</v>
      </c>
      <c r="P1421" s="57">
        <v>509326</v>
      </c>
    </row>
    <row r="1422" spans="1:16" hidden="1" x14ac:dyDescent="0.25">
      <c r="A1422" s="60" t="s">
        <v>125</v>
      </c>
      <c r="B1422" s="60" t="s">
        <v>124</v>
      </c>
      <c r="C1422" s="57" t="s">
        <v>172</v>
      </c>
      <c r="D1422" s="61">
        <v>161.19367209971239</v>
      </c>
      <c r="E1422" s="62">
        <v>0</v>
      </c>
      <c r="F1422" s="60">
        <v>481214</v>
      </c>
      <c r="G1422" s="60" t="s">
        <v>317</v>
      </c>
      <c r="H1422" s="60">
        <v>2015</v>
      </c>
      <c r="I1422" s="62">
        <v>0</v>
      </c>
      <c r="J1422" s="60" t="s">
        <v>268</v>
      </c>
      <c r="K1422" s="60">
        <v>872005</v>
      </c>
      <c r="L1422" s="61"/>
      <c r="M1422" s="61">
        <v>161.19367209971239</v>
      </c>
      <c r="N1422" s="61"/>
      <c r="O1422" s="57">
        <v>9230</v>
      </c>
      <c r="P1422" s="60">
        <v>509326</v>
      </c>
    </row>
    <row r="1423" spans="1:16" hidden="1" x14ac:dyDescent="0.25">
      <c r="A1423" s="60" t="s">
        <v>125</v>
      </c>
      <c r="B1423" s="60" t="s">
        <v>124</v>
      </c>
      <c r="C1423" s="57" t="s">
        <v>176</v>
      </c>
      <c r="D1423" s="61">
        <v>226.78663618260941</v>
      </c>
      <c r="E1423" s="62">
        <v>0</v>
      </c>
      <c r="F1423" s="60">
        <v>490214</v>
      </c>
      <c r="G1423" s="60" t="s">
        <v>318</v>
      </c>
      <c r="H1423" s="60">
        <v>2015</v>
      </c>
      <c r="I1423" s="62">
        <v>0</v>
      </c>
      <c r="J1423" s="60" t="s">
        <v>268</v>
      </c>
      <c r="K1423" s="60">
        <v>872005</v>
      </c>
      <c r="L1423" s="61"/>
      <c r="M1423" s="61">
        <v>226.78663618260941</v>
      </c>
      <c r="N1423" s="61"/>
      <c r="O1423" s="60">
        <v>9230</v>
      </c>
      <c r="P1423" s="60">
        <v>509326</v>
      </c>
    </row>
    <row r="1424" spans="1:16" hidden="1" x14ac:dyDescent="0.25">
      <c r="A1424" s="60" t="s">
        <v>125</v>
      </c>
      <c r="B1424" s="60" t="s">
        <v>124</v>
      </c>
      <c r="C1424" s="57" t="s">
        <v>168</v>
      </c>
      <c r="D1424" s="61">
        <v>230.24374953905152</v>
      </c>
      <c r="E1424" s="62">
        <v>0</v>
      </c>
      <c r="F1424" s="60">
        <v>440157</v>
      </c>
      <c r="G1424" s="60" t="s">
        <v>319</v>
      </c>
      <c r="H1424" s="60">
        <v>2015</v>
      </c>
      <c r="I1424" s="62">
        <v>0</v>
      </c>
      <c r="J1424" s="60" t="s">
        <v>268</v>
      </c>
      <c r="K1424" s="60">
        <v>872005</v>
      </c>
      <c r="L1424" s="61"/>
      <c r="M1424" s="61">
        <v>230.24374953905152</v>
      </c>
      <c r="N1424" s="61"/>
      <c r="O1424" s="60">
        <v>9230</v>
      </c>
      <c r="P1424" s="60">
        <v>509326</v>
      </c>
    </row>
    <row r="1425" spans="1:16" hidden="1" x14ac:dyDescent="0.25">
      <c r="A1425" s="60" t="s">
        <v>125</v>
      </c>
      <c r="B1425" s="60" t="s">
        <v>124</v>
      </c>
      <c r="C1425" s="57" t="s">
        <v>173</v>
      </c>
      <c r="D1425" s="61">
        <v>251.77004203849833</v>
      </c>
      <c r="E1425" s="62">
        <v>0</v>
      </c>
      <c r="F1425" s="60">
        <v>450157</v>
      </c>
      <c r="G1425" s="60" t="s">
        <v>320</v>
      </c>
      <c r="H1425" s="60">
        <v>2015</v>
      </c>
      <c r="I1425" s="62">
        <v>0</v>
      </c>
      <c r="J1425" s="60" t="s">
        <v>268</v>
      </c>
      <c r="K1425" s="60">
        <v>872005</v>
      </c>
      <c r="L1425" s="61"/>
      <c r="M1425" s="61">
        <v>251.77004203849833</v>
      </c>
      <c r="N1425" s="61"/>
      <c r="O1425" s="60">
        <v>9230</v>
      </c>
      <c r="P1425" s="60">
        <v>509326</v>
      </c>
    </row>
    <row r="1426" spans="1:16" x14ac:dyDescent="0.25">
      <c r="A1426" s="57" t="s">
        <v>125</v>
      </c>
      <c r="B1426" s="57" t="s">
        <v>124</v>
      </c>
      <c r="C1426" s="57" t="s">
        <v>5</v>
      </c>
      <c r="D1426" s="58">
        <v>302.01342281879181</v>
      </c>
      <c r="E1426" s="59">
        <v>0</v>
      </c>
      <c r="F1426" s="57">
        <v>420157</v>
      </c>
      <c r="G1426" s="57" t="s">
        <v>321</v>
      </c>
      <c r="H1426" s="57">
        <v>2015</v>
      </c>
      <c r="I1426" s="59">
        <v>0</v>
      </c>
      <c r="J1426" s="57" t="s">
        <v>268</v>
      </c>
      <c r="K1426" s="57">
        <v>872005</v>
      </c>
      <c r="M1426" s="58">
        <v>302.01342281879181</v>
      </c>
      <c r="O1426" s="57">
        <v>9230</v>
      </c>
      <c r="P1426" s="57">
        <v>509326</v>
      </c>
    </row>
    <row r="1427" spans="1:16" hidden="1" x14ac:dyDescent="0.25">
      <c r="A1427" s="60" t="s">
        <v>125</v>
      </c>
      <c r="B1427" s="60" t="s">
        <v>124</v>
      </c>
      <c r="C1427" s="57" t="s">
        <v>174</v>
      </c>
      <c r="D1427" s="61">
        <v>337.50701252322045</v>
      </c>
      <c r="E1427" s="62">
        <v>0</v>
      </c>
      <c r="F1427" s="60">
        <v>430157</v>
      </c>
      <c r="G1427" s="60" t="s">
        <v>314</v>
      </c>
      <c r="H1427" s="60">
        <v>2015</v>
      </c>
      <c r="I1427" s="62">
        <v>0</v>
      </c>
      <c r="J1427" s="60" t="s">
        <v>268</v>
      </c>
      <c r="K1427" s="60">
        <v>872005</v>
      </c>
      <c r="L1427" s="61"/>
      <c r="M1427" s="61">
        <v>337.50701252322045</v>
      </c>
      <c r="N1427" s="61"/>
      <c r="O1427" s="60">
        <v>9230</v>
      </c>
      <c r="P1427" s="60">
        <v>509326</v>
      </c>
    </row>
    <row r="1428" spans="1:16" x14ac:dyDescent="0.25">
      <c r="A1428" s="57" t="s">
        <v>125</v>
      </c>
      <c r="B1428" s="57" t="s">
        <v>124</v>
      </c>
      <c r="C1428" s="57" t="s">
        <v>171</v>
      </c>
      <c r="D1428" s="58">
        <v>464.49775057157609</v>
      </c>
      <c r="E1428" s="59">
        <v>0</v>
      </c>
      <c r="F1428" s="57">
        <v>400157</v>
      </c>
      <c r="G1428" s="57" t="s">
        <v>322</v>
      </c>
      <c r="H1428" s="57">
        <v>2015</v>
      </c>
      <c r="I1428" s="59">
        <v>0</v>
      </c>
      <c r="J1428" s="57" t="s">
        <v>268</v>
      </c>
      <c r="K1428" s="57">
        <v>872005</v>
      </c>
      <c r="M1428" s="58">
        <v>464.49775057157609</v>
      </c>
      <c r="O1428" s="57">
        <v>9230</v>
      </c>
      <c r="P1428" s="57">
        <v>509326</v>
      </c>
    </row>
    <row r="1429" spans="1:16" hidden="1" x14ac:dyDescent="0.25">
      <c r="A1429" s="60" t="s">
        <v>125</v>
      </c>
      <c r="B1429" s="60" t="s">
        <v>124</v>
      </c>
      <c r="C1429" s="57" t="s">
        <v>167</v>
      </c>
      <c r="D1429" s="61">
        <v>504.23150674828514</v>
      </c>
      <c r="E1429" s="62">
        <v>0</v>
      </c>
      <c r="F1429" s="60">
        <v>460157</v>
      </c>
      <c r="G1429" s="60" t="s">
        <v>323</v>
      </c>
      <c r="H1429" s="60">
        <v>2015</v>
      </c>
      <c r="I1429" s="62">
        <v>0</v>
      </c>
      <c r="J1429" s="60" t="s">
        <v>268</v>
      </c>
      <c r="K1429" s="60">
        <v>872005</v>
      </c>
      <c r="L1429" s="61"/>
      <c r="M1429" s="61">
        <v>504.23150674828514</v>
      </c>
      <c r="N1429" s="61"/>
      <c r="O1429" s="60">
        <v>9230</v>
      </c>
      <c r="P1429" s="60">
        <v>509326</v>
      </c>
    </row>
    <row r="1430" spans="1:16" hidden="1" x14ac:dyDescent="0.25">
      <c r="A1430" s="60" t="s">
        <v>125</v>
      </c>
      <c r="B1430" s="60" t="s">
        <v>124</v>
      </c>
      <c r="C1430" s="57" t="s">
        <v>174</v>
      </c>
      <c r="D1430" s="61">
        <v>675.00432969509245</v>
      </c>
      <c r="E1430" s="62">
        <v>0</v>
      </c>
      <c r="F1430" s="60">
        <v>430157</v>
      </c>
      <c r="G1430" s="60" t="s">
        <v>314</v>
      </c>
      <c r="H1430" s="60">
        <v>2015</v>
      </c>
      <c r="I1430" s="62">
        <v>0</v>
      </c>
      <c r="J1430" s="60" t="s">
        <v>268</v>
      </c>
      <c r="K1430" s="60">
        <v>872005</v>
      </c>
      <c r="L1430" s="61"/>
      <c r="M1430" s="61">
        <v>675.00432969509245</v>
      </c>
      <c r="N1430" s="61"/>
      <c r="O1430" s="60">
        <v>9230</v>
      </c>
      <c r="P1430" s="60">
        <v>509326</v>
      </c>
    </row>
    <row r="1431" spans="1:16" hidden="1" x14ac:dyDescent="0.25">
      <c r="A1431" s="60" t="s">
        <v>125</v>
      </c>
      <c r="B1431" s="60" t="s">
        <v>124</v>
      </c>
      <c r="C1431" s="57" t="s">
        <v>169</v>
      </c>
      <c r="D1431" s="61">
        <v>883.50152474629397</v>
      </c>
      <c r="E1431" s="62">
        <v>0</v>
      </c>
      <c r="F1431" s="60">
        <v>470214</v>
      </c>
      <c r="G1431" s="60" t="s">
        <v>315</v>
      </c>
      <c r="H1431" s="60">
        <v>2015</v>
      </c>
      <c r="I1431" s="62">
        <v>0</v>
      </c>
      <c r="J1431" s="60" t="s">
        <v>268</v>
      </c>
      <c r="K1431" s="60">
        <v>872005</v>
      </c>
      <c r="L1431" s="61"/>
      <c r="M1431" s="61">
        <v>883.50152474629397</v>
      </c>
      <c r="N1431" s="61"/>
      <c r="O1431" s="57">
        <v>9230</v>
      </c>
      <c r="P1431" s="60">
        <v>509326</v>
      </c>
    </row>
    <row r="1432" spans="1:16" x14ac:dyDescent="0.25">
      <c r="A1432" s="57" t="s">
        <v>125</v>
      </c>
      <c r="B1432" s="57" t="s">
        <v>124</v>
      </c>
      <c r="C1432" s="57" t="s">
        <v>175</v>
      </c>
      <c r="D1432" s="58">
        <v>934.50467028589253</v>
      </c>
      <c r="E1432" s="59">
        <v>0</v>
      </c>
      <c r="F1432" s="57">
        <v>410157</v>
      </c>
      <c r="G1432" s="57" t="s">
        <v>316</v>
      </c>
      <c r="H1432" s="57">
        <v>2015</v>
      </c>
      <c r="I1432" s="59">
        <v>0</v>
      </c>
      <c r="J1432" s="57" t="s">
        <v>268</v>
      </c>
      <c r="K1432" s="57">
        <v>872005</v>
      </c>
      <c r="M1432" s="58">
        <v>934.50467028589253</v>
      </c>
      <c r="O1432" s="57">
        <v>9230</v>
      </c>
      <c r="P1432" s="57">
        <v>509326</v>
      </c>
    </row>
    <row r="1433" spans="1:16" hidden="1" x14ac:dyDescent="0.25">
      <c r="A1433" s="60" t="s">
        <v>125</v>
      </c>
      <c r="B1433" s="60" t="s">
        <v>124</v>
      </c>
      <c r="C1433" s="57" t="s">
        <v>172</v>
      </c>
      <c r="D1433" s="61">
        <v>967.49900132937773</v>
      </c>
      <c r="E1433" s="62">
        <v>0</v>
      </c>
      <c r="F1433" s="60">
        <v>481214</v>
      </c>
      <c r="G1433" s="60" t="s">
        <v>317</v>
      </c>
      <c r="H1433" s="60">
        <v>2015</v>
      </c>
      <c r="I1433" s="62">
        <v>0</v>
      </c>
      <c r="J1433" s="60" t="s">
        <v>268</v>
      </c>
      <c r="K1433" s="60">
        <v>872005</v>
      </c>
      <c r="L1433" s="61"/>
      <c r="M1433" s="61">
        <v>967.49900132937773</v>
      </c>
      <c r="N1433" s="61"/>
      <c r="O1433" s="57">
        <v>9230</v>
      </c>
      <c r="P1433" s="60">
        <v>509326</v>
      </c>
    </row>
    <row r="1434" spans="1:16" hidden="1" x14ac:dyDescent="0.25">
      <c r="A1434" s="60" t="s">
        <v>125</v>
      </c>
      <c r="B1434" s="60" t="s">
        <v>124</v>
      </c>
      <c r="C1434" s="57" t="s">
        <v>176</v>
      </c>
      <c r="D1434" s="61">
        <v>1360.4731625006275</v>
      </c>
      <c r="E1434" s="62">
        <v>0</v>
      </c>
      <c r="F1434" s="60">
        <v>490214</v>
      </c>
      <c r="G1434" s="60" t="s">
        <v>318</v>
      </c>
      <c r="H1434" s="60">
        <v>2015</v>
      </c>
      <c r="I1434" s="62">
        <v>0</v>
      </c>
      <c r="J1434" s="60" t="s">
        <v>268</v>
      </c>
      <c r="K1434" s="60">
        <v>872005</v>
      </c>
      <c r="L1434" s="61"/>
      <c r="M1434" s="61">
        <v>1360.4731625006275</v>
      </c>
      <c r="N1434" s="61"/>
      <c r="O1434" s="60">
        <v>9230</v>
      </c>
      <c r="P1434" s="60">
        <v>509326</v>
      </c>
    </row>
    <row r="1435" spans="1:16" hidden="1" x14ac:dyDescent="0.25">
      <c r="A1435" s="60" t="s">
        <v>125</v>
      </c>
      <c r="B1435" s="60" t="s">
        <v>124</v>
      </c>
      <c r="C1435" s="57" t="s">
        <v>168</v>
      </c>
      <c r="D1435" s="61">
        <v>1381.5052749454821</v>
      </c>
      <c r="E1435" s="62">
        <v>0</v>
      </c>
      <c r="F1435" s="60">
        <v>440157</v>
      </c>
      <c r="G1435" s="60" t="s">
        <v>319</v>
      </c>
      <c r="H1435" s="60">
        <v>2015</v>
      </c>
      <c r="I1435" s="62">
        <v>0</v>
      </c>
      <c r="J1435" s="60" t="s">
        <v>268</v>
      </c>
      <c r="K1435" s="60">
        <v>872005</v>
      </c>
      <c r="L1435" s="61"/>
      <c r="M1435" s="61">
        <v>1381.5052749454821</v>
      </c>
      <c r="N1435" s="61"/>
      <c r="O1435" s="60">
        <v>9230</v>
      </c>
      <c r="P1435" s="60">
        <v>509326</v>
      </c>
    </row>
    <row r="1436" spans="1:16" hidden="1" x14ac:dyDescent="0.25">
      <c r="A1436" s="60" t="s">
        <v>125</v>
      </c>
      <c r="B1436" s="60" t="s">
        <v>124</v>
      </c>
      <c r="C1436" s="57" t="s">
        <v>173</v>
      </c>
      <c r="D1436" s="61">
        <v>1510.4920444697657</v>
      </c>
      <c r="E1436" s="62">
        <v>0</v>
      </c>
      <c r="F1436" s="60">
        <v>450157</v>
      </c>
      <c r="G1436" s="60" t="s">
        <v>320</v>
      </c>
      <c r="H1436" s="60">
        <v>2015</v>
      </c>
      <c r="I1436" s="62">
        <v>0</v>
      </c>
      <c r="J1436" s="60" t="s">
        <v>268</v>
      </c>
      <c r="K1436" s="60">
        <v>872005</v>
      </c>
      <c r="L1436" s="61"/>
      <c r="M1436" s="61">
        <v>1510.4920444697657</v>
      </c>
      <c r="N1436" s="61"/>
      <c r="O1436" s="60">
        <v>9230</v>
      </c>
      <c r="P1436" s="60">
        <v>509326</v>
      </c>
    </row>
    <row r="1437" spans="1:16" hidden="1" x14ac:dyDescent="0.25">
      <c r="A1437" s="60" t="s">
        <v>125</v>
      </c>
      <c r="B1437" s="60" t="s">
        <v>124</v>
      </c>
      <c r="C1437" s="57" t="s">
        <v>169</v>
      </c>
      <c r="D1437" s="61">
        <v>1767.0118098514674</v>
      </c>
      <c r="E1437" s="62">
        <v>0</v>
      </c>
      <c r="F1437" s="60">
        <v>470214</v>
      </c>
      <c r="G1437" s="60" t="s">
        <v>315</v>
      </c>
      <c r="H1437" s="60">
        <v>2015</v>
      </c>
      <c r="I1437" s="62">
        <v>0</v>
      </c>
      <c r="J1437" s="60" t="s">
        <v>268</v>
      </c>
      <c r="K1437" s="60">
        <v>872005</v>
      </c>
      <c r="L1437" s="61"/>
      <c r="M1437" s="61">
        <v>1767.0118098514674</v>
      </c>
      <c r="N1437" s="61"/>
      <c r="O1437" s="57">
        <v>9230</v>
      </c>
      <c r="P1437" s="60">
        <v>509326</v>
      </c>
    </row>
    <row r="1438" spans="1:16" x14ac:dyDescent="0.25">
      <c r="A1438" s="57" t="s">
        <v>125</v>
      </c>
      <c r="B1438" s="57" t="s">
        <v>124</v>
      </c>
      <c r="C1438" s="57" t="s">
        <v>5</v>
      </c>
      <c r="D1438" s="58">
        <v>1812.0032568668153</v>
      </c>
      <c r="E1438" s="59">
        <v>0</v>
      </c>
      <c r="F1438" s="57">
        <v>420157</v>
      </c>
      <c r="G1438" s="57" t="s">
        <v>321</v>
      </c>
      <c r="H1438" s="57">
        <v>2015</v>
      </c>
      <c r="I1438" s="59">
        <v>0</v>
      </c>
      <c r="J1438" s="57" t="s">
        <v>268</v>
      </c>
      <c r="K1438" s="57">
        <v>872005</v>
      </c>
      <c r="M1438" s="58">
        <v>1812.0032568668153</v>
      </c>
      <c r="O1438" s="57">
        <v>9230</v>
      </c>
      <c r="P1438" s="57">
        <v>509326</v>
      </c>
    </row>
    <row r="1439" spans="1:16" x14ac:dyDescent="0.25">
      <c r="A1439" s="57" t="s">
        <v>125</v>
      </c>
      <c r="B1439" s="57" t="s">
        <v>124</v>
      </c>
      <c r="C1439" s="57" t="s">
        <v>175</v>
      </c>
      <c r="D1439" s="58">
        <v>1868.9980209888056</v>
      </c>
      <c r="E1439" s="59">
        <v>0</v>
      </c>
      <c r="F1439" s="57">
        <v>410157</v>
      </c>
      <c r="G1439" s="57" t="s">
        <v>316</v>
      </c>
      <c r="H1439" s="57">
        <v>2015</v>
      </c>
      <c r="I1439" s="59">
        <v>0</v>
      </c>
      <c r="J1439" s="57" t="s">
        <v>268</v>
      </c>
      <c r="K1439" s="57">
        <v>872005</v>
      </c>
      <c r="M1439" s="58">
        <v>1868.9980209888056</v>
      </c>
      <c r="O1439" s="57">
        <v>9230</v>
      </c>
      <c r="P1439" s="57">
        <v>509326</v>
      </c>
    </row>
    <row r="1440" spans="1:16" hidden="1" x14ac:dyDescent="0.25">
      <c r="A1440" s="60" t="s">
        <v>125</v>
      </c>
      <c r="B1440" s="60" t="s">
        <v>124</v>
      </c>
      <c r="C1440" s="57" t="s">
        <v>172</v>
      </c>
      <c r="D1440" s="61">
        <v>1935.0039794276245</v>
      </c>
      <c r="E1440" s="62">
        <v>0</v>
      </c>
      <c r="F1440" s="60">
        <v>481214</v>
      </c>
      <c r="G1440" s="60" t="s">
        <v>317</v>
      </c>
      <c r="H1440" s="60">
        <v>2015</v>
      </c>
      <c r="I1440" s="62">
        <v>0</v>
      </c>
      <c r="J1440" s="60" t="s">
        <v>268</v>
      </c>
      <c r="K1440" s="60">
        <v>872005</v>
      </c>
      <c r="L1440" s="61"/>
      <c r="M1440" s="61">
        <v>1935.0039794276245</v>
      </c>
      <c r="N1440" s="61"/>
      <c r="O1440" s="57">
        <v>9230</v>
      </c>
      <c r="P1440" s="60">
        <v>509326</v>
      </c>
    </row>
    <row r="1441" spans="1:16" hidden="1" x14ac:dyDescent="0.25">
      <c r="A1441" s="60" t="s">
        <v>125</v>
      </c>
      <c r="B1441" s="60" t="s">
        <v>124</v>
      </c>
      <c r="C1441" s="57">
        <v>1300</v>
      </c>
      <c r="D1441" s="61">
        <v>2047.4979431765373</v>
      </c>
      <c r="E1441" s="62">
        <v>0.56700070683516213</v>
      </c>
      <c r="F1441" s="60">
        <v>300211</v>
      </c>
      <c r="G1441" s="60" t="s">
        <v>324</v>
      </c>
      <c r="H1441" s="60">
        <v>2015</v>
      </c>
      <c r="I1441" s="62">
        <v>0.92</v>
      </c>
      <c r="J1441" s="60" t="s">
        <v>268</v>
      </c>
      <c r="K1441" s="60">
        <v>872008</v>
      </c>
      <c r="L1441" s="61">
        <v>1976.5727302043854</v>
      </c>
      <c r="M1441" s="61">
        <v>70.92521297215194</v>
      </c>
      <c r="N1441" s="61"/>
      <c r="O1441" s="60" t="s">
        <v>283</v>
      </c>
      <c r="P1441" s="60">
        <v>509019</v>
      </c>
    </row>
    <row r="1442" spans="1:16" x14ac:dyDescent="0.25">
      <c r="A1442" s="57" t="s">
        <v>125</v>
      </c>
      <c r="B1442" s="57" t="s">
        <v>124</v>
      </c>
      <c r="C1442" s="57" t="s">
        <v>175</v>
      </c>
      <c r="D1442" s="58">
        <v>2186.999443637309</v>
      </c>
      <c r="E1442" s="59">
        <v>0.56700042673461437</v>
      </c>
      <c r="F1442" s="57">
        <v>414011</v>
      </c>
      <c r="G1442" s="57" t="s">
        <v>325</v>
      </c>
      <c r="H1442" s="57">
        <v>2015</v>
      </c>
      <c r="I1442" s="59">
        <v>0.56699999999999995</v>
      </c>
      <c r="J1442" s="57" t="s">
        <v>268</v>
      </c>
      <c r="K1442" s="57">
        <v>872008</v>
      </c>
      <c r="L1442" s="58">
        <v>1776.9615090543953</v>
      </c>
      <c r="M1442" s="58">
        <v>410.03793458291375</v>
      </c>
      <c r="O1442" s="57" t="s">
        <v>283</v>
      </c>
      <c r="P1442" s="57">
        <v>509019</v>
      </c>
    </row>
    <row r="1443" spans="1:16" hidden="1" x14ac:dyDescent="0.25">
      <c r="A1443" s="60" t="s">
        <v>125</v>
      </c>
      <c r="B1443" s="60" t="s">
        <v>124</v>
      </c>
      <c r="C1443" s="57" t="s">
        <v>176</v>
      </c>
      <c r="D1443" s="61">
        <v>2720.9944482606306</v>
      </c>
      <c r="E1443" s="62">
        <v>0</v>
      </c>
      <c r="F1443" s="60">
        <v>490214</v>
      </c>
      <c r="G1443" s="60" t="s">
        <v>318</v>
      </c>
      <c r="H1443" s="60">
        <v>2015</v>
      </c>
      <c r="I1443" s="62">
        <v>0</v>
      </c>
      <c r="J1443" s="60" t="s">
        <v>268</v>
      </c>
      <c r="K1443" s="60">
        <v>872005</v>
      </c>
      <c r="L1443" s="61"/>
      <c r="M1443" s="61">
        <v>2720.9944482606306</v>
      </c>
      <c r="N1443" s="61"/>
      <c r="O1443" s="60">
        <v>9230</v>
      </c>
      <c r="P1443" s="60">
        <v>509326</v>
      </c>
    </row>
    <row r="1444" spans="1:16" hidden="1" x14ac:dyDescent="0.25">
      <c r="A1444" s="60" t="s">
        <v>125</v>
      </c>
      <c r="B1444" s="60" t="s">
        <v>124</v>
      </c>
      <c r="C1444" s="57" t="s">
        <v>168</v>
      </c>
      <c r="D1444" s="61">
        <v>2763.0070851325081</v>
      </c>
      <c r="E1444" s="62">
        <v>0</v>
      </c>
      <c r="F1444" s="60">
        <v>440157</v>
      </c>
      <c r="G1444" s="60" t="s">
        <v>319</v>
      </c>
      <c r="H1444" s="60">
        <v>2015</v>
      </c>
      <c r="I1444" s="62">
        <v>0</v>
      </c>
      <c r="J1444" s="60" t="s">
        <v>268</v>
      </c>
      <c r="K1444" s="60">
        <v>872005</v>
      </c>
      <c r="L1444" s="61"/>
      <c r="M1444" s="61">
        <v>2763.0070851325081</v>
      </c>
      <c r="N1444" s="61"/>
      <c r="O1444" s="60">
        <v>9230</v>
      </c>
      <c r="P1444" s="60">
        <v>509326</v>
      </c>
    </row>
    <row r="1445" spans="1:16" x14ac:dyDescent="0.25">
      <c r="A1445" s="57" t="s">
        <v>125</v>
      </c>
      <c r="B1445" s="57" t="s">
        <v>124</v>
      </c>
      <c r="C1445" s="57" t="s">
        <v>171</v>
      </c>
      <c r="D1445" s="58">
        <v>2787.0113881194206</v>
      </c>
      <c r="E1445" s="59">
        <v>0</v>
      </c>
      <c r="F1445" s="57">
        <v>400157</v>
      </c>
      <c r="G1445" s="57" t="s">
        <v>322</v>
      </c>
      <c r="H1445" s="57">
        <v>2015</v>
      </c>
      <c r="I1445" s="59">
        <v>0</v>
      </c>
      <c r="J1445" s="57" t="s">
        <v>268</v>
      </c>
      <c r="K1445" s="57">
        <v>872005</v>
      </c>
      <c r="M1445" s="58">
        <v>2787.0113881194206</v>
      </c>
      <c r="O1445" s="57">
        <v>9230</v>
      </c>
      <c r="P1445" s="57">
        <v>509326</v>
      </c>
    </row>
    <row r="1446" spans="1:16" hidden="1" x14ac:dyDescent="0.25">
      <c r="A1446" s="60" t="s">
        <v>125</v>
      </c>
      <c r="B1446" s="60" t="s">
        <v>124</v>
      </c>
      <c r="C1446" s="57" t="s">
        <v>173</v>
      </c>
      <c r="D1446" s="61">
        <v>3020.9985347144252</v>
      </c>
      <c r="E1446" s="62">
        <v>0</v>
      </c>
      <c r="F1446" s="60">
        <v>450157</v>
      </c>
      <c r="G1446" s="60" t="s">
        <v>320</v>
      </c>
      <c r="H1446" s="60">
        <v>2015</v>
      </c>
      <c r="I1446" s="62">
        <v>0</v>
      </c>
      <c r="J1446" s="60" t="s">
        <v>268</v>
      </c>
      <c r="K1446" s="60">
        <v>872005</v>
      </c>
      <c r="L1446" s="61"/>
      <c r="M1446" s="61">
        <v>3020.9985347144252</v>
      </c>
      <c r="N1446" s="61"/>
      <c r="O1446" s="60">
        <v>9230</v>
      </c>
      <c r="P1446" s="60">
        <v>509326</v>
      </c>
    </row>
    <row r="1447" spans="1:16" hidden="1" x14ac:dyDescent="0.25">
      <c r="A1447" s="60" t="s">
        <v>125</v>
      </c>
      <c r="B1447" s="60" t="s">
        <v>124</v>
      </c>
      <c r="C1447" s="57" t="s">
        <v>167</v>
      </c>
      <c r="D1447" s="61">
        <v>3025.5026642131015</v>
      </c>
      <c r="E1447" s="62">
        <v>0</v>
      </c>
      <c r="F1447" s="60">
        <v>460157</v>
      </c>
      <c r="G1447" s="60" t="s">
        <v>323</v>
      </c>
      <c r="H1447" s="60">
        <v>2015</v>
      </c>
      <c r="I1447" s="62">
        <v>0</v>
      </c>
      <c r="J1447" s="60" t="s">
        <v>268</v>
      </c>
      <c r="K1447" s="60">
        <v>872005</v>
      </c>
      <c r="L1447" s="61"/>
      <c r="M1447" s="61">
        <v>3025.5026642131015</v>
      </c>
      <c r="N1447" s="61"/>
      <c r="O1447" s="60">
        <v>9230</v>
      </c>
      <c r="P1447" s="60">
        <v>509326</v>
      </c>
    </row>
    <row r="1448" spans="1:16" x14ac:dyDescent="0.25">
      <c r="A1448" s="57" t="s">
        <v>125</v>
      </c>
      <c r="B1448" s="57" t="s">
        <v>124</v>
      </c>
      <c r="C1448" s="57" t="s">
        <v>5</v>
      </c>
      <c r="D1448" s="58">
        <v>3623.9937107530172</v>
      </c>
      <c r="E1448" s="59">
        <v>0</v>
      </c>
      <c r="F1448" s="57">
        <v>420157</v>
      </c>
      <c r="G1448" s="57" t="s">
        <v>321</v>
      </c>
      <c r="H1448" s="57">
        <v>2015</v>
      </c>
      <c r="I1448" s="59">
        <v>0</v>
      </c>
      <c r="J1448" s="57" t="s">
        <v>268</v>
      </c>
      <c r="K1448" s="57">
        <v>872005</v>
      </c>
      <c r="M1448" s="58">
        <v>3623.9937107530172</v>
      </c>
      <c r="O1448" s="57">
        <v>9230</v>
      </c>
      <c r="P1448" s="57">
        <v>509326</v>
      </c>
    </row>
    <row r="1449" spans="1:16" x14ac:dyDescent="0.25">
      <c r="A1449" s="57" t="s">
        <v>125</v>
      </c>
      <c r="B1449" s="57" t="s">
        <v>124</v>
      </c>
      <c r="C1449" s="57" t="s">
        <v>5</v>
      </c>
      <c r="D1449" s="58">
        <v>4242.00237581906</v>
      </c>
      <c r="E1449" s="59">
        <v>0.56700066161290064</v>
      </c>
      <c r="F1449" s="57">
        <v>424011</v>
      </c>
      <c r="G1449" s="57" t="s">
        <v>326</v>
      </c>
      <c r="H1449" s="57">
        <v>2015</v>
      </c>
      <c r="I1449" s="59">
        <v>0.56699999999999995</v>
      </c>
      <c r="J1449" s="57" t="s">
        <v>268</v>
      </c>
      <c r="K1449" s="57">
        <v>872008</v>
      </c>
      <c r="L1449" s="58">
        <v>3446.6748076211143</v>
      </c>
      <c r="M1449" s="58">
        <v>795.32756819794577</v>
      </c>
      <c r="O1449" s="57" t="s">
        <v>283</v>
      </c>
      <c r="P1449" s="57">
        <v>509019</v>
      </c>
    </row>
    <row r="1450" spans="1:16" x14ac:dyDescent="0.25">
      <c r="A1450" s="57" t="s">
        <v>125</v>
      </c>
      <c r="B1450" s="57" t="s">
        <v>124</v>
      </c>
      <c r="C1450" s="57" t="s">
        <v>171</v>
      </c>
      <c r="D1450" s="58">
        <v>5573.9910837470061</v>
      </c>
      <c r="E1450" s="59">
        <v>0</v>
      </c>
      <c r="F1450" s="57">
        <v>400157</v>
      </c>
      <c r="G1450" s="57" t="s">
        <v>322</v>
      </c>
      <c r="H1450" s="57">
        <v>2015</v>
      </c>
      <c r="I1450" s="59">
        <v>0</v>
      </c>
      <c r="J1450" s="57" t="s">
        <v>268</v>
      </c>
      <c r="K1450" s="57">
        <v>872005</v>
      </c>
      <c r="M1450" s="58">
        <v>5573.9910837470061</v>
      </c>
      <c r="O1450" s="57">
        <v>9230</v>
      </c>
      <c r="P1450" s="57">
        <v>509326</v>
      </c>
    </row>
    <row r="1451" spans="1:16" hidden="1" x14ac:dyDescent="0.25">
      <c r="A1451" s="60" t="s">
        <v>125</v>
      </c>
      <c r="B1451" s="60" t="s">
        <v>124</v>
      </c>
      <c r="C1451" s="57" t="s">
        <v>167</v>
      </c>
      <c r="D1451" s="61">
        <v>6050.9969974294272</v>
      </c>
      <c r="E1451" s="62">
        <v>0</v>
      </c>
      <c r="F1451" s="60">
        <v>460157</v>
      </c>
      <c r="G1451" s="60" t="s">
        <v>323</v>
      </c>
      <c r="H1451" s="60">
        <v>2015</v>
      </c>
      <c r="I1451" s="62">
        <v>0</v>
      </c>
      <c r="J1451" s="60" t="s">
        <v>268</v>
      </c>
      <c r="K1451" s="60">
        <v>872005</v>
      </c>
      <c r="L1451" s="61"/>
      <c r="M1451" s="61">
        <v>6050.9969974294272</v>
      </c>
      <c r="N1451" s="61"/>
      <c r="O1451" s="60">
        <v>9230</v>
      </c>
      <c r="P1451" s="60">
        <v>509326</v>
      </c>
    </row>
    <row r="1452" spans="1:16" x14ac:dyDescent="0.25">
      <c r="A1452" s="57" t="s">
        <v>125</v>
      </c>
      <c r="B1452" s="57" t="s">
        <v>124</v>
      </c>
      <c r="C1452" s="57" t="s">
        <v>171</v>
      </c>
      <c r="D1452" s="58">
        <v>6523.5002373670941</v>
      </c>
      <c r="E1452" s="59">
        <v>0.56699985693759369</v>
      </c>
      <c r="F1452" s="57">
        <v>404011</v>
      </c>
      <c r="G1452" s="57" t="s">
        <v>327</v>
      </c>
      <c r="H1452" s="57">
        <v>2015</v>
      </c>
      <c r="I1452" s="59">
        <v>0.56699999999999995</v>
      </c>
      <c r="J1452" s="57" t="s">
        <v>268</v>
      </c>
      <c r="K1452" s="57">
        <v>872008</v>
      </c>
      <c r="L1452" s="58">
        <v>5300.4152972584861</v>
      </c>
      <c r="M1452" s="58">
        <v>1223.084940108608</v>
      </c>
      <c r="O1452" s="57" t="s">
        <v>283</v>
      </c>
      <c r="P1452" s="57">
        <v>509019</v>
      </c>
    </row>
    <row r="1453" spans="1:16" hidden="1" x14ac:dyDescent="0.25">
      <c r="A1453" s="60" t="s">
        <v>63</v>
      </c>
      <c r="B1453" s="60" t="s">
        <v>62</v>
      </c>
      <c r="C1453" s="57">
        <v>1300</v>
      </c>
      <c r="D1453" s="61">
        <v>948.99995465015513</v>
      </c>
      <c r="E1453" s="62">
        <v>0</v>
      </c>
      <c r="F1453" s="60">
        <v>300213</v>
      </c>
      <c r="G1453" s="60" t="s">
        <v>328</v>
      </c>
      <c r="H1453" s="60">
        <v>2020</v>
      </c>
      <c r="I1453" s="62">
        <v>0</v>
      </c>
      <c r="J1453" s="60" t="s">
        <v>268</v>
      </c>
      <c r="K1453" s="60">
        <v>872008</v>
      </c>
      <c r="L1453" s="61"/>
      <c r="M1453" s="61">
        <v>948.99995465015513</v>
      </c>
      <c r="N1453" s="61"/>
      <c r="O1453" s="60">
        <v>9230</v>
      </c>
      <c r="P1453" s="60">
        <v>504103</v>
      </c>
    </row>
    <row r="1454" spans="1:16" hidden="1" x14ac:dyDescent="0.25">
      <c r="A1454" s="60" t="s">
        <v>63</v>
      </c>
      <c r="B1454" s="60" t="s">
        <v>62</v>
      </c>
      <c r="C1454" s="57">
        <v>1300</v>
      </c>
      <c r="D1454" s="61">
        <v>1163.4264370136566</v>
      </c>
      <c r="E1454" s="62">
        <v>0.57385837678727214</v>
      </c>
      <c r="F1454" s="60">
        <v>300211</v>
      </c>
      <c r="G1454" s="60" t="s">
        <v>324</v>
      </c>
      <c r="H1454" s="60">
        <v>2014</v>
      </c>
      <c r="I1454" s="62">
        <v>0</v>
      </c>
      <c r="J1454" s="60" t="s">
        <v>268</v>
      </c>
      <c r="K1454" s="60">
        <v>870905</v>
      </c>
      <c r="L1454" s="61">
        <v>667.64200665605654</v>
      </c>
      <c r="M1454" s="61">
        <v>495.78443035760006</v>
      </c>
      <c r="N1454" s="61"/>
      <c r="O1454" s="60" t="s">
        <v>283</v>
      </c>
      <c r="P1454" s="60">
        <v>509021</v>
      </c>
    </row>
    <row r="1455" spans="1:16" hidden="1" x14ac:dyDescent="0.25">
      <c r="A1455" s="60" t="s">
        <v>63</v>
      </c>
      <c r="B1455" s="60" t="s">
        <v>62</v>
      </c>
      <c r="C1455" s="57">
        <v>1300</v>
      </c>
      <c r="D1455" s="61">
        <v>1880.0000799243651</v>
      </c>
      <c r="E1455" s="62">
        <v>0</v>
      </c>
      <c r="F1455" s="60">
        <v>300213</v>
      </c>
      <c r="G1455" s="60" t="s">
        <v>328</v>
      </c>
      <c r="H1455" s="60">
        <v>2019</v>
      </c>
      <c r="I1455" s="62">
        <v>0</v>
      </c>
      <c r="J1455" s="60" t="s">
        <v>268</v>
      </c>
      <c r="K1455" s="60">
        <v>872005</v>
      </c>
      <c r="L1455" s="61"/>
      <c r="M1455" s="61">
        <v>1880.0000799243651</v>
      </c>
      <c r="N1455" s="61"/>
      <c r="O1455" s="60">
        <v>9230</v>
      </c>
      <c r="P1455" s="60">
        <v>504103</v>
      </c>
    </row>
    <row r="1456" spans="1:16" hidden="1" x14ac:dyDescent="0.25">
      <c r="A1456" s="60" t="s">
        <v>63</v>
      </c>
      <c r="B1456" s="60" t="s">
        <v>62</v>
      </c>
      <c r="C1456" s="57">
        <v>1302</v>
      </c>
      <c r="D1456" s="61">
        <v>346.00008138048611</v>
      </c>
      <c r="E1456" s="62">
        <v>0</v>
      </c>
      <c r="F1456" s="60">
        <v>710480</v>
      </c>
      <c r="G1456" s="60" t="s">
        <v>289</v>
      </c>
      <c r="H1456" s="60">
        <v>2020</v>
      </c>
      <c r="I1456" s="62">
        <v>0</v>
      </c>
      <c r="J1456" s="60" t="s">
        <v>268</v>
      </c>
      <c r="K1456" s="60">
        <v>872008</v>
      </c>
      <c r="L1456" s="61"/>
      <c r="M1456" s="61">
        <v>346.00008138048611</v>
      </c>
      <c r="N1456" s="61"/>
      <c r="O1456" s="60">
        <v>9230</v>
      </c>
      <c r="P1456" s="60">
        <v>504103</v>
      </c>
    </row>
    <row r="1457" spans="1:16" hidden="1" x14ac:dyDescent="0.25">
      <c r="A1457" s="60" t="s">
        <v>63</v>
      </c>
      <c r="B1457" s="60" t="s">
        <v>62</v>
      </c>
      <c r="C1457" s="57">
        <v>1302</v>
      </c>
      <c r="D1457" s="61">
        <v>744.0000409475515</v>
      </c>
      <c r="E1457" s="62">
        <v>0</v>
      </c>
      <c r="F1457" s="60">
        <v>710480</v>
      </c>
      <c r="G1457" s="60" t="s">
        <v>289</v>
      </c>
      <c r="H1457" s="60">
        <v>2019</v>
      </c>
      <c r="I1457" s="62">
        <v>0</v>
      </c>
      <c r="J1457" s="60" t="s">
        <v>268</v>
      </c>
      <c r="K1457" s="60">
        <v>872005</v>
      </c>
      <c r="L1457" s="61"/>
      <c r="M1457" s="61">
        <v>744.0000409475515</v>
      </c>
      <c r="N1457" s="61"/>
      <c r="O1457" s="60">
        <v>9230</v>
      </c>
      <c r="P1457" s="60">
        <v>504103</v>
      </c>
    </row>
    <row r="1458" spans="1:16" hidden="1" x14ac:dyDescent="0.25">
      <c r="A1458" s="60" t="s">
        <v>63</v>
      </c>
      <c r="B1458" s="60" t="s">
        <v>62</v>
      </c>
      <c r="C1458" s="57">
        <v>1302</v>
      </c>
      <c r="D1458" s="61">
        <v>780.25904130496338</v>
      </c>
      <c r="E1458" s="62">
        <v>0.57408124559365292</v>
      </c>
      <c r="F1458" s="60">
        <v>710480</v>
      </c>
      <c r="G1458" s="60" t="s">
        <v>289</v>
      </c>
      <c r="H1458" s="60">
        <v>2014</v>
      </c>
      <c r="I1458" s="62">
        <v>0</v>
      </c>
      <c r="J1458" s="60" t="s">
        <v>268</v>
      </c>
      <c r="K1458" s="60">
        <v>870905</v>
      </c>
      <c r="L1458" s="61">
        <v>447.93208231806284</v>
      </c>
      <c r="M1458" s="61">
        <v>332.32695898690054</v>
      </c>
      <c r="N1458" s="61"/>
      <c r="O1458" s="60" t="s">
        <v>283</v>
      </c>
      <c r="P1458" s="60">
        <v>509021</v>
      </c>
    </row>
    <row r="1459" spans="1:16" hidden="1" x14ac:dyDescent="0.25">
      <c r="A1459" s="60" t="s">
        <v>63</v>
      </c>
      <c r="B1459" s="60" t="s">
        <v>62</v>
      </c>
      <c r="C1459" s="57">
        <v>1310</v>
      </c>
      <c r="D1459" s="61">
        <v>328.00020242176839</v>
      </c>
      <c r="E1459" s="62">
        <v>0</v>
      </c>
      <c r="F1459" s="60">
        <v>740018</v>
      </c>
      <c r="G1459" s="60" t="s">
        <v>329</v>
      </c>
      <c r="H1459" s="60">
        <v>2020</v>
      </c>
      <c r="I1459" s="62">
        <v>0</v>
      </c>
      <c r="J1459" s="60" t="s">
        <v>268</v>
      </c>
      <c r="K1459" s="60">
        <v>872008</v>
      </c>
      <c r="L1459" s="61"/>
      <c r="M1459" s="61">
        <v>328.00020242176839</v>
      </c>
      <c r="N1459" s="61"/>
      <c r="O1459" s="60">
        <v>9230</v>
      </c>
      <c r="P1459" s="60">
        <v>504103</v>
      </c>
    </row>
    <row r="1460" spans="1:16" hidden="1" x14ac:dyDescent="0.25">
      <c r="A1460" s="60" t="s">
        <v>63</v>
      </c>
      <c r="B1460" s="60" t="s">
        <v>62</v>
      </c>
      <c r="C1460" s="57">
        <v>1310</v>
      </c>
      <c r="D1460" s="61">
        <v>488.00010926646098</v>
      </c>
      <c r="E1460" s="62">
        <v>0</v>
      </c>
      <c r="F1460" s="60">
        <v>740018</v>
      </c>
      <c r="G1460" s="60" t="s">
        <v>329</v>
      </c>
      <c r="H1460" s="60">
        <v>2019</v>
      </c>
      <c r="I1460" s="62">
        <v>0</v>
      </c>
      <c r="J1460" s="60" t="s">
        <v>268</v>
      </c>
      <c r="K1460" s="60">
        <v>872005</v>
      </c>
      <c r="L1460" s="61"/>
      <c r="M1460" s="61">
        <v>488.00010926646098</v>
      </c>
      <c r="N1460" s="61"/>
      <c r="O1460" s="60">
        <v>9230</v>
      </c>
      <c r="P1460" s="60">
        <v>504103</v>
      </c>
    </row>
    <row r="1461" spans="1:16" x14ac:dyDescent="0.25">
      <c r="A1461" s="57" t="s">
        <v>63</v>
      </c>
      <c r="B1461" s="57" t="s">
        <v>62</v>
      </c>
      <c r="C1461" s="57" t="s">
        <v>5</v>
      </c>
      <c r="D1461" s="58">
        <v>1084.999913038828</v>
      </c>
      <c r="E1461" s="59">
        <v>0</v>
      </c>
      <c r="F1461" s="57">
        <v>424018</v>
      </c>
      <c r="G1461" s="57" t="s">
        <v>330</v>
      </c>
      <c r="H1461" s="57">
        <v>2020</v>
      </c>
      <c r="I1461" s="59">
        <v>0</v>
      </c>
      <c r="J1461" s="57" t="s">
        <v>268</v>
      </c>
      <c r="K1461" s="57">
        <v>872008</v>
      </c>
      <c r="M1461" s="58">
        <v>1084.999913038828</v>
      </c>
      <c r="O1461" s="57">
        <v>9230</v>
      </c>
      <c r="P1461" s="57">
        <v>504103</v>
      </c>
    </row>
    <row r="1462" spans="1:16" x14ac:dyDescent="0.25">
      <c r="A1462" s="57" t="s">
        <v>63</v>
      </c>
      <c r="B1462" s="57" t="s">
        <v>62</v>
      </c>
      <c r="C1462" s="57" t="s">
        <v>5</v>
      </c>
      <c r="D1462" s="58">
        <v>2148.000162366895</v>
      </c>
      <c r="E1462" s="59">
        <v>0</v>
      </c>
      <c r="F1462" s="57">
        <v>424018</v>
      </c>
      <c r="G1462" s="57" t="s">
        <v>330</v>
      </c>
      <c r="H1462" s="57">
        <v>2019</v>
      </c>
      <c r="I1462" s="59">
        <v>0</v>
      </c>
      <c r="J1462" s="57" t="s">
        <v>268</v>
      </c>
      <c r="K1462" s="57">
        <v>872005</v>
      </c>
      <c r="M1462" s="58">
        <v>2148.000162366895</v>
      </c>
      <c r="O1462" s="57">
        <v>9230</v>
      </c>
      <c r="P1462" s="57">
        <v>504103</v>
      </c>
    </row>
    <row r="1463" spans="1:16" x14ac:dyDescent="0.25">
      <c r="A1463" s="57" t="s">
        <v>63</v>
      </c>
      <c r="B1463" s="57" t="s">
        <v>62</v>
      </c>
      <c r="C1463" s="57" t="s">
        <v>5</v>
      </c>
      <c r="D1463" s="58">
        <v>2626.1077416209923</v>
      </c>
      <c r="E1463" s="59">
        <v>0.57377789185792294</v>
      </c>
      <c r="F1463" s="57">
        <v>424011</v>
      </c>
      <c r="G1463" s="57" t="s">
        <v>326</v>
      </c>
      <c r="H1463" s="57">
        <v>2014</v>
      </c>
      <c r="I1463" s="59">
        <v>0</v>
      </c>
      <c r="J1463" s="57" t="s">
        <v>268</v>
      </c>
      <c r="K1463" s="57">
        <v>870905</v>
      </c>
      <c r="L1463" s="58">
        <v>1506.802563779064</v>
      </c>
      <c r="M1463" s="58">
        <v>1119.3051778419283</v>
      </c>
      <c r="O1463" s="57" t="s">
        <v>283</v>
      </c>
      <c r="P1463" s="57">
        <v>509021</v>
      </c>
    </row>
    <row r="1464" spans="1:16" hidden="1" x14ac:dyDescent="0.25">
      <c r="A1464" s="60" t="s">
        <v>63</v>
      </c>
      <c r="B1464" s="60" t="s">
        <v>62</v>
      </c>
      <c r="C1464" s="57" t="s">
        <v>167</v>
      </c>
      <c r="D1464" s="61">
        <v>1546.0000488716369</v>
      </c>
      <c r="E1464" s="62">
        <v>0</v>
      </c>
      <c r="F1464" s="60">
        <v>464018</v>
      </c>
      <c r="G1464" s="60" t="s">
        <v>331</v>
      </c>
      <c r="H1464" s="60">
        <v>2020</v>
      </c>
      <c r="I1464" s="62">
        <v>0</v>
      </c>
      <c r="J1464" s="60" t="s">
        <v>268</v>
      </c>
      <c r="K1464" s="60">
        <v>872008</v>
      </c>
      <c r="L1464" s="61"/>
      <c r="M1464" s="61">
        <v>1546.0000488716369</v>
      </c>
      <c r="N1464" s="61"/>
      <c r="O1464" s="60">
        <v>9230</v>
      </c>
      <c r="P1464" s="60">
        <v>504103</v>
      </c>
    </row>
    <row r="1465" spans="1:16" hidden="1" x14ac:dyDescent="0.25">
      <c r="A1465" s="60" t="s">
        <v>63</v>
      </c>
      <c r="B1465" s="60" t="s">
        <v>62</v>
      </c>
      <c r="C1465" s="57" t="s">
        <v>167</v>
      </c>
      <c r="D1465" s="61">
        <v>3398.0002650094875</v>
      </c>
      <c r="E1465" s="62">
        <v>0</v>
      </c>
      <c r="F1465" s="60">
        <v>464018</v>
      </c>
      <c r="G1465" s="60" t="s">
        <v>331</v>
      </c>
      <c r="H1465" s="60">
        <v>2019</v>
      </c>
      <c r="I1465" s="62">
        <v>0</v>
      </c>
      <c r="J1465" s="60" t="s">
        <v>268</v>
      </c>
      <c r="K1465" s="60">
        <v>872005</v>
      </c>
      <c r="L1465" s="61"/>
      <c r="M1465" s="61">
        <v>3398.0002650094875</v>
      </c>
      <c r="N1465" s="61"/>
      <c r="O1465" s="60">
        <v>9230</v>
      </c>
      <c r="P1465" s="60">
        <v>504103</v>
      </c>
    </row>
    <row r="1466" spans="1:16" hidden="1" x14ac:dyDescent="0.25">
      <c r="A1466" s="60" t="s">
        <v>63</v>
      </c>
      <c r="B1466" s="60" t="s">
        <v>62</v>
      </c>
      <c r="C1466" s="57" t="s">
        <v>167</v>
      </c>
      <c r="D1466" s="61">
        <v>4936.879881254461</v>
      </c>
      <c r="E1466" s="62">
        <v>0.5739618039916069</v>
      </c>
      <c r="F1466" s="60">
        <v>464011</v>
      </c>
      <c r="G1466" s="60" t="s">
        <v>332</v>
      </c>
      <c r="H1466" s="60">
        <v>2014</v>
      </c>
      <c r="I1466" s="62">
        <v>0</v>
      </c>
      <c r="J1466" s="60" t="s">
        <v>268</v>
      </c>
      <c r="K1466" s="60">
        <v>870905</v>
      </c>
      <c r="L1466" s="61">
        <v>2833.5804827346806</v>
      </c>
      <c r="M1466" s="61">
        <v>2103.2993985197804</v>
      </c>
      <c r="N1466" s="61"/>
      <c r="O1466" s="60" t="s">
        <v>283</v>
      </c>
      <c r="P1466" s="60">
        <v>509021</v>
      </c>
    </row>
    <row r="1467" spans="1:16" hidden="1" x14ac:dyDescent="0.25">
      <c r="A1467" s="60" t="s">
        <v>63</v>
      </c>
      <c r="B1467" s="60" t="s">
        <v>62</v>
      </c>
      <c r="C1467" s="57" t="s">
        <v>168</v>
      </c>
      <c r="D1467" s="61">
        <v>727.00000265488939</v>
      </c>
      <c r="E1467" s="62">
        <v>0</v>
      </c>
      <c r="F1467" s="60">
        <v>444018</v>
      </c>
      <c r="G1467" s="60" t="s">
        <v>333</v>
      </c>
      <c r="H1467" s="60">
        <v>2020</v>
      </c>
      <c r="I1467" s="62">
        <v>0</v>
      </c>
      <c r="J1467" s="60" t="s">
        <v>268</v>
      </c>
      <c r="K1467" s="60">
        <v>872008</v>
      </c>
      <c r="L1467" s="61"/>
      <c r="M1467" s="61">
        <v>727.00000265488939</v>
      </c>
      <c r="N1467" s="61"/>
      <c r="O1467" s="60">
        <v>9230</v>
      </c>
      <c r="P1467" s="60">
        <v>504103</v>
      </c>
    </row>
    <row r="1468" spans="1:16" hidden="1" x14ac:dyDescent="0.25">
      <c r="A1468" s="60" t="s">
        <v>63</v>
      </c>
      <c r="B1468" s="60" t="s">
        <v>62</v>
      </c>
      <c r="C1468" s="57" t="s">
        <v>168</v>
      </c>
      <c r="D1468" s="61">
        <v>1547.9997408479826</v>
      </c>
      <c r="E1468" s="62">
        <v>0</v>
      </c>
      <c r="F1468" s="60">
        <v>444018</v>
      </c>
      <c r="G1468" s="60" t="s">
        <v>333</v>
      </c>
      <c r="H1468" s="60">
        <v>2019</v>
      </c>
      <c r="I1468" s="62">
        <v>0</v>
      </c>
      <c r="J1468" s="60" t="s">
        <v>268</v>
      </c>
      <c r="K1468" s="60">
        <v>872005</v>
      </c>
      <c r="L1468" s="61"/>
      <c r="M1468" s="61">
        <v>1547.9997408479826</v>
      </c>
      <c r="N1468" s="61"/>
      <c r="O1468" s="60">
        <v>9230</v>
      </c>
      <c r="P1468" s="60">
        <v>504103</v>
      </c>
    </row>
    <row r="1469" spans="1:16" hidden="1" x14ac:dyDescent="0.25">
      <c r="A1469" s="60" t="s">
        <v>63</v>
      </c>
      <c r="B1469" s="60" t="s">
        <v>62</v>
      </c>
      <c r="C1469" s="57" t="s">
        <v>168</v>
      </c>
      <c r="D1469" s="61">
        <v>2205.4363999720754</v>
      </c>
      <c r="E1469" s="62">
        <v>0.57395801129816471</v>
      </c>
      <c r="F1469" s="60">
        <v>444011</v>
      </c>
      <c r="G1469" s="60" t="s">
        <v>334</v>
      </c>
      <c r="H1469" s="60">
        <v>2014</v>
      </c>
      <c r="I1469" s="62">
        <v>0</v>
      </c>
      <c r="J1469" s="60" t="s">
        <v>268</v>
      </c>
      <c r="K1469" s="60">
        <v>870905</v>
      </c>
      <c r="L1469" s="61">
        <v>1265.8278901725562</v>
      </c>
      <c r="M1469" s="61">
        <v>939.6085097995192</v>
      </c>
      <c r="N1469" s="61"/>
      <c r="O1469" s="60" t="s">
        <v>283</v>
      </c>
      <c r="P1469" s="60">
        <v>509021</v>
      </c>
    </row>
    <row r="1470" spans="1:16" hidden="1" x14ac:dyDescent="0.25">
      <c r="A1470" s="60" t="s">
        <v>63</v>
      </c>
      <c r="B1470" s="60" t="s">
        <v>62</v>
      </c>
      <c r="C1470" s="57" t="s">
        <v>169</v>
      </c>
      <c r="D1470" s="61">
        <v>541.00007948413656</v>
      </c>
      <c r="E1470" s="62">
        <v>0</v>
      </c>
      <c r="F1470" s="60">
        <v>470280</v>
      </c>
      <c r="G1470" s="60" t="s">
        <v>299</v>
      </c>
      <c r="H1470" s="60">
        <v>2020</v>
      </c>
      <c r="I1470" s="62">
        <v>0</v>
      </c>
      <c r="J1470" s="60" t="s">
        <v>268</v>
      </c>
      <c r="K1470" s="60">
        <v>872008</v>
      </c>
      <c r="L1470" s="61"/>
      <c r="M1470" s="61">
        <v>541.00007948413656</v>
      </c>
      <c r="N1470" s="61"/>
      <c r="O1470" s="57">
        <v>9230</v>
      </c>
      <c r="P1470" s="60">
        <v>504103</v>
      </c>
    </row>
    <row r="1471" spans="1:16" hidden="1" x14ac:dyDescent="0.25">
      <c r="A1471" s="60" t="s">
        <v>63</v>
      </c>
      <c r="B1471" s="60" t="s">
        <v>62</v>
      </c>
      <c r="C1471" s="57" t="s">
        <v>169</v>
      </c>
      <c r="D1471" s="61">
        <v>1133.9997401363275</v>
      </c>
      <c r="E1471" s="62">
        <v>0</v>
      </c>
      <c r="F1471" s="60">
        <v>470280</v>
      </c>
      <c r="G1471" s="60" t="s">
        <v>299</v>
      </c>
      <c r="H1471" s="60">
        <v>2019</v>
      </c>
      <c r="I1471" s="62">
        <v>0</v>
      </c>
      <c r="J1471" s="60" t="s">
        <v>268</v>
      </c>
      <c r="K1471" s="60">
        <v>872005</v>
      </c>
      <c r="L1471" s="61"/>
      <c r="M1471" s="61">
        <v>1133.9997401363275</v>
      </c>
      <c r="N1471" s="61"/>
      <c r="O1471" s="57">
        <v>9230</v>
      </c>
      <c r="P1471" s="60">
        <v>504103</v>
      </c>
    </row>
    <row r="1472" spans="1:16" hidden="1" x14ac:dyDescent="0.25">
      <c r="A1472" s="60" t="s">
        <v>63</v>
      </c>
      <c r="B1472" s="60" t="s">
        <v>62</v>
      </c>
      <c r="C1472" s="57" t="s">
        <v>169</v>
      </c>
      <c r="D1472" s="61">
        <v>1397.6806582711602</v>
      </c>
      <c r="E1472" s="62">
        <v>0.57402685233433481</v>
      </c>
      <c r="F1472" s="60">
        <v>470280</v>
      </c>
      <c r="G1472" s="60" t="s">
        <v>299</v>
      </c>
      <c r="H1472" s="60">
        <v>2014</v>
      </c>
      <c r="I1472" s="62">
        <v>0</v>
      </c>
      <c r="J1472" s="60" t="s">
        <v>268</v>
      </c>
      <c r="K1472" s="60">
        <v>870905</v>
      </c>
      <c r="L1472" s="61">
        <v>802.30622883597516</v>
      </c>
      <c r="M1472" s="61">
        <v>595.37442943518499</v>
      </c>
      <c r="N1472" s="61"/>
      <c r="O1472" s="57" t="s">
        <v>283</v>
      </c>
      <c r="P1472" s="60">
        <v>509021</v>
      </c>
    </row>
    <row r="1473" spans="1:16" hidden="1" x14ac:dyDescent="0.25">
      <c r="A1473" s="60" t="s">
        <v>63</v>
      </c>
      <c r="B1473" s="60" t="s">
        <v>62</v>
      </c>
      <c r="C1473" s="57" t="s">
        <v>170</v>
      </c>
      <c r="D1473" s="61">
        <v>248.99990588688124</v>
      </c>
      <c r="E1473" s="62">
        <v>0</v>
      </c>
      <c r="F1473" s="60">
        <v>471280</v>
      </c>
      <c r="G1473" s="60" t="s">
        <v>301</v>
      </c>
      <c r="H1473" s="60">
        <v>2020</v>
      </c>
      <c r="I1473" s="62">
        <v>0</v>
      </c>
      <c r="J1473" s="60" t="s">
        <v>268</v>
      </c>
      <c r="K1473" s="60">
        <v>872008</v>
      </c>
      <c r="L1473" s="61"/>
      <c r="M1473" s="61">
        <v>248.99990588688124</v>
      </c>
      <c r="N1473" s="61"/>
      <c r="O1473" s="57">
        <v>9230</v>
      </c>
      <c r="P1473" s="60">
        <v>504103</v>
      </c>
    </row>
    <row r="1474" spans="1:16" hidden="1" x14ac:dyDescent="0.25">
      <c r="A1474" s="60" t="s">
        <v>63</v>
      </c>
      <c r="B1474" s="60" t="s">
        <v>62</v>
      </c>
      <c r="C1474" s="57" t="s">
        <v>170</v>
      </c>
      <c r="D1474" s="61">
        <v>302.01748263207588</v>
      </c>
      <c r="E1474" s="62">
        <v>0</v>
      </c>
      <c r="F1474" s="60">
        <v>471280</v>
      </c>
      <c r="G1474" s="60" t="s">
        <v>301</v>
      </c>
      <c r="H1474" s="60">
        <v>2014</v>
      </c>
      <c r="I1474" s="62">
        <v>0</v>
      </c>
      <c r="J1474" s="60" t="s">
        <v>268</v>
      </c>
      <c r="K1474" s="60">
        <v>870905</v>
      </c>
      <c r="L1474" s="61"/>
      <c r="M1474" s="61">
        <v>302.01748263207588</v>
      </c>
      <c r="N1474" s="61"/>
      <c r="O1474" s="57">
        <v>9230</v>
      </c>
      <c r="P1474" s="60">
        <v>509021</v>
      </c>
    </row>
    <row r="1475" spans="1:16" x14ac:dyDescent="0.25">
      <c r="A1475" s="57" t="s">
        <v>63</v>
      </c>
      <c r="B1475" s="57" t="s">
        <v>62</v>
      </c>
      <c r="C1475" s="57" t="s">
        <v>171</v>
      </c>
      <c r="D1475" s="58">
        <v>1338.0000328339379</v>
      </c>
      <c r="E1475" s="59">
        <v>0</v>
      </c>
      <c r="F1475" s="57">
        <v>404018</v>
      </c>
      <c r="G1475" s="57" t="s">
        <v>335</v>
      </c>
      <c r="H1475" s="57">
        <v>2020</v>
      </c>
      <c r="I1475" s="59">
        <v>0</v>
      </c>
      <c r="J1475" s="57" t="s">
        <v>268</v>
      </c>
      <c r="K1475" s="57">
        <v>872008</v>
      </c>
      <c r="M1475" s="58">
        <v>1338.0000328339379</v>
      </c>
      <c r="O1475" s="57">
        <v>9230</v>
      </c>
      <c r="P1475" s="57">
        <v>504103</v>
      </c>
    </row>
    <row r="1476" spans="1:16" x14ac:dyDescent="0.25">
      <c r="A1476" s="57" t="s">
        <v>63</v>
      </c>
      <c r="B1476" s="57" t="s">
        <v>62</v>
      </c>
      <c r="C1476" s="57" t="s">
        <v>171</v>
      </c>
      <c r="D1476" s="58">
        <v>2739.9999359510221</v>
      </c>
      <c r="E1476" s="59">
        <v>0</v>
      </c>
      <c r="F1476" s="57">
        <v>404018</v>
      </c>
      <c r="G1476" s="57" t="s">
        <v>335</v>
      </c>
      <c r="H1476" s="57">
        <v>2019</v>
      </c>
      <c r="I1476" s="59">
        <v>0</v>
      </c>
      <c r="J1476" s="57" t="s">
        <v>268</v>
      </c>
      <c r="K1476" s="57">
        <v>872005</v>
      </c>
      <c r="M1476" s="58">
        <v>2739.9999359510221</v>
      </c>
      <c r="O1476" s="57">
        <v>9230</v>
      </c>
      <c r="P1476" s="57">
        <v>504103</v>
      </c>
    </row>
    <row r="1477" spans="1:16" x14ac:dyDescent="0.25">
      <c r="A1477" s="57" t="s">
        <v>63</v>
      </c>
      <c r="B1477" s="57" t="s">
        <v>62</v>
      </c>
      <c r="C1477" s="57" t="s">
        <v>171</v>
      </c>
      <c r="D1477" s="58">
        <v>4001.288469033675</v>
      </c>
      <c r="E1477" s="59">
        <v>0.57390213251283329</v>
      </c>
      <c r="F1477" s="57">
        <v>404011</v>
      </c>
      <c r="G1477" s="57" t="s">
        <v>327</v>
      </c>
      <c r="H1477" s="57">
        <v>2014</v>
      </c>
      <c r="I1477" s="59">
        <v>0</v>
      </c>
      <c r="J1477" s="57" t="s">
        <v>268</v>
      </c>
      <c r="K1477" s="57">
        <v>870905</v>
      </c>
      <c r="L1477" s="58">
        <v>2296.3479851774359</v>
      </c>
      <c r="M1477" s="58">
        <v>1704.9404838562391</v>
      </c>
      <c r="O1477" s="57" t="s">
        <v>283</v>
      </c>
      <c r="P1477" s="57">
        <v>509021</v>
      </c>
    </row>
    <row r="1478" spans="1:16" hidden="1" x14ac:dyDescent="0.25">
      <c r="A1478" s="60" t="s">
        <v>63</v>
      </c>
      <c r="B1478" s="60" t="s">
        <v>62</v>
      </c>
      <c r="C1478" s="57" t="s">
        <v>172</v>
      </c>
      <c r="D1478" s="61">
        <v>519.99990464070868</v>
      </c>
      <c r="E1478" s="62">
        <v>0</v>
      </c>
      <c r="F1478" s="60">
        <v>486280</v>
      </c>
      <c r="G1478" s="60" t="s">
        <v>305</v>
      </c>
      <c r="H1478" s="60">
        <v>2020</v>
      </c>
      <c r="I1478" s="62">
        <v>0</v>
      </c>
      <c r="J1478" s="60" t="s">
        <v>268</v>
      </c>
      <c r="K1478" s="60">
        <v>872008</v>
      </c>
      <c r="L1478" s="61"/>
      <c r="M1478" s="61">
        <v>519.99990464070868</v>
      </c>
      <c r="N1478" s="61"/>
      <c r="O1478" s="57">
        <v>9230</v>
      </c>
      <c r="P1478" s="60">
        <v>504103</v>
      </c>
    </row>
    <row r="1479" spans="1:16" hidden="1" x14ac:dyDescent="0.25">
      <c r="A1479" s="60" t="s">
        <v>63</v>
      </c>
      <c r="B1479" s="60" t="s">
        <v>62</v>
      </c>
      <c r="C1479" s="57" t="s">
        <v>172</v>
      </c>
      <c r="D1479" s="61">
        <v>1074.0000811834475</v>
      </c>
      <c r="E1479" s="62">
        <v>0</v>
      </c>
      <c r="F1479" s="60">
        <v>486280</v>
      </c>
      <c r="G1479" s="60" t="s">
        <v>305</v>
      </c>
      <c r="H1479" s="60">
        <v>2019</v>
      </c>
      <c r="I1479" s="62">
        <v>0</v>
      </c>
      <c r="J1479" s="60" t="s">
        <v>268</v>
      </c>
      <c r="K1479" s="60">
        <v>872005</v>
      </c>
      <c r="L1479" s="61"/>
      <c r="M1479" s="61">
        <v>1074.0000811834475</v>
      </c>
      <c r="N1479" s="61"/>
      <c r="O1479" s="57">
        <v>9230</v>
      </c>
      <c r="P1479" s="60">
        <v>504103</v>
      </c>
    </row>
    <row r="1480" spans="1:16" hidden="1" x14ac:dyDescent="0.25">
      <c r="A1480" s="60" t="s">
        <v>63</v>
      </c>
      <c r="B1480" s="60" t="s">
        <v>62</v>
      </c>
      <c r="C1480" s="57" t="s">
        <v>172</v>
      </c>
      <c r="D1480" s="61">
        <v>1313.7620383920037</v>
      </c>
      <c r="E1480" s="62">
        <v>0.57400494211590969</v>
      </c>
      <c r="F1480" s="60">
        <v>486280</v>
      </c>
      <c r="G1480" s="60" t="s">
        <v>305</v>
      </c>
      <c r="H1480" s="60">
        <v>2014</v>
      </c>
      <c r="I1480" s="62">
        <v>0</v>
      </c>
      <c r="J1480" s="60" t="s">
        <v>268</v>
      </c>
      <c r="K1480" s="60">
        <v>870905</v>
      </c>
      <c r="L1480" s="61">
        <v>754.10590280128156</v>
      </c>
      <c r="M1480" s="61">
        <v>559.6561355907221</v>
      </c>
      <c r="N1480" s="61"/>
      <c r="O1480" s="57" t="s">
        <v>283</v>
      </c>
      <c r="P1480" s="60">
        <v>509021</v>
      </c>
    </row>
    <row r="1481" spans="1:16" hidden="1" x14ac:dyDescent="0.25">
      <c r="A1481" s="60" t="s">
        <v>63</v>
      </c>
      <c r="B1481" s="60" t="s">
        <v>62</v>
      </c>
      <c r="C1481" s="57" t="s">
        <v>173</v>
      </c>
      <c r="D1481" s="61">
        <v>800.9998963509521</v>
      </c>
      <c r="E1481" s="62">
        <v>0</v>
      </c>
      <c r="F1481" s="60">
        <v>454018</v>
      </c>
      <c r="G1481" s="60" t="s">
        <v>336</v>
      </c>
      <c r="H1481" s="60">
        <v>2020</v>
      </c>
      <c r="I1481" s="62">
        <v>0</v>
      </c>
      <c r="J1481" s="60" t="s">
        <v>268</v>
      </c>
      <c r="K1481" s="60">
        <v>872008</v>
      </c>
      <c r="L1481" s="61"/>
      <c r="M1481" s="61">
        <v>800.9998963509521</v>
      </c>
      <c r="N1481" s="61"/>
      <c r="O1481" s="60">
        <v>9230</v>
      </c>
      <c r="P1481" s="60">
        <v>504103</v>
      </c>
    </row>
    <row r="1482" spans="1:16" hidden="1" x14ac:dyDescent="0.25">
      <c r="A1482" s="60" t="s">
        <v>63</v>
      </c>
      <c r="B1482" s="60" t="s">
        <v>62</v>
      </c>
      <c r="C1482" s="57" t="s">
        <v>173</v>
      </c>
      <c r="D1482" s="61">
        <v>1660.0000531004341</v>
      </c>
      <c r="E1482" s="62">
        <v>0</v>
      </c>
      <c r="F1482" s="60">
        <v>454018</v>
      </c>
      <c r="G1482" s="60" t="s">
        <v>336</v>
      </c>
      <c r="H1482" s="60">
        <v>2019</v>
      </c>
      <c r="I1482" s="62">
        <v>0</v>
      </c>
      <c r="J1482" s="60" t="s">
        <v>268</v>
      </c>
      <c r="K1482" s="60">
        <v>872005</v>
      </c>
      <c r="L1482" s="61"/>
      <c r="M1482" s="61">
        <v>1660.0000531004341</v>
      </c>
      <c r="N1482" s="61"/>
      <c r="O1482" s="60">
        <v>9230</v>
      </c>
      <c r="P1482" s="60">
        <v>504103</v>
      </c>
    </row>
    <row r="1483" spans="1:16" hidden="1" x14ac:dyDescent="0.25">
      <c r="A1483" s="60" t="s">
        <v>63</v>
      </c>
      <c r="B1483" s="60" t="s">
        <v>62</v>
      </c>
      <c r="C1483" s="57" t="s">
        <v>173</v>
      </c>
      <c r="D1483" s="61">
        <v>2474.6893291664046</v>
      </c>
      <c r="E1483" s="62">
        <v>0.57394489668127746</v>
      </c>
      <c r="F1483" s="60">
        <v>454011</v>
      </c>
      <c r="G1483" s="60" t="s">
        <v>337</v>
      </c>
      <c r="H1483" s="60">
        <v>2014</v>
      </c>
      <c r="I1483" s="62">
        <v>0</v>
      </c>
      <c r="J1483" s="60" t="s">
        <v>268</v>
      </c>
      <c r="K1483" s="60">
        <v>870905</v>
      </c>
      <c r="L1483" s="61">
        <v>1420.3353113466719</v>
      </c>
      <c r="M1483" s="61">
        <v>1054.3540178197327</v>
      </c>
      <c r="N1483" s="61"/>
      <c r="O1483" s="60" t="s">
        <v>283</v>
      </c>
      <c r="P1483" s="60">
        <v>509021</v>
      </c>
    </row>
    <row r="1484" spans="1:16" hidden="1" x14ac:dyDescent="0.25">
      <c r="A1484" s="60" t="s">
        <v>63</v>
      </c>
      <c r="B1484" s="60" t="s">
        <v>62</v>
      </c>
      <c r="C1484" s="57" t="s">
        <v>174</v>
      </c>
      <c r="D1484" s="61">
        <v>201.00004805891555</v>
      </c>
      <c r="E1484" s="62">
        <v>0</v>
      </c>
      <c r="F1484" s="60">
        <v>434018</v>
      </c>
      <c r="G1484" s="60" t="s">
        <v>338</v>
      </c>
      <c r="H1484" s="60">
        <v>2020</v>
      </c>
      <c r="I1484" s="62">
        <v>0</v>
      </c>
      <c r="J1484" s="60" t="s">
        <v>268</v>
      </c>
      <c r="K1484" s="60">
        <v>872008</v>
      </c>
      <c r="L1484" s="61"/>
      <c r="M1484" s="61">
        <v>201.00004805891555</v>
      </c>
      <c r="N1484" s="61"/>
      <c r="O1484" s="60">
        <v>9230</v>
      </c>
      <c r="P1484" s="60">
        <v>504103</v>
      </c>
    </row>
    <row r="1485" spans="1:16" hidden="1" x14ac:dyDescent="0.25">
      <c r="A1485" s="60" t="s">
        <v>63</v>
      </c>
      <c r="B1485" s="60" t="s">
        <v>62</v>
      </c>
      <c r="C1485" s="57" t="s">
        <v>174</v>
      </c>
      <c r="D1485" s="61">
        <v>414.00000071165522</v>
      </c>
      <c r="E1485" s="62">
        <v>0</v>
      </c>
      <c r="F1485" s="60">
        <v>434018</v>
      </c>
      <c r="G1485" s="60" t="s">
        <v>338</v>
      </c>
      <c r="H1485" s="60">
        <v>2019</v>
      </c>
      <c r="I1485" s="62">
        <v>0</v>
      </c>
      <c r="J1485" s="60" t="s">
        <v>268</v>
      </c>
      <c r="K1485" s="60">
        <v>872005</v>
      </c>
      <c r="L1485" s="61"/>
      <c r="M1485" s="61">
        <v>414.00000071165522</v>
      </c>
      <c r="N1485" s="61"/>
      <c r="O1485" s="60">
        <v>9230</v>
      </c>
      <c r="P1485" s="60">
        <v>504103</v>
      </c>
    </row>
    <row r="1486" spans="1:16" hidden="1" x14ac:dyDescent="0.25">
      <c r="A1486" s="60" t="s">
        <v>63</v>
      </c>
      <c r="B1486" s="60" t="s">
        <v>62</v>
      </c>
      <c r="C1486" s="57" t="s">
        <v>174</v>
      </c>
      <c r="D1486" s="61">
        <v>541.00348168687799</v>
      </c>
      <c r="E1486" s="62">
        <v>0.57380594343000357</v>
      </c>
      <c r="F1486" s="60">
        <v>434011</v>
      </c>
      <c r="G1486" s="60" t="s">
        <v>339</v>
      </c>
      <c r="H1486" s="60">
        <v>2014</v>
      </c>
      <c r="I1486" s="62">
        <v>0</v>
      </c>
      <c r="J1486" s="60" t="s">
        <v>268</v>
      </c>
      <c r="K1486" s="60">
        <v>870905</v>
      </c>
      <c r="L1486" s="61">
        <v>310.43101320825571</v>
      </c>
      <c r="M1486" s="61">
        <v>230.57246847862228</v>
      </c>
      <c r="N1486" s="61"/>
      <c r="O1486" s="60" t="s">
        <v>283</v>
      </c>
      <c r="P1486" s="60">
        <v>509021</v>
      </c>
    </row>
    <row r="1487" spans="1:16" x14ac:dyDescent="0.25">
      <c r="A1487" s="57" t="s">
        <v>63</v>
      </c>
      <c r="B1487" s="57" t="s">
        <v>62</v>
      </c>
      <c r="C1487" s="57" t="s">
        <v>175</v>
      </c>
      <c r="D1487" s="58">
        <v>459.9999469022128</v>
      </c>
      <c r="E1487" s="59">
        <v>0</v>
      </c>
      <c r="F1487" s="57">
        <v>414018</v>
      </c>
      <c r="G1487" s="57" t="s">
        <v>340</v>
      </c>
      <c r="H1487" s="57">
        <v>2020</v>
      </c>
      <c r="I1487" s="59">
        <v>0</v>
      </c>
      <c r="J1487" s="57" t="s">
        <v>268</v>
      </c>
      <c r="K1487" s="57">
        <v>872008</v>
      </c>
      <c r="M1487" s="58">
        <v>459.9999469022128</v>
      </c>
      <c r="O1487" s="57">
        <v>9230</v>
      </c>
      <c r="P1487" s="57">
        <v>504103</v>
      </c>
    </row>
    <row r="1488" spans="1:16" x14ac:dyDescent="0.25">
      <c r="A1488" s="57" t="s">
        <v>63</v>
      </c>
      <c r="B1488" s="57" t="s">
        <v>62</v>
      </c>
      <c r="C1488" s="57" t="s">
        <v>175</v>
      </c>
      <c r="D1488" s="58">
        <v>929.99991432764955</v>
      </c>
      <c r="E1488" s="59">
        <v>0</v>
      </c>
      <c r="F1488" s="57">
        <v>414018</v>
      </c>
      <c r="G1488" s="57" t="s">
        <v>340</v>
      </c>
      <c r="H1488" s="57">
        <v>2019</v>
      </c>
      <c r="I1488" s="59">
        <v>0</v>
      </c>
      <c r="J1488" s="57" t="s">
        <v>268</v>
      </c>
      <c r="K1488" s="57">
        <v>872005</v>
      </c>
      <c r="M1488" s="58">
        <v>929.99991432764955</v>
      </c>
      <c r="O1488" s="57">
        <v>9230</v>
      </c>
      <c r="P1488" s="57">
        <v>504103</v>
      </c>
    </row>
    <row r="1489" spans="1:16" x14ac:dyDescent="0.25">
      <c r="A1489" s="57" t="s">
        <v>63</v>
      </c>
      <c r="B1489" s="57" t="s">
        <v>62</v>
      </c>
      <c r="C1489" s="57" t="s">
        <v>175</v>
      </c>
      <c r="D1489" s="58">
        <v>1311.2644150937836</v>
      </c>
      <c r="E1489" s="59">
        <v>0.57402166141774158</v>
      </c>
      <c r="F1489" s="57">
        <v>414011</v>
      </c>
      <c r="G1489" s="57" t="s">
        <v>325</v>
      </c>
      <c r="H1489" s="57">
        <v>2014</v>
      </c>
      <c r="I1489" s="59">
        <v>0</v>
      </c>
      <c r="J1489" s="57" t="s">
        <v>268</v>
      </c>
      <c r="K1489" s="57">
        <v>870905</v>
      </c>
      <c r="L1489" s="58">
        <v>752.6941781100968</v>
      </c>
      <c r="M1489" s="58">
        <v>558.57023698368675</v>
      </c>
      <c r="O1489" s="57" t="s">
        <v>283</v>
      </c>
      <c r="P1489" s="57">
        <v>509021</v>
      </c>
    </row>
    <row r="1490" spans="1:16" hidden="1" x14ac:dyDescent="0.25">
      <c r="A1490" s="60" t="s">
        <v>63</v>
      </c>
      <c r="B1490" s="60" t="s">
        <v>62</v>
      </c>
      <c r="C1490" s="57" t="s">
        <v>176</v>
      </c>
      <c r="D1490" s="61">
        <v>908.99998282449133</v>
      </c>
      <c r="E1490" s="62">
        <v>0</v>
      </c>
      <c r="F1490" s="60">
        <v>490280</v>
      </c>
      <c r="G1490" s="60" t="s">
        <v>313</v>
      </c>
      <c r="H1490" s="60">
        <v>2020</v>
      </c>
      <c r="I1490" s="62">
        <v>0</v>
      </c>
      <c r="J1490" s="60" t="s">
        <v>268</v>
      </c>
      <c r="K1490" s="60">
        <v>872008</v>
      </c>
      <c r="L1490" s="61"/>
      <c r="M1490" s="61">
        <v>908.99998282449133</v>
      </c>
      <c r="N1490" s="61"/>
      <c r="O1490" s="60">
        <v>9230</v>
      </c>
      <c r="P1490" s="60">
        <v>504103</v>
      </c>
    </row>
    <row r="1491" spans="1:16" hidden="1" x14ac:dyDescent="0.25">
      <c r="A1491" s="60" t="s">
        <v>63</v>
      </c>
      <c r="B1491" s="60" t="s">
        <v>62</v>
      </c>
      <c r="C1491" s="57" t="s">
        <v>176</v>
      </c>
      <c r="D1491" s="61">
        <v>1841.9998762267189</v>
      </c>
      <c r="E1491" s="62">
        <v>0</v>
      </c>
      <c r="F1491" s="60">
        <v>490280</v>
      </c>
      <c r="G1491" s="60" t="s">
        <v>313</v>
      </c>
      <c r="H1491" s="60">
        <v>2019</v>
      </c>
      <c r="I1491" s="62">
        <v>0</v>
      </c>
      <c r="J1491" s="60" t="s">
        <v>268</v>
      </c>
      <c r="K1491" s="60">
        <v>872005</v>
      </c>
      <c r="L1491" s="61"/>
      <c r="M1491" s="61">
        <v>1841.9998762267189</v>
      </c>
      <c r="N1491" s="61"/>
      <c r="O1491" s="60">
        <v>9230</v>
      </c>
      <c r="P1491" s="60">
        <v>504103</v>
      </c>
    </row>
    <row r="1492" spans="1:16" hidden="1" x14ac:dyDescent="0.25">
      <c r="A1492" s="60" t="s">
        <v>63</v>
      </c>
      <c r="B1492" s="60" t="s">
        <v>62</v>
      </c>
      <c r="C1492" s="57" t="s">
        <v>176</v>
      </c>
      <c r="D1492" s="61">
        <v>1946.1846245578754</v>
      </c>
      <c r="E1492" s="62">
        <v>0.57393665302482599</v>
      </c>
      <c r="F1492" s="60">
        <v>490280</v>
      </c>
      <c r="G1492" s="60" t="s">
        <v>313</v>
      </c>
      <c r="H1492" s="60">
        <v>2014</v>
      </c>
      <c r="I1492" s="62">
        <v>0</v>
      </c>
      <c r="J1492" s="60" t="s">
        <v>268</v>
      </c>
      <c r="K1492" s="60">
        <v>870905</v>
      </c>
      <c r="L1492" s="61">
        <v>1116.9866895871246</v>
      </c>
      <c r="M1492" s="61">
        <v>829.19793497075079</v>
      </c>
      <c r="N1492" s="61"/>
      <c r="O1492" s="60" t="s">
        <v>283</v>
      </c>
      <c r="P1492" s="60">
        <v>509021</v>
      </c>
    </row>
    <row r="1493" spans="1:16" hidden="1" x14ac:dyDescent="0.25">
      <c r="A1493" s="60" t="s">
        <v>34</v>
      </c>
      <c r="B1493" s="60" t="s">
        <v>33</v>
      </c>
      <c r="C1493" s="57">
        <v>1000</v>
      </c>
      <c r="D1493" s="61">
        <v>2899.9991436054306</v>
      </c>
      <c r="E1493" s="62">
        <v>0</v>
      </c>
      <c r="F1493" s="60">
        <v>700716</v>
      </c>
      <c r="G1493" s="60" t="s">
        <v>249</v>
      </c>
      <c r="H1493" s="60">
        <v>2018</v>
      </c>
      <c r="I1493" s="62"/>
      <c r="J1493" s="60"/>
      <c r="K1493" s="60"/>
      <c r="L1493" s="61"/>
      <c r="M1493" s="61">
        <v>2899.9991436054306</v>
      </c>
      <c r="N1493" s="61"/>
      <c r="O1493" s="60" t="s">
        <v>250</v>
      </c>
      <c r="P1493" s="60">
        <v>504003</v>
      </c>
    </row>
    <row r="1494" spans="1:16" hidden="1" x14ac:dyDescent="0.25">
      <c r="A1494" s="60" t="s">
        <v>34</v>
      </c>
      <c r="B1494" s="60" t="s">
        <v>33</v>
      </c>
      <c r="C1494" s="57">
        <v>1000</v>
      </c>
      <c r="D1494" s="61">
        <v>2899.9995230382483</v>
      </c>
      <c r="E1494" s="62">
        <v>0</v>
      </c>
      <c r="F1494" s="60">
        <v>700716</v>
      </c>
      <c r="G1494" s="60" t="s">
        <v>249</v>
      </c>
      <c r="H1494" s="60">
        <v>2017</v>
      </c>
      <c r="I1494" s="62"/>
      <c r="J1494" s="60"/>
      <c r="K1494" s="60"/>
      <c r="L1494" s="61"/>
      <c r="M1494" s="61">
        <v>2899.9995230382483</v>
      </c>
      <c r="N1494" s="61"/>
      <c r="O1494" s="60" t="s">
        <v>250</v>
      </c>
      <c r="P1494" s="60">
        <v>504003</v>
      </c>
    </row>
    <row r="1495" spans="1:16" hidden="1" x14ac:dyDescent="0.25">
      <c r="A1495" s="60" t="s">
        <v>34</v>
      </c>
      <c r="B1495" s="60" t="s">
        <v>33</v>
      </c>
      <c r="C1495" s="57">
        <v>1000</v>
      </c>
      <c r="D1495" s="61">
        <v>2899.999567679341</v>
      </c>
      <c r="E1495" s="62">
        <v>0</v>
      </c>
      <c r="F1495" s="60">
        <v>700716</v>
      </c>
      <c r="G1495" s="60" t="s">
        <v>249</v>
      </c>
      <c r="H1495" s="60">
        <v>2017</v>
      </c>
      <c r="I1495" s="62"/>
      <c r="J1495" s="60"/>
      <c r="K1495" s="60"/>
      <c r="L1495" s="61"/>
      <c r="M1495" s="61">
        <v>2899.999567679341</v>
      </c>
      <c r="N1495" s="61"/>
      <c r="O1495" s="60" t="s">
        <v>250</v>
      </c>
      <c r="P1495" s="60">
        <v>504003</v>
      </c>
    </row>
    <row r="1496" spans="1:16" hidden="1" x14ac:dyDescent="0.25">
      <c r="A1496" s="60" t="s">
        <v>34</v>
      </c>
      <c r="B1496" s="60" t="s">
        <v>33</v>
      </c>
      <c r="C1496" s="57">
        <v>1000</v>
      </c>
      <c r="D1496" s="61">
        <v>2899.9995909584904</v>
      </c>
      <c r="E1496" s="62">
        <v>0</v>
      </c>
      <c r="F1496" s="60">
        <v>700716</v>
      </c>
      <c r="G1496" s="60" t="s">
        <v>249</v>
      </c>
      <c r="H1496" s="60">
        <v>2018</v>
      </c>
      <c r="I1496" s="62"/>
      <c r="J1496" s="60"/>
      <c r="K1496" s="60"/>
      <c r="L1496" s="61"/>
      <c r="M1496" s="61">
        <v>2899.9995909584904</v>
      </c>
      <c r="N1496" s="61"/>
      <c r="O1496" s="60" t="s">
        <v>250</v>
      </c>
      <c r="P1496" s="60">
        <v>504003</v>
      </c>
    </row>
    <row r="1497" spans="1:16" hidden="1" x14ac:dyDescent="0.25">
      <c r="A1497" s="60" t="s">
        <v>34</v>
      </c>
      <c r="B1497" s="60" t="s">
        <v>33</v>
      </c>
      <c r="C1497" s="57">
        <v>1000</v>
      </c>
      <c r="D1497" s="61">
        <v>2899.9996303803641</v>
      </c>
      <c r="E1497" s="62">
        <v>0</v>
      </c>
      <c r="F1497" s="60">
        <v>700716</v>
      </c>
      <c r="G1497" s="60" t="s">
        <v>249</v>
      </c>
      <c r="H1497" s="60">
        <v>2019</v>
      </c>
      <c r="I1497" s="62"/>
      <c r="J1497" s="60"/>
      <c r="K1497" s="60"/>
      <c r="L1497" s="61"/>
      <c r="M1497" s="61">
        <v>2899.9996303803641</v>
      </c>
      <c r="N1497" s="61"/>
      <c r="O1497" s="60" t="s">
        <v>250</v>
      </c>
      <c r="P1497" s="60">
        <v>504003</v>
      </c>
    </row>
    <row r="1498" spans="1:16" hidden="1" x14ac:dyDescent="0.25">
      <c r="A1498" s="60" t="s">
        <v>34</v>
      </c>
      <c r="B1498" s="60" t="s">
        <v>33</v>
      </c>
      <c r="C1498" s="57">
        <v>1000</v>
      </c>
      <c r="D1498" s="61">
        <v>2899.9997036576256</v>
      </c>
      <c r="E1498" s="62">
        <v>0</v>
      </c>
      <c r="F1498" s="60">
        <v>700716</v>
      </c>
      <c r="G1498" s="60" t="s">
        <v>249</v>
      </c>
      <c r="H1498" s="60">
        <v>2017</v>
      </c>
      <c r="I1498" s="62"/>
      <c r="J1498" s="60"/>
      <c r="K1498" s="60"/>
      <c r="L1498" s="61"/>
      <c r="M1498" s="61">
        <v>2899.9997036576256</v>
      </c>
      <c r="N1498" s="61"/>
      <c r="O1498" s="60" t="s">
        <v>250</v>
      </c>
      <c r="P1498" s="60">
        <v>504003</v>
      </c>
    </row>
    <row r="1499" spans="1:16" hidden="1" x14ac:dyDescent="0.25">
      <c r="A1499" s="60" t="s">
        <v>34</v>
      </c>
      <c r="B1499" s="60" t="s">
        <v>33</v>
      </c>
      <c r="C1499" s="57">
        <v>1000</v>
      </c>
      <c r="D1499" s="61">
        <v>2899.9997063739434</v>
      </c>
      <c r="E1499" s="62">
        <v>0</v>
      </c>
      <c r="F1499" s="60">
        <v>700716</v>
      </c>
      <c r="G1499" s="60" t="s">
        <v>249</v>
      </c>
      <c r="H1499" s="60">
        <v>2020</v>
      </c>
      <c r="I1499" s="62"/>
      <c r="J1499" s="60"/>
      <c r="K1499" s="60"/>
      <c r="L1499" s="61"/>
      <c r="M1499" s="61">
        <v>2899.9997063739434</v>
      </c>
      <c r="N1499" s="61"/>
      <c r="O1499" s="60" t="s">
        <v>250</v>
      </c>
      <c r="P1499" s="60">
        <v>504003</v>
      </c>
    </row>
    <row r="1500" spans="1:16" hidden="1" x14ac:dyDescent="0.25">
      <c r="A1500" s="60" t="s">
        <v>34</v>
      </c>
      <c r="B1500" s="60" t="s">
        <v>33</v>
      </c>
      <c r="C1500" s="57">
        <v>1000</v>
      </c>
      <c r="D1500" s="61">
        <v>2899.9997824633183</v>
      </c>
      <c r="E1500" s="62">
        <v>0</v>
      </c>
      <c r="F1500" s="60">
        <v>700716</v>
      </c>
      <c r="G1500" s="60" t="s">
        <v>249</v>
      </c>
      <c r="H1500" s="60">
        <v>2019</v>
      </c>
      <c r="I1500" s="62"/>
      <c r="J1500" s="60"/>
      <c r="K1500" s="60"/>
      <c r="L1500" s="61"/>
      <c r="M1500" s="61">
        <v>2899.9997824633183</v>
      </c>
      <c r="N1500" s="61"/>
      <c r="O1500" s="60" t="s">
        <v>250</v>
      </c>
      <c r="P1500" s="60">
        <v>504003</v>
      </c>
    </row>
    <row r="1501" spans="1:16" hidden="1" x14ac:dyDescent="0.25">
      <c r="A1501" s="60" t="s">
        <v>34</v>
      </c>
      <c r="B1501" s="60" t="s">
        <v>33</v>
      </c>
      <c r="C1501" s="57">
        <v>1000</v>
      </c>
      <c r="D1501" s="61">
        <v>2899.9998144519463</v>
      </c>
      <c r="E1501" s="62">
        <v>0</v>
      </c>
      <c r="F1501" s="60">
        <v>700716</v>
      </c>
      <c r="G1501" s="60" t="s">
        <v>249</v>
      </c>
      <c r="H1501" s="60">
        <v>2018</v>
      </c>
      <c r="I1501" s="62"/>
      <c r="J1501" s="60"/>
      <c r="K1501" s="60"/>
      <c r="L1501" s="61"/>
      <c r="M1501" s="61">
        <v>2899.9998144519463</v>
      </c>
      <c r="N1501" s="61"/>
      <c r="O1501" s="60" t="s">
        <v>250</v>
      </c>
      <c r="P1501" s="60">
        <v>504003</v>
      </c>
    </row>
    <row r="1502" spans="1:16" hidden="1" x14ac:dyDescent="0.25">
      <c r="A1502" s="60" t="s">
        <v>34</v>
      </c>
      <c r="B1502" s="60" t="s">
        <v>33</v>
      </c>
      <c r="C1502" s="57">
        <v>1000</v>
      </c>
      <c r="D1502" s="61">
        <v>2899.9998278180351</v>
      </c>
      <c r="E1502" s="62">
        <v>0</v>
      </c>
      <c r="F1502" s="60">
        <v>700716</v>
      </c>
      <c r="G1502" s="60" t="s">
        <v>249</v>
      </c>
      <c r="H1502" s="60">
        <v>2017</v>
      </c>
      <c r="I1502" s="62"/>
      <c r="J1502" s="60"/>
      <c r="K1502" s="60"/>
      <c r="L1502" s="61"/>
      <c r="M1502" s="61">
        <v>2899.9998278180351</v>
      </c>
      <c r="N1502" s="61"/>
      <c r="O1502" s="60" t="s">
        <v>250</v>
      </c>
      <c r="P1502" s="60">
        <v>504003</v>
      </c>
    </row>
    <row r="1503" spans="1:16" hidden="1" x14ac:dyDescent="0.25">
      <c r="A1503" s="60" t="s">
        <v>34</v>
      </c>
      <c r="B1503" s="60" t="s">
        <v>33</v>
      </c>
      <c r="C1503" s="57">
        <v>1000</v>
      </c>
      <c r="D1503" s="61">
        <v>2899.9998405667257</v>
      </c>
      <c r="E1503" s="62">
        <v>0</v>
      </c>
      <c r="F1503" s="60">
        <v>700716</v>
      </c>
      <c r="G1503" s="60" t="s">
        <v>249</v>
      </c>
      <c r="H1503" s="60">
        <v>2018</v>
      </c>
      <c r="I1503" s="62"/>
      <c r="J1503" s="60"/>
      <c r="K1503" s="60"/>
      <c r="L1503" s="61"/>
      <c r="M1503" s="61">
        <v>2899.9998405667257</v>
      </c>
      <c r="N1503" s="61"/>
      <c r="O1503" s="60" t="s">
        <v>250</v>
      </c>
      <c r="P1503" s="60">
        <v>504003</v>
      </c>
    </row>
    <row r="1504" spans="1:16" hidden="1" x14ac:dyDescent="0.25">
      <c r="A1504" s="60" t="s">
        <v>34</v>
      </c>
      <c r="B1504" s="60" t="s">
        <v>33</v>
      </c>
      <c r="C1504" s="57">
        <v>1000</v>
      </c>
      <c r="D1504" s="61">
        <v>2899.9998410057296</v>
      </c>
      <c r="E1504" s="62">
        <v>0</v>
      </c>
      <c r="F1504" s="60">
        <v>700716</v>
      </c>
      <c r="G1504" s="60" t="s">
        <v>249</v>
      </c>
      <c r="H1504" s="60">
        <v>2019</v>
      </c>
      <c r="I1504" s="62"/>
      <c r="J1504" s="60"/>
      <c r="K1504" s="60"/>
      <c r="L1504" s="61"/>
      <c r="M1504" s="61">
        <v>2899.9998410057296</v>
      </c>
      <c r="N1504" s="61"/>
      <c r="O1504" s="60" t="s">
        <v>250</v>
      </c>
      <c r="P1504" s="60">
        <v>504003</v>
      </c>
    </row>
    <row r="1505" spans="1:16" hidden="1" x14ac:dyDescent="0.25">
      <c r="A1505" s="60" t="s">
        <v>34</v>
      </c>
      <c r="B1505" s="60" t="s">
        <v>33</v>
      </c>
      <c r="C1505" s="57">
        <v>1000</v>
      </c>
      <c r="D1505" s="61">
        <v>2899.9998737848723</v>
      </c>
      <c r="E1505" s="62">
        <v>0</v>
      </c>
      <c r="F1505" s="60">
        <v>700716</v>
      </c>
      <c r="G1505" s="60" t="s">
        <v>249</v>
      </c>
      <c r="H1505" s="60">
        <v>2016</v>
      </c>
      <c r="I1505" s="62"/>
      <c r="J1505" s="60"/>
      <c r="K1505" s="60"/>
      <c r="L1505" s="61"/>
      <c r="M1505" s="61">
        <v>2899.9998737848723</v>
      </c>
      <c r="N1505" s="61"/>
      <c r="O1505" s="60" t="s">
        <v>250</v>
      </c>
      <c r="P1505" s="60">
        <v>504003</v>
      </c>
    </row>
    <row r="1506" spans="1:16" hidden="1" x14ac:dyDescent="0.25">
      <c r="A1506" s="60" t="s">
        <v>34</v>
      </c>
      <c r="B1506" s="60" t="s">
        <v>33</v>
      </c>
      <c r="C1506" s="57">
        <v>1000</v>
      </c>
      <c r="D1506" s="61">
        <v>2899.9999245685576</v>
      </c>
      <c r="E1506" s="62">
        <v>0</v>
      </c>
      <c r="F1506" s="60">
        <v>700716</v>
      </c>
      <c r="G1506" s="60" t="s">
        <v>249</v>
      </c>
      <c r="H1506" s="60">
        <v>2016</v>
      </c>
      <c r="I1506" s="62"/>
      <c r="J1506" s="60"/>
      <c r="K1506" s="60"/>
      <c r="L1506" s="61"/>
      <c r="M1506" s="61">
        <v>2899.9999245685576</v>
      </c>
      <c r="N1506" s="61"/>
      <c r="O1506" s="60" t="s">
        <v>250</v>
      </c>
      <c r="P1506" s="60">
        <v>504003</v>
      </c>
    </row>
    <row r="1507" spans="1:16" hidden="1" x14ac:dyDescent="0.25">
      <c r="A1507" s="60" t="s">
        <v>34</v>
      </c>
      <c r="B1507" s="60" t="s">
        <v>33</v>
      </c>
      <c r="C1507" s="57">
        <v>1000</v>
      </c>
      <c r="D1507" s="61">
        <v>2899.9999392230798</v>
      </c>
      <c r="E1507" s="62">
        <v>0</v>
      </c>
      <c r="F1507" s="60">
        <v>700716</v>
      </c>
      <c r="G1507" s="60" t="s">
        <v>249</v>
      </c>
      <c r="H1507" s="60">
        <v>2017</v>
      </c>
      <c r="I1507" s="62"/>
      <c r="J1507" s="60"/>
      <c r="K1507" s="60"/>
      <c r="L1507" s="61"/>
      <c r="M1507" s="61">
        <v>2899.9999392230798</v>
      </c>
      <c r="N1507" s="61"/>
      <c r="O1507" s="60" t="s">
        <v>250</v>
      </c>
      <c r="P1507" s="60">
        <v>504003</v>
      </c>
    </row>
    <row r="1508" spans="1:16" hidden="1" x14ac:dyDescent="0.25">
      <c r="A1508" s="60" t="s">
        <v>34</v>
      </c>
      <c r="B1508" s="60" t="s">
        <v>33</v>
      </c>
      <c r="C1508" s="57">
        <v>1000</v>
      </c>
      <c r="D1508" s="61">
        <v>2899.9999433327694</v>
      </c>
      <c r="E1508" s="62">
        <v>0</v>
      </c>
      <c r="F1508" s="60">
        <v>700716</v>
      </c>
      <c r="G1508" s="60" t="s">
        <v>249</v>
      </c>
      <c r="H1508" s="60">
        <v>2016</v>
      </c>
      <c r="I1508" s="62"/>
      <c r="J1508" s="60"/>
      <c r="K1508" s="60"/>
      <c r="L1508" s="61"/>
      <c r="M1508" s="61">
        <v>2899.9999433327694</v>
      </c>
      <c r="N1508" s="61"/>
      <c r="O1508" s="60" t="s">
        <v>250</v>
      </c>
      <c r="P1508" s="60">
        <v>504003</v>
      </c>
    </row>
    <row r="1509" spans="1:16" hidden="1" x14ac:dyDescent="0.25">
      <c r="A1509" s="60" t="s">
        <v>34</v>
      </c>
      <c r="B1509" s="60" t="s">
        <v>33</v>
      </c>
      <c r="C1509" s="57">
        <v>1000</v>
      </c>
      <c r="D1509" s="61">
        <v>2899.9999471072988</v>
      </c>
      <c r="E1509" s="62">
        <v>0</v>
      </c>
      <c r="F1509" s="60">
        <v>700716</v>
      </c>
      <c r="G1509" s="60" t="s">
        <v>249</v>
      </c>
      <c r="H1509" s="60">
        <v>2018</v>
      </c>
      <c r="I1509" s="62"/>
      <c r="J1509" s="60"/>
      <c r="K1509" s="60"/>
      <c r="L1509" s="61"/>
      <c r="M1509" s="61">
        <v>2899.9999471072988</v>
      </c>
      <c r="N1509" s="61"/>
      <c r="O1509" s="60" t="s">
        <v>250</v>
      </c>
      <c r="P1509" s="60">
        <v>504003</v>
      </c>
    </row>
    <row r="1510" spans="1:16" hidden="1" x14ac:dyDescent="0.25">
      <c r="A1510" s="60" t="s">
        <v>34</v>
      </c>
      <c r="B1510" s="60" t="s">
        <v>33</v>
      </c>
      <c r="C1510" s="57">
        <v>1000</v>
      </c>
      <c r="D1510" s="61">
        <v>2899.9999476557164</v>
      </c>
      <c r="E1510" s="62">
        <v>0</v>
      </c>
      <c r="F1510" s="60">
        <v>700716</v>
      </c>
      <c r="G1510" s="60" t="s">
        <v>249</v>
      </c>
      <c r="H1510" s="60">
        <v>2018</v>
      </c>
      <c r="I1510" s="62"/>
      <c r="J1510" s="60"/>
      <c r="K1510" s="60"/>
      <c r="L1510" s="61"/>
      <c r="M1510" s="61">
        <v>2899.9999476557164</v>
      </c>
      <c r="N1510" s="61"/>
      <c r="O1510" s="60" t="s">
        <v>250</v>
      </c>
      <c r="P1510" s="60">
        <v>504003</v>
      </c>
    </row>
    <row r="1511" spans="1:16" hidden="1" x14ac:dyDescent="0.25">
      <c r="A1511" s="60" t="s">
        <v>34</v>
      </c>
      <c r="B1511" s="60" t="s">
        <v>33</v>
      </c>
      <c r="C1511" s="57">
        <v>1000</v>
      </c>
      <c r="D1511" s="61">
        <v>2899.9999642547764</v>
      </c>
      <c r="E1511" s="62">
        <v>0</v>
      </c>
      <c r="F1511" s="60">
        <v>700716</v>
      </c>
      <c r="G1511" s="60" t="s">
        <v>249</v>
      </c>
      <c r="H1511" s="60">
        <v>2016</v>
      </c>
      <c r="I1511" s="62"/>
      <c r="J1511" s="60"/>
      <c r="K1511" s="60"/>
      <c r="L1511" s="61"/>
      <c r="M1511" s="61">
        <v>2899.9999642547764</v>
      </c>
      <c r="N1511" s="61"/>
      <c r="O1511" s="60" t="s">
        <v>250</v>
      </c>
      <c r="P1511" s="60">
        <v>504003</v>
      </c>
    </row>
    <row r="1512" spans="1:16" hidden="1" x14ac:dyDescent="0.25">
      <c r="A1512" s="60" t="s">
        <v>34</v>
      </c>
      <c r="B1512" s="60" t="s">
        <v>33</v>
      </c>
      <c r="C1512" s="57">
        <v>1000</v>
      </c>
      <c r="D1512" s="61">
        <v>2899.9999850647887</v>
      </c>
      <c r="E1512" s="62">
        <v>0</v>
      </c>
      <c r="F1512" s="60">
        <v>700716</v>
      </c>
      <c r="G1512" s="60" t="s">
        <v>249</v>
      </c>
      <c r="H1512" s="60">
        <v>2016</v>
      </c>
      <c r="I1512" s="62"/>
      <c r="J1512" s="60"/>
      <c r="K1512" s="60"/>
      <c r="L1512" s="61"/>
      <c r="M1512" s="61">
        <v>2899.9999850647887</v>
      </c>
      <c r="N1512" s="61"/>
      <c r="O1512" s="60" t="s">
        <v>250</v>
      </c>
      <c r="P1512" s="60">
        <v>504003</v>
      </c>
    </row>
    <row r="1513" spans="1:16" hidden="1" x14ac:dyDescent="0.25">
      <c r="A1513" s="60" t="s">
        <v>34</v>
      </c>
      <c r="B1513" s="60" t="s">
        <v>33</v>
      </c>
      <c r="C1513" s="57">
        <v>1000</v>
      </c>
      <c r="D1513" s="61">
        <v>2899.9999999999995</v>
      </c>
      <c r="E1513" s="62">
        <v>0</v>
      </c>
      <c r="F1513" s="60">
        <v>700716</v>
      </c>
      <c r="G1513" s="60" t="s">
        <v>249</v>
      </c>
      <c r="H1513" s="60">
        <v>2020</v>
      </c>
      <c r="I1513" s="62"/>
      <c r="J1513" s="60"/>
      <c r="K1513" s="60"/>
      <c r="L1513" s="61"/>
      <c r="M1513" s="61">
        <v>2899.9999999999995</v>
      </c>
      <c r="N1513" s="61"/>
      <c r="O1513" s="60" t="s">
        <v>250</v>
      </c>
      <c r="P1513" s="60">
        <v>504003</v>
      </c>
    </row>
    <row r="1514" spans="1:16" hidden="1" x14ac:dyDescent="0.25">
      <c r="A1514" s="60" t="s">
        <v>34</v>
      </c>
      <c r="B1514" s="60" t="s">
        <v>33</v>
      </c>
      <c r="C1514" s="57">
        <v>1000</v>
      </c>
      <c r="D1514" s="61">
        <v>2900.0000000000005</v>
      </c>
      <c r="E1514" s="62">
        <v>0</v>
      </c>
      <c r="F1514" s="60">
        <v>700716</v>
      </c>
      <c r="G1514" s="60" t="s">
        <v>249</v>
      </c>
      <c r="H1514" s="60">
        <v>2018</v>
      </c>
      <c r="I1514" s="62"/>
      <c r="J1514" s="60"/>
      <c r="K1514" s="60"/>
      <c r="L1514" s="61"/>
      <c r="M1514" s="61">
        <v>2900.0000000000005</v>
      </c>
      <c r="N1514" s="61"/>
      <c r="O1514" s="60" t="s">
        <v>250</v>
      </c>
      <c r="P1514" s="60">
        <v>504003</v>
      </c>
    </row>
    <row r="1515" spans="1:16" hidden="1" x14ac:dyDescent="0.25">
      <c r="A1515" s="60" t="s">
        <v>34</v>
      </c>
      <c r="B1515" s="60" t="s">
        <v>33</v>
      </c>
      <c r="C1515" s="57">
        <v>1000</v>
      </c>
      <c r="D1515" s="61">
        <v>2900.0000106086168</v>
      </c>
      <c r="E1515" s="62">
        <v>0</v>
      </c>
      <c r="F1515" s="60">
        <v>700716</v>
      </c>
      <c r="G1515" s="60" t="s">
        <v>249</v>
      </c>
      <c r="H1515" s="60">
        <v>2018</v>
      </c>
      <c r="I1515" s="62"/>
      <c r="J1515" s="60"/>
      <c r="K1515" s="60"/>
      <c r="L1515" s="61"/>
      <c r="M1515" s="61">
        <v>2900.0000106086168</v>
      </c>
      <c r="N1515" s="61"/>
      <c r="O1515" s="60" t="s">
        <v>250</v>
      </c>
      <c r="P1515" s="60">
        <v>504003</v>
      </c>
    </row>
    <row r="1516" spans="1:16" hidden="1" x14ac:dyDescent="0.25">
      <c r="A1516" s="60" t="s">
        <v>34</v>
      </c>
      <c r="B1516" s="60" t="s">
        <v>33</v>
      </c>
      <c r="C1516" s="57">
        <v>1000</v>
      </c>
      <c r="D1516" s="61">
        <v>2900.0000142950712</v>
      </c>
      <c r="E1516" s="62">
        <v>0</v>
      </c>
      <c r="F1516" s="60">
        <v>700716</v>
      </c>
      <c r="G1516" s="60" t="s">
        <v>249</v>
      </c>
      <c r="H1516" s="60">
        <v>2018</v>
      </c>
      <c r="I1516" s="62"/>
      <c r="J1516" s="60"/>
      <c r="K1516" s="60"/>
      <c r="L1516" s="61"/>
      <c r="M1516" s="61">
        <v>2900.0000142950712</v>
      </c>
      <c r="N1516" s="61"/>
      <c r="O1516" s="60" t="s">
        <v>250</v>
      </c>
      <c r="P1516" s="60">
        <v>504003</v>
      </c>
    </row>
    <row r="1517" spans="1:16" hidden="1" x14ac:dyDescent="0.25">
      <c r="A1517" s="60" t="s">
        <v>34</v>
      </c>
      <c r="B1517" s="60" t="s">
        <v>33</v>
      </c>
      <c r="C1517" s="57">
        <v>1000</v>
      </c>
      <c r="D1517" s="61">
        <v>2900.0000195451776</v>
      </c>
      <c r="E1517" s="62">
        <v>0</v>
      </c>
      <c r="F1517" s="60">
        <v>700716</v>
      </c>
      <c r="G1517" s="60" t="s">
        <v>249</v>
      </c>
      <c r="H1517" s="60">
        <v>2017</v>
      </c>
      <c r="I1517" s="62"/>
      <c r="J1517" s="60"/>
      <c r="K1517" s="60"/>
      <c r="L1517" s="61"/>
      <c r="M1517" s="61">
        <v>2900.0000195451776</v>
      </c>
      <c r="N1517" s="61"/>
      <c r="O1517" s="60" t="s">
        <v>250</v>
      </c>
      <c r="P1517" s="60">
        <v>504003</v>
      </c>
    </row>
    <row r="1518" spans="1:16" hidden="1" x14ac:dyDescent="0.25">
      <c r="A1518" s="60" t="s">
        <v>34</v>
      </c>
      <c r="B1518" s="60" t="s">
        <v>33</v>
      </c>
      <c r="C1518" s="57">
        <v>1000</v>
      </c>
      <c r="D1518" s="61">
        <v>2900.0000248652595</v>
      </c>
      <c r="E1518" s="62">
        <v>0</v>
      </c>
      <c r="F1518" s="60">
        <v>700716</v>
      </c>
      <c r="G1518" s="60" t="s">
        <v>249</v>
      </c>
      <c r="H1518" s="60">
        <v>2017</v>
      </c>
      <c r="I1518" s="62"/>
      <c r="J1518" s="60"/>
      <c r="K1518" s="60"/>
      <c r="L1518" s="61"/>
      <c r="M1518" s="61">
        <v>2900.0000248652595</v>
      </c>
      <c r="N1518" s="61"/>
      <c r="O1518" s="60" t="s">
        <v>250</v>
      </c>
      <c r="P1518" s="60">
        <v>504003</v>
      </c>
    </row>
    <row r="1519" spans="1:16" hidden="1" x14ac:dyDescent="0.25">
      <c r="A1519" s="60" t="s">
        <v>34</v>
      </c>
      <c r="B1519" s="60" t="s">
        <v>33</v>
      </c>
      <c r="C1519" s="57">
        <v>1000</v>
      </c>
      <c r="D1519" s="61">
        <v>2900.0000264193918</v>
      </c>
      <c r="E1519" s="62">
        <v>0</v>
      </c>
      <c r="F1519" s="60">
        <v>700716</v>
      </c>
      <c r="G1519" s="60" t="s">
        <v>249</v>
      </c>
      <c r="H1519" s="60">
        <v>2016</v>
      </c>
      <c r="I1519" s="62"/>
      <c r="J1519" s="60"/>
      <c r="K1519" s="60"/>
      <c r="L1519" s="61"/>
      <c r="M1519" s="61">
        <v>2900.0000264193918</v>
      </c>
      <c r="N1519" s="61"/>
      <c r="O1519" s="60" t="s">
        <v>250</v>
      </c>
      <c r="P1519" s="60">
        <v>504003</v>
      </c>
    </row>
    <row r="1520" spans="1:16" hidden="1" x14ac:dyDescent="0.25">
      <c r="A1520" s="60" t="s">
        <v>34</v>
      </c>
      <c r="B1520" s="60" t="s">
        <v>33</v>
      </c>
      <c r="C1520" s="57">
        <v>1000</v>
      </c>
      <c r="D1520" s="61">
        <v>2900.0000447771758</v>
      </c>
      <c r="E1520" s="62">
        <v>0</v>
      </c>
      <c r="F1520" s="60">
        <v>700716</v>
      </c>
      <c r="G1520" s="60" t="s">
        <v>249</v>
      </c>
      <c r="H1520" s="60">
        <v>2016</v>
      </c>
      <c r="I1520" s="62"/>
      <c r="J1520" s="60"/>
      <c r="K1520" s="60"/>
      <c r="L1520" s="61"/>
      <c r="M1520" s="61">
        <v>2900.0000447771758</v>
      </c>
      <c r="N1520" s="61"/>
      <c r="O1520" s="60" t="s">
        <v>250</v>
      </c>
      <c r="P1520" s="60">
        <v>504003</v>
      </c>
    </row>
    <row r="1521" spans="1:16" hidden="1" x14ac:dyDescent="0.25">
      <c r="A1521" s="60" t="s">
        <v>34</v>
      </c>
      <c r="B1521" s="60" t="s">
        <v>33</v>
      </c>
      <c r="C1521" s="57">
        <v>1000</v>
      </c>
      <c r="D1521" s="61">
        <v>2900.0000465726403</v>
      </c>
      <c r="E1521" s="62">
        <v>0</v>
      </c>
      <c r="F1521" s="60">
        <v>700716</v>
      </c>
      <c r="G1521" s="60" t="s">
        <v>249</v>
      </c>
      <c r="H1521" s="60">
        <v>2019</v>
      </c>
      <c r="I1521" s="62"/>
      <c r="J1521" s="60"/>
      <c r="K1521" s="60"/>
      <c r="L1521" s="61"/>
      <c r="M1521" s="61">
        <v>2900.0000465726403</v>
      </c>
      <c r="N1521" s="61"/>
      <c r="O1521" s="60" t="s">
        <v>250</v>
      </c>
      <c r="P1521" s="60">
        <v>504003</v>
      </c>
    </row>
    <row r="1522" spans="1:16" hidden="1" x14ac:dyDescent="0.25">
      <c r="A1522" s="60" t="s">
        <v>34</v>
      </c>
      <c r="B1522" s="60" t="s">
        <v>33</v>
      </c>
      <c r="C1522" s="57">
        <v>1000</v>
      </c>
      <c r="D1522" s="61">
        <v>2900.0000492563499</v>
      </c>
      <c r="E1522" s="62">
        <v>0</v>
      </c>
      <c r="F1522" s="60">
        <v>700716</v>
      </c>
      <c r="G1522" s="60" t="s">
        <v>249</v>
      </c>
      <c r="H1522" s="60">
        <v>2017</v>
      </c>
      <c r="I1522" s="62"/>
      <c r="J1522" s="60"/>
      <c r="K1522" s="60"/>
      <c r="L1522" s="61"/>
      <c r="M1522" s="61">
        <v>2900.0000492563499</v>
      </c>
      <c r="N1522" s="61"/>
      <c r="O1522" s="60" t="s">
        <v>250</v>
      </c>
      <c r="P1522" s="60">
        <v>504003</v>
      </c>
    </row>
    <row r="1523" spans="1:16" hidden="1" x14ac:dyDescent="0.25">
      <c r="A1523" s="60" t="s">
        <v>34</v>
      </c>
      <c r="B1523" s="60" t="s">
        <v>33</v>
      </c>
      <c r="C1523" s="57">
        <v>1000</v>
      </c>
      <c r="D1523" s="61">
        <v>2900.0000583377096</v>
      </c>
      <c r="E1523" s="62">
        <v>0</v>
      </c>
      <c r="F1523" s="60">
        <v>700716</v>
      </c>
      <c r="G1523" s="60" t="s">
        <v>249</v>
      </c>
      <c r="H1523" s="60">
        <v>2019</v>
      </c>
      <c r="I1523" s="62"/>
      <c r="J1523" s="60"/>
      <c r="K1523" s="60"/>
      <c r="L1523" s="61"/>
      <c r="M1523" s="61">
        <v>2900.0000583377096</v>
      </c>
      <c r="N1523" s="61"/>
      <c r="O1523" s="60" t="s">
        <v>250</v>
      </c>
      <c r="P1523" s="60">
        <v>504003</v>
      </c>
    </row>
    <row r="1524" spans="1:16" hidden="1" x14ac:dyDescent="0.25">
      <c r="A1524" s="60" t="s">
        <v>34</v>
      </c>
      <c r="B1524" s="60" t="s">
        <v>33</v>
      </c>
      <c r="C1524" s="57">
        <v>1000</v>
      </c>
      <c r="D1524" s="61">
        <v>2900.0000655534063</v>
      </c>
      <c r="E1524" s="62">
        <v>0</v>
      </c>
      <c r="F1524" s="60">
        <v>700716</v>
      </c>
      <c r="G1524" s="60" t="s">
        <v>249</v>
      </c>
      <c r="H1524" s="60">
        <v>2020</v>
      </c>
      <c r="I1524" s="62"/>
      <c r="J1524" s="60"/>
      <c r="K1524" s="60"/>
      <c r="L1524" s="61"/>
      <c r="M1524" s="61">
        <v>2900.0000655534063</v>
      </c>
      <c r="N1524" s="61"/>
      <c r="O1524" s="60" t="s">
        <v>250</v>
      </c>
      <c r="P1524" s="60">
        <v>504003</v>
      </c>
    </row>
    <row r="1525" spans="1:16" hidden="1" x14ac:dyDescent="0.25">
      <c r="A1525" s="60" t="s">
        <v>34</v>
      </c>
      <c r="B1525" s="60" t="s">
        <v>33</v>
      </c>
      <c r="C1525" s="57">
        <v>1000</v>
      </c>
      <c r="D1525" s="61">
        <v>2900.000079680854</v>
      </c>
      <c r="E1525" s="62">
        <v>0</v>
      </c>
      <c r="F1525" s="60">
        <v>700716</v>
      </c>
      <c r="G1525" s="60" t="s">
        <v>249</v>
      </c>
      <c r="H1525" s="60">
        <v>2016</v>
      </c>
      <c r="I1525" s="62"/>
      <c r="J1525" s="60"/>
      <c r="K1525" s="60"/>
      <c r="L1525" s="61"/>
      <c r="M1525" s="61">
        <v>2900.000079680854</v>
      </c>
      <c r="N1525" s="61"/>
      <c r="O1525" s="60" t="s">
        <v>250</v>
      </c>
      <c r="P1525" s="60">
        <v>504003</v>
      </c>
    </row>
    <row r="1526" spans="1:16" hidden="1" x14ac:dyDescent="0.25">
      <c r="A1526" s="60" t="s">
        <v>34</v>
      </c>
      <c r="B1526" s="60" t="s">
        <v>33</v>
      </c>
      <c r="C1526" s="57">
        <v>1000</v>
      </c>
      <c r="D1526" s="61">
        <v>2900.0000844928959</v>
      </c>
      <c r="E1526" s="62">
        <v>0</v>
      </c>
      <c r="F1526" s="60">
        <v>700716</v>
      </c>
      <c r="G1526" s="60" t="s">
        <v>249</v>
      </c>
      <c r="H1526" s="60">
        <v>2016</v>
      </c>
      <c r="I1526" s="62"/>
      <c r="J1526" s="60"/>
      <c r="K1526" s="60"/>
      <c r="L1526" s="61"/>
      <c r="M1526" s="61">
        <v>2900.0000844928959</v>
      </c>
      <c r="N1526" s="61"/>
      <c r="O1526" s="60" t="s">
        <v>250</v>
      </c>
      <c r="P1526" s="60">
        <v>504003</v>
      </c>
    </row>
    <row r="1527" spans="1:16" hidden="1" x14ac:dyDescent="0.25">
      <c r="A1527" s="60" t="s">
        <v>34</v>
      </c>
      <c r="B1527" s="60" t="s">
        <v>33</v>
      </c>
      <c r="C1527" s="57">
        <v>1000</v>
      </c>
      <c r="D1527" s="61">
        <v>2900.0000934522254</v>
      </c>
      <c r="E1527" s="62">
        <v>0</v>
      </c>
      <c r="F1527" s="60">
        <v>700716</v>
      </c>
      <c r="G1527" s="60" t="s">
        <v>249</v>
      </c>
      <c r="H1527" s="60">
        <v>2016</v>
      </c>
      <c r="I1527" s="62"/>
      <c r="J1527" s="60"/>
      <c r="K1527" s="60"/>
      <c r="L1527" s="61"/>
      <c r="M1527" s="61">
        <v>2900.0000934522254</v>
      </c>
      <c r="N1527" s="61"/>
      <c r="O1527" s="60" t="s">
        <v>250</v>
      </c>
      <c r="P1527" s="60">
        <v>504003</v>
      </c>
    </row>
    <row r="1528" spans="1:16" hidden="1" x14ac:dyDescent="0.25">
      <c r="A1528" s="60" t="s">
        <v>34</v>
      </c>
      <c r="B1528" s="60" t="s">
        <v>33</v>
      </c>
      <c r="C1528" s="57">
        <v>1000</v>
      </c>
      <c r="D1528" s="61">
        <v>2900.0001001692544</v>
      </c>
      <c r="E1528" s="62">
        <v>0</v>
      </c>
      <c r="F1528" s="60">
        <v>700716</v>
      </c>
      <c r="G1528" s="60" t="s">
        <v>249</v>
      </c>
      <c r="H1528" s="60">
        <v>2019</v>
      </c>
      <c r="I1528" s="62"/>
      <c r="J1528" s="60"/>
      <c r="K1528" s="60"/>
      <c r="L1528" s="61"/>
      <c r="M1528" s="61">
        <v>2900.0001001692544</v>
      </c>
      <c r="N1528" s="61"/>
      <c r="O1528" s="60" t="s">
        <v>250</v>
      </c>
      <c r="P1528" s="60">
        <v>504003</v>
      </c>
    </row>
    <row r="1529" spans="1:16" hidden="1" x14ac:dyDescent="0.25">
      <c r="A1529" s="60" t="s">
        <v>34</v>
      </c>
      <c r="B1529" s="60" t="s">
        <v>33</v>
      </c>
      <c r="C1529" s="57">
        <v>1000</v>
      </c>
      <c r="D1529" s="61">
        <v>2900.0001384017719</v>
      </c>
      <c r="E1529" s="62">
        <v>0</v>
      </c>
      <c r="F1529" s="60">
        <v>700716</v>
      </c>
      <c r="G1529" s="60" t="s">
        <v>249</v>
      </c>
      <c r="H1529" s="60">
        <v>2017</v>
      </c>
      <c r="I1529" s="62"/>
      <c r="J1529" s="60"/>
      <c r="K1529" s="60"/>
      <c r="L1529" s="61"/>
      <c r="M1529" s="61">
        <v>2900.0001384017719</v>
      </c>
      <c r="N1529" s="61"/>
      <c r="O1529" s="60" t="s">
        <v>250</v>
      </c>
      <c r="P1529" s="60">
        <v>504003</v>
      </c>
    </row>
    <row r="1530" spans="1:16" hidden="1" x14ac:dyDescent="0.25">
      <c r="A1530" s="60" t="s">
        <v>34</v>
      </c>
      <c r="B1530" s="60" t="s">
        <v>33</v>
      </c>
      <c r="C1530" s="57">
        <v>1000</v>
      </c>
      <c r="D1530" s="61">
        <v>2900.000201765532</v>
      </c>
      <c r="E1530" s="62">
        <v>0</v>
      </c>
      <c r="F1530" s="60">
        <v>700716</v>
      </c>
      <c r="G1530" s="60" t="s">
        <v>249</v>
      </c>
      <c r="H1530" s="60">
        <v>2020</v>
      </c>
      <c r="I1530" s="62"/>
      <c r="J1530" s="60"/>
      <c r="K1530" s="60"/>
      <c r="L1530" s="61"/>
      <c r="M1530" s="61">
        <v>2900.000201765532</v>
      </c>
      <c r="N1530" s="61"/>
      <c r="O1530" s="60" t="s">
        <v>250</v>
      </c>
      <c r="P1530" s="60">
        <v>504003</v>
      </c>
    </row>
    <row r="1531" spans="1:16" hidden="1" x14ac:dyDescent="0.25">
      <c r="A1531" s="60" t="s">
        <v>34</v>
      </c>
      <c r="B1531" s="60" t="s">
        <v>33</v>
      </c>
      <c r="C1531" s="57">
        <v>1000</v>
      </c>
      <c r="D1531" s="61">
        <v>2900.000204680468</v>
      </c>
      <c r="E1531" s="62">
        <v>0</v>
      </c>
      <c r="F1531" s="60">
        <v>700716</v>
      </c>
      <c r="G1531" s="60" t="s">
        <v>249</v>
      </c>
      <c r="H1531" s="60">
        <v>2018</v>
      </c>
      <c r="I1531" s="62"/>
      <c r="J1531" s="60"/>
      <c r="K1531" s="60"/>
      <c r="L1531" s="61"/>
      <c r="M1531" s="61">
        <v>2900.000204680468</v>
      </c>
      <c r="N1531" s="61"/>
      <c r="O1531" s="60" t="s">
        <v>250</v>
      </c>
      <c r="P1531" s="60">
        <v>504003</v>
      </c>
    </row>
    <row r="1532" spans="1:16" hidden="1" x14ac:dyDescent="0.25">
      <c r="A1532" s="60" t="s">
        <v>34</v>
      </c>
      <c r="B1532" s="60" t="s">
        <v>33</v>
      </c>
      <c r="C1532" s="57">
        <v>1000</v>
      </c>
      <c r="D1532" s="61">
        <v>2900.00028095893</v>
      </c>
      <c r="E1532" s="62">
        <v>0</v>
      </c>
      <c r="F1532" s="60">
        <v>700716</v>
      </c>
      <c r="G1532" s="60" t="s">
        <v>249</v>
      </c>
      <c r="H1532" s="60">
        <v>2017</v>
      </c>
      <c r="I1532" s="62"/>
      <c r="J1532" s="60"/>
      <c r="K1532" s="60"/>
      <c r="L1532" s="61"/>
      <c r="M1532" s="61">
        <v>2900.00028095893</v>
      </c>
      <c r="N1532" s="61"/>
      <c r="O1532" s="60" t="s">
        <v>250</v>
      </c>
      <c r="P1532" s="60">
        <v>504003</v>
      </c>
    </row>
    <row r="1533" spans="1:16" hidden="1" x14ac:dyDescent="0.25">
      <c r="A1533" s="60" t="s">
        <v>34</v>
      </c>
      <c r="B1533" s="60" t="s">
        <v>33</v>
      </c>
      <c r="C1533" s="57">
        <v>1000</v>
      </c>
      <c r="D1533" s="61">
        <v>2900.0002840728489</v>
      </c>
      <c r="E1533" s="62">
        <v>0</v>
      </c>
      <c r="F1533" s="60">
        <v>700716</v>
      </c>
      <c r="G1533" s="60" t="s">
        <v>249</v>
      </c>
      <c r="H1533" s="60">
        <v>2019</v>
      </c>
      <c r="I1533" s="62"/>
      <c r="J1533" s="60"/>
      <c r="K1533" s="60"/>
      <c r="L1533" s="61"/>
      <c r="M1533" s="61">
        <v>2900.0002840728489</v>
      </c>
      <c r="N1533" s="61"/>
      <c r="O1533" s="60" t="s">
        <v>250</v>
      </c>
      <c r="P1533" s="60">
        <v>504003</v>
      </c>
    </row>
    <row r="1534" spans="1:16" hidden="1" x14ac:dyDescent="0.25">
      <c r="A1534" s="60" t="s">
        <v>34</v>
      </c>
      <c r="B1534" s="60" t="s">
        <v>33</v>
      </c>
      <c r="C1534" s="57">
        <v>1000</v>
      </c>
      <c r="D1534" s="61">
        <v>2900.0003397977312</v>
      </c>
      <c r="E1534" s="62">
        <v>0</v>
      </c>
      <c r="F1534" s="60">
        <v>700716</v>
      </c>
      <c r="G1534" s="60" t="s">
        <v>249</v>
      </c>
      <c r="H1534" s="60">
        <v>2019</v>
      </c>
      <c r="I1534" s="62"/>
      <c r="J1534" s="60"/>
      <c r="K1534" s="60"/>
      <c r="L1534" s="61"/>
      <c r="M1534" s="61">
        <v>2900.0003397977312</v>
      </c>
      <c r="N1534" s="61"/>
      <c r="O1534" s="60" t="s">
        <v>250</v>
      </c>
      <c r="P1534" s="60">
        <v>504003</v>
      </c>
    </row>
    <row r="1535" spans="1:16" hidden="1" x14ac:dyDescent="0.25">
      <c r="A1535" s="60" t="s">
        <v>34</v>
      </c>
      <c r="B1535" s="60" t="s">
        <v>33</v>
      </c>
      <c r="C1535" s="57">
        <v>1000</v>
      </c>
      <c r="D1535" s="61">
        <v>2900.0004497430959</v>
      </c>
      <c r="E1535" s="62">
        <v>0</v>
      </c>
      <c r="F1535" s="60">
        <v>700716</v>
      </c>
      <c r="G1535" s="60" t="s">
        <v>249</v>
      </c>
      <c r="H1535" s="60">
        <v>2020</v>
      </c>
      <c r="I1535" s="62"/>
      <c r="J1535" s="60"/>
      <c r="K1535" s="60"/>
      <c r="L1535" s="61"/>
      <c r="M1535" s="61">
        <v>2900.0004497430959</v>
      </c>
      <c r="N1535" s="61"/>
      <c r="O1535" s="60" t="s">
        <v>250</v>
      </c>
      <c r="P1535" s="60">
        <v>504003</v>
      </c>
    </row>
    <row r="1536" spans="1:16" hidden="1" x14ac:dyDescent="0.25">
      <c r="A1536" s="60" t="s">
        <v>34</v>
      </c>
      <c r="B1536" s="60" t="s">
        <v>33</v>
      </c>
      <c r="C1536" s="57">
        <v>1000</v>
      </c>
      <c r="D1536" s="61">
        <v>2900.0004550672329</v>
      </c>
      <c r="E1536" s="62">
        <v>0</v>
      </c>
      <c r="F1536" s="60">
        <v>700716</v>
      </c>
      <c r="G1536" s="60" t="s">
        <v>249</v>
      </c>
      <c r="H1536" s="60">
        <v>2020</v>
      </c>
      <c r="I1536" s="62"/>
      <c r="J1536" s="60"/>
      <c r="K1536" s="60"/>
      <c r="L1536" s="61"/>
      <c r="M1536" s="61">
        <v>2900.0004550672329</v>
      </c>
      <c r="N1536" s="61"/>
      <c r="O1536" s="60" t="s">
        <v>250</v>
      </c>
      <c r="P1536" s="60">
        <v>504003</v>
      </c>
    </row>
    <row r="1537" spans="1:16" hidden="1" x14ac:dyDescent="0.25">
      <c r="A1537" s="60" t="s">
        <v>34</v>
      </c>
      <c r="B1537" s="60" t="s">
        <v>33</v>
      </c>
      <c r="C1537" s="57">
        <v>1000</v>
      </c>
      <c r="D1537" s="61">
        <v>2900.0007288356792</v>
      </c>
      <c r="E1537" s="62">
        <v>0</v>
      </c>
      <c r="F1537" s="60">
        <v>700716</v>
      </c>
      <c r="G1537" s="60" t="s">
        <v>249</v>
      </c>
      <c r="H1537" s="60">
        <v>2020</v>
      </c>
      <c r="I1537" s="62"/>
      <c r="J1537" s="60"/>
      <c r="K1537" s="60"/>
      <c r="L1537" s="61"/>
      <c r="M1537" s="61">
        <v>2900.0007288356792</v>
      </c>
      <c r="N1537" s="61"/>
      <c r="O1537" s="60" t="s">
        <v>250</v>
      </c>
      <c r="P1537" s="60">
        <v>504003</v>
      </c>
    </row>
    <row r="1538" spans="1:16" hidden="1" x14ac:dyDescent="0.25">
      <c r="A1538" s="60" t="s">
        <v>34</v>
      </c>
      <c r="B1538" s="60" t="s">
        <v>33</v>
      </c>
      <c r="C1538" s="57">
        <v>1000</v>
      </c>
      <c r="D1538" s="61">
        <v>2900.000809476117</v>
      </c>
      <c r="E1538" s="62">
        <v>0</v>
      </c>
      <c r="F1538" s="60">
        <v>700716</v>
      </c>
      <c r="G1538" s="60" t="s">
        <v>249</v>
      </c>
      <c r="H1538" s="60">
        <v>2018</v>
      </c>
      <c r="I1538" s="62"/>
      <c r="J1538" s="60"/>
      <c r="K1538" s="60"/>
      <c r="L1538" s="61"/>
      <c r="M1538" s="61">
        <v>2900.000809476117</v>
      </c>
      <c r="N1538" s="61"/>
      <c r="O1538" s="60" t="s">
        <v>250</v>
      </c>
      <c r="P1538" s="60">
        <v>504003</v>
      </c>
    </row>
    <row r="1539" spans="1:16" hidden="1" x14ac:dyDescent="0.25">
      <c r="A1539" s="60" t="s">
        <v>34</v>
      </c>
      <c r="B1539" s="60" t="s">
        <v>33</v>
      </c>
      <c r="C1539" s="57">
        <v>1000</v>
      </c>
      <c r="D1539" s="61">
        <v>2900.0009016590661</v>
      </c>
      <c r="E1539" s="62">
        <v>0</v>
      </c>
      <c r="F1539" s="60">
        <v>700716</v>
      </c>
      <c r="G1539" s="60" t="s">
        <v>249</v>
      </c>
      <c r="H1539" s="60">
        <v>2018</v>
      </c>
      <c r="I1539" s="62"/>
      <c r="J1539" s="60"/>
      <c r="K1539" s="60"/>
      <c r="L1539" s="61"/>
      <c r="M1539" s="61">
        <v>2900.0009016590661</v>
      </c>
      <c r="N1539" s="61"/>
      <c r="O1539" s="60" t="s">
        <v>250</v>
      </c>
      <c r="P1539" s="60">
        <v>504003</v>
      </c>
    </row>
    <row r="1540" spans="1:16" hidden="1" x14ac:dyDescent="0.25">
      <c r="A1540" s="60" t="s">
        <v>34</v>
      </c>
      <c r="B1540" s="60" t="s">
        <v>33</v>
      </c>
      <c r="C1540" s="57">
        <v>1000</v>
      </c>
      <c r="D1540" s="61">
        <v>2900.0010081689998</v>
      </c>
      <c r="E1540" s="62">
        <v>0</v>
      </c>
      <c r="F1540" s="60">
        <v>700716</v>
      </c>
      <c r="G1540" s="60" t="s">
        <v>249</v>
      </c>
      <c r="H1540" s="60">
        <v>2020</v>
      </c>
      <c r="I1540" s="62"/>
      <c r="J1540" s="60"/>
      <c r="K1540" s="60"/>
      <c r="L1540" s="61"/>
      <c r="M1540" s="61">
        <v>2900.0010081689998</v>
      </c>
      <c r="N1540" s="61"/>
      <c r="O1540" s="60" t="s">
        <v>250</v>
      </c>
      <c r="P1540" s="60">
        <v>504003</v>
      </c>
    </row>
    <row r="1541" spans="1:16" hidden="1" x14ac:dyDescent="0.25">
      <c r="A1541" s="60" t="s">
        <v>34</v>
      </c>
      <c r="B1541" s="60" t="s">
        <v>33</v>
      </c>
      <c r="C1541" s="57">
        <v>1000</v>
      </c>
      <c r="D1541" s="61">
        <v>2900.0012330891395</v>
      </c>
      <c r="E1541" s="62">
        <v>0</v>
      </c>
      <c r="F1541" s="60">
        <v>700716</v>
      </c>
      <c r="G1541" s="60" t="s">
        <v>249</v>
      </c>
      <c r="H1541" s="60">
        <v>2019</v>
      </c>
      <c r="I1541" s="62"/>
      <c r="J1541" s="60"/>
      <c r="K1541" s="60"/>
      <c r="L1541" s="61"/>
      <c r="M1541" s="61">
        <v>2900.0012330891395</v>
      </c>
      <c r="N1541" s="61"/>
      <c r="O1541" s="60" t="s">
        <v>250</v>
      </c>
      <c r="P1541" s="60">
        <v>504003</v>
      </c>
    </row>
    <row r="1542" spans="1:16" hidden="1" x14ac:dyDescent="0.25">
      <c r="A1542" s="60" t="s">
        <v>34</v>
      </c>
      <c r="B1542" s="60" t="s">
        <v>33</v>
      </c>
      <c r="C1542" s="57">
        <v>1000</v>
      </c>
      <c r="D1542" s="61">
        <v>5799.9995121701959</v>
      </c>
      <c r="E1542" s="62">
        <v>0</v>
      </c>
      <c r="F1542" s="60">
        <v>700716</v>
      </c>
      <c r="G1542" s="60" t="s">
        <v>249</v>
      </c>
      <c r="H1542" s="60">
        <v>2015</v>
      </c>
      <c r="I1542" s="62"/>
      <c r="J1542" s="60"/>
      <c r="K1542" s="60"/>
      <c r="L1542" s="61"/>
      <c r="M1542" s="61">
        <v>5799.9995121701959</v>
      </c>
      <c r="N1542" s="61"/>
      <c r="O1542" s="60" t="s">
        <v>250</v>
      </c>
      <c r="P1542" s="60">
        <v>504003</v>
      </c>
    </row>
    <row r="1543" spans="1:16" hidden="1" x14ac:dyDescent="0.25">
      <c r="A1543" s="60" t="s">
        <v>34</v>
      </c>
      <c r="B1543" s="60" t="s">
        <v>33</v>
      </c>
      <c r="C1543" s="57">
        <v>1000</v>
      </c>
      <c r="D1543" s="61">
        <v>5799.9999730732916</v>
      </c>
      <c r="E1543" s="62">
        <v>0</v>
      </c>
      <c r="F1543" s="60">
        <v>700716</v>
      </c>
      <c r="G1543" s="60" t="s">
        <v>249</v>
      </c>
      <c r="H1543" s="60">
        <v>2019</v>
      </c>
      <c r="I1543" s="62"/>
      <c r="J1543" s="60"/>
      <c r="K1543" s="60"/>
      <c r="L1543" s="61"/>
      <c r="M1543" s="61">
        <v>5799.9999730732916</v>
      </c>
      <c r="N1543" s="61"/>
      <c r="O1543" s="60" t="s">
        <v>250</v>
      </c>
      <c r="P1543" s="60">
        <v>504003</v>
      </c>
    </row>
    <row r="1544" spans="1:16" hidden="1" x14ac:dyDescent="0.25">
      <c r="A1544" s="60" t="s">
        <v>34</v>
      </c>
      <c r="B1544" s="60" t="s">
        <v>33</v>
      </c>
      <c r="C1544" s="57">
        <v>1000</v>
      </c>
      <c r="D1544" s="61">
        <v>5800.0002161054117</v>
      </c>
      <c r="E1544" s="62">
        <v>0</v>
      </c>
      <c r="F1544" s="60">
        <v>700716</v>
      </c>
      <c r="G1544" s="60" t="s">
        <v>249</v>
      </c>
      <c r="H1544" s="60">
        <v>2016</v>
      </c>
      <c r="I1544" s="62"/>
      <c r="J1544" s="60"/>
      <c r="K1544" s="60"/>
      <c r="L1544" s="61"/>
      <c r="M1544" s="61">
        <v>5800.0002161054117</v>
      </c>
      <c r="N1544" s="61"/>
      <c r="O1544" s="60" t="s">
        <v>250</v>
      </c>
      <c r="P1544" s="60">
        <v>504003</v>
      </c>
    </row>
    <row r="1545" spans="1:16" hidden="1" x14ac:dyDescent="0.25">
      <c r="A1545" s="60" t="s">
        <v>34</v>
      </c>
      <c r="B1545" s="60" t="s">
        <v>33</v>
      </c>
      <c r="C1545" s="57">
        <v>1000</v>
      </c>
      <c r="D1545" s="61">
        <v>19149.999871646196</v>
      </c>
      <c r="E1545" s="62">
        <v>0</v>
      </c>
      <c r="F1545" s="60">
        <v>700716</v>
      </c>
      <c r="G1545" s="60" t="s">
        <v>249</v>
      </c>
      <c r="H1545" s="60">
        <v>2017</v>
      </c>
      <c r="I1545" s="62"/>
      <c r="J1545" s="60"/>
      <c r="K1545" s="60"/>
      <c r="L1545" s="61"/>
      <c r="M1545" s="61">
        <v>19149.999871646196</v>
      </c>
      <c r="N1545" s="61"/>
      <c r="O1545" s="60" t="s">
        <v>250</v>
      </c>
      <c r="P1545" s="60">
        <v>504003</v>
      </c>
    </row>
    <row r="1546" spans="1:16" hidden="1" x14ac:dyDescent="0.25">
      <c r="A1546" s="60" t="s">
        <v>34</v>
      </c>
      <c r="B1546" s="60" t="s">
        <v>33</v>
      </c>
      <c r="C1546" s="57">
        <v>1000</v>
      </c>
      <c r="D1546" s="61">
        <v>19150.001980849353</v>
      </c>
      <c r="E1546" s="62">
        <v>0</v>
      </c>
      <c r="F1546" s="60">
        <v>700716</v>
      </c>
      <c r="G1546" s="60" t="s">
        <v>249</v>
      </c>
      <c r="H1546" s="60">
        <v>2020</v>
      </c>
      <c r="I1546" s="62"/>
      <c r="J1546" s="60"/>
      <c r="K1546" s="60"/>
      <c r="L1546" s="61"/>
      <c r="M1546" s="61">
        <v>19150.001980849353</v>
      </c>
      <c r="N1546" s="61"/>
      <c r="O1546" s="60" t="s">
        <v>250</v>
      </c>
      <c r="P1546" s="60">
        <v>504003</v>
      </c>
    </row>
    <row r="1547" spans="1:16" hidden="1" x14ac:dyDescent="0.25">
      <c r="A1547" s="60" t="s">
        <v>34</v>
      </c>
      <c r="B1547" s="60" t="s">
        <v>33</v>
      </c>
      <c r="C1547" s="57">
        <v>1000</v>
      </c>
      <c r="D1547" s="61">
        <v>19150.002100738242</v>
      </c>
      <c r="E1547" s="62">
        <v>0</v>
      </c>
      <c r="F1547" s="60">
        <v>700716</v>
      </c>
      <c r="G1547" s="60" t="s">
        <v>249</v>
      </c>
      <c r="H1547" s="60">
        <v>2017</v>
      </c>
      <c r="I1547" s="62"/>
      <c r="J1547" s="60"/>
      <c r="K1547" s="60"/>
      <c r="L1547" s="61"/>
      <c r="M1547" s="61">
        <v>19150.002100738242</v>
      </c>
      <c r="N1547" s="61"/>
      <c r="O1547" s="60" t="s">
        <v>250</v>
      </c>
      <c r="P1547" s="60">
        <v>504003</v>
      </c>
    </row>
    <row r="1548" spans="1:16" hidden="1" x14ac:dyDescent="0.25">
      <c r="A1548" s="60" t="s">
        <v>34</v>
      </c>
      <c r="B1548" s="60" t="s">
        <v>33</v>
      </c>
      <c r="C1548" s="57">
        <v>1000</v>
      </c>
      <c r="D1548" s="61">
        <v>19150.013793347563</v>
      </c>
      <c r="E1548" s="62">
        <v>0</v>
      </c>
      <c r="F1548" s="60">
        <v>700716</v>
      </c>
      <c r="G1548" s="60" t="s">
        <v>249</v>
      </c>
      <c r="H1548" s="60">
        <v>2019</v>
      </c>
      <c r="I1548" s="62"/>
      <c r="J1548" s="60"/>
      <c r="K1548" s="60"/>
      <c r="L1548" s="61"/>
      <c r="M1548" s="61">
        <v>19150.013793347563</v>
      </c>
      <c r="N1548" s="61"/>
      <c r="O1548" s="60" t="s">
        <v>250</v>
      </c>
      <c r="P1548" s="60">
        <v>504003</v>
      </c>
    </row>
    <row r="1549" spans="1:16" hidden="1" x14ac:dyDescent="0.25">
      <c r="A1549" s="60" t="s">
        <v>34</v>
      </c>
      <c r="B1549" s="60" t="s">
        <v>33</v>
      </c>
      <c r="C1549" s="57">
        <v>1100</v>
      </c>
      <c r="D1549" s="61">
        <v>713.39939774976779</v>
      </c>
      <c r="E1549" s="62">
        <v>0</v>
      </c>
      <c r="F1549" s="60">
        <v>600258</v>
      </c>
      <c r="G1549" s="60" t="s">
        <v>275</v>
      </c>
      <c r="H1549" s="60">
        <v>2018</v>
      </c>
      <c r="I1549" s="62"/>
      <c r="J1549" s="60"/>
      <c r="K1549" s="60"/>
      <c r="L1549" s="61"/>
      <c r="M1549" s="61">
        <v>713.39939774976779</v>
      </c>
      <c r="N1549" s="61"/>
      <c r="O1549" s="60" t="s">
        <v>250</v>
      </c>
      <c r="P1549" s="60">
        <v>504003</v>
      </c>
    </row>
    <row r="1550" spans="1:16" hidden="1" x14ac:dyDescent="0.25">
      <c r="A1550" s="60" t="s">
        <v>34</v>
      </c>
      <c r="B1550" s="60" t="s">
        <v>33</v>
      </c>
      <c r="C1550" s="57">
        <v>1100</v>
      </c>
      <c r="D1550" s="61">
        <v>713.39948051728231</v>
      </c>
      <c r="E1550" s="62">
        <v>0</v>
      </c>
      <c r="F1550" s="60">
        <v>600258</v>
      </c>
      <c r="G1550" s="60" t="s">
        <v>275</v>
      </c>
      <c r="H1550" s="60">
        <v>2018</v>
      </c>
      <c r="I1550" s="62"/>
      <c r="J1550" s="60"/>
      <c r="K1550" s="60"/>
      <c r="L1550" s="61"/>
      <c r="M1550" s="61">
        <v>713.39948051728231</v>
      </c>
      <c r="N1550" s="61"/>
      <c r="O1550" s="60" t="s">
        <v>250</v>
      </c>
      <c r="P1550" s="60">
        <v>504003</v>
      </c>
    </row>
    <row r="1551" spans="1:16" hidden="1" x14ac:dyDescent="0.25">
      <c r="A1551" s="60" t="s">
        <v>34</v>
      </c>
      <c r="B1551" s="60" t="s">
        <v>33</v>
      </c>
      <c r="C1551" s="57">
        <v>1100</v>
      </c>
      <c r="D1551" s="61">
        <v>713.39949344370814</v>
      </c>
      <c r="E1551" s="62">
        <v>0</v>
      </c>
      <c r="F1551" s="60">
        <v>600258</v>
      </c>
      <c r="G1551" s="60" t="s">
        <v>275</v>
      </c>
      <c r="H1551" s="60">
        <v>2017</v>
      </c>
      <c r="I1551" s="62"/>
      <c r="J1551" s="60"/>
      <c r="K1551" s="60"/>
      <c r="L1551" s="61"/>
      <c r="M1551" s="61">
        <v>713.39949344370814</v>
      </c>
      <c r="N1551" s="61"/>
      <c r="O1551" s="60" t="s">
        <v>250</v>
      </c>
      <c r="P1551" s="60">
        <v>504003</v>
      </c>
    </row>
    <row r="1552" spans="1:16" hidden="1" x14ac:dyDescent="0.25">
      <c r="A1552" s="60" t="s">
        <v>34</v>
      </c>
      <c r="B1552" s="60" t="s">
        <v>33</v>
      </c>
      <c r="C1552" s="57">
        <v>1100</v>
      </c>
      <c r="D1552" s="61">
        <v>713.399677378874</v>
      </c>
      <c r="E1552" s="62">
        <v>0</v>
      </c>
      <c r="F1552" s="60">
        <v>600258</v>
      </c>
      <c r="G1552" s="60" t="s">
        <v>275</v>
      </c>
      <c r="H1552" s="60">
        <v>2017</v>
      </c>
      <c r="I1552" s="62"/>
      <c r="J1552" s="60"/>
      <c r="K1552" s="60"/>
      <c r="L1552" s="61"/>
      <c r="M1552" s="61">
        <v>713.399677378874</v>
      </c>
      <c r="N1552" s="61"/>
      <c r="O1552" s="60" t="s">
        <v>250</v>
      </c>
      <c r="P1552" s="60">
        <v>504003</v>
      </c>
    </row>
    <row r="1553" spans="1:16" hidden="1" x14ac:dyDescent="0.25">
      <c r="A1553" s="60" t="s">
        <v>34</v>
      </c>
      <c r="B1553" s="60" t="s">
        <v>33</v>
      </c>
      <c r="C1553" s="57">
        <v>1100</v>
      </c>
      <c r="D1553" s="61">
        <v>713.3996984887292</v>
      </c>
      <c r="E1553" s="62">
        <v>0</v>
      </c>
      <c r="F1553" s="60">
        <v>600258</v>
      </c>
      <c r="G1553" s="60" t="s">
        <v>275</v>
      </c>
      <c r="H1553" s="60">
        <v>2019</v>
      </c>
      <c r="I1553" s="62"/>
      <c r="J1553" s="60"/>
      <c r="K1553" s="60"/>
      <c r="L1553" s="61"/>
      <c r="M1553" s="61">
        <v>713.3996984887292</v>
      </c>
      <c r="N1553" s="61"/>
      <c r="O1553" s="60" t="s">
        <v>250</v>
      </c>
      <c r="P1553" s="60">
        <v>504003</v>
      </c>
    </row>
    <row r="1554" spans="1:16" hidden="1" x14ac:dyDescent="0.25">
      <c r="A1554" s="60" t="s">
        <v>34</v>
      </c>
      <c r="B1554" s="60" t="s">
        <v>33</v>
      </c>
      <c r="C1554" s="57">
        <v>1100</v>
      </c>
      <c r="D1554" s="61">
        <v>713.39982407887669</v>
      </c>
      <c r="E1554" s="62">
        <v>0</v>
      </c>
      <c r="F1554" s="60">
        <v>600258</v>
      </c>
      <c r="G1554" s="60" t="s">
        <v>275</v>
      </c>
      <c r="H1554" s="60">
        <v>2018</v>
      </c>
      <c r="I1554" s="62"/>
      <c r="J1554" s="60"/>
      <c r="K1554" s="60"/>
      <c r="L1554" s="61"/>
      <c r="M1554" s="61">
        <v>713.39982407887669</v>
      </c>
      <c r="N1554" s="61"/>
      <c r="O1554" s="60" t="s">
        <v>250</v>
      </c>
      <c r="P1554" s="60">
        <v>504003</v>
      </c>
    </row>
    <row r="1555" spans="1:16" hidden="1" x14ac:dyDescent="0.25">
      <c r="A1555" s="60" t="s">
        <v>34</v>
      </c>
      <c r="B1555" s="60" t="s">
        <v>33</v>
      </c>
      <c r="C1555" s="57">
        <v>1100</v>
      </c>
      <c r="D1555" s="61">
        <v>713.39994988712681</v>
      </c>
      <c r="E1555" s="62">
        <v>0</v>
      </c>
      <c r="F1555" s="60">
        <v>600258</v>
      </c>
      <c r="G1555" s="60" t="s">
        <v>275</v>
      </c>
      <c r="H1555" s="60">
        <v>2018</v>
      </c>
      <c r="I1555" s="62"/>
      <c r="J1555" s="60"/>
      <c r="K1555" s="60"/>
      <c r="L1555" s="61"/>
      <c r="M1555" s="61">
        <v>713.39994988712681</v>
      </c>
      <c r="N1555" s="61"/>
      <c r="O1555" s="60" t="s">
        <v>250</v>
      </c>
      <c r="P1555" s="60">
        <v>504003</v>
      </c>
    </row>
    <row r="1556" spans="1:16" hidden="1" x14ac:dyDescent="0.25">
      <c r="A1556" s="60" t="s">
        <v>34</v>
      </c>
      <c r="B1556" s="60" t="s">
        <v>33</v>
      </c>
      <c r="C1556" s="57">
        <v>1100</v>
      </c>
      <c r="D1556" s="61">
        <v>713.39995805353101</v>
      </c>
      <c r="E1556" s="62">
        <v>0</v>
      </c>
      <c r="F1556" s="60">
        <v>600258</v>
      </c>
      <c r="G1556" s="60" t="s">
        <v>275</v>
      </c>
      <c r="H1556" s="60">
        <v>2018</v>
      </c>
      <c r="I1556" s="62"/>
      <c r="J1556" s="60"/>
      <c r="K1556" s="60"/>
      <c r="L1556" s="61"/>
      <c r="M1556" s="61">
        <v>713.39995805353101</v>
      </c>
      <c r="N1556" s="61"/>
      <c r="O1556" s="60" t="s">
        <v>250</v>
      </c>
      <c r="P1556" s="60">
        <v>504003</v>
      </c>
    </row>
    <row r="1557" spans="1:16" hidden="1" x14ac:dyDescent="0.25">
      <c r="A1557" s="60" t="s">
        <v>34</v>
      </c>
      <c r="B1557" s="60" t="s">
        <v>33</v>
      </c>
      <c r="C1557" s="57">
        <v>1100</v>
      </c>
      <c r="D1557" s="61">
        <v>713.39999034468167</v>
      </c>
      <c r="E1557" s="62">
        <v>0</v>
      </c>
      <c r="F1557" s="60">
        <v>600258</v>
      </c>
      <c r="G1557" s="60" t="s">
        <v>275</v>
      </c>
      <c r="H1557" s="60">
        <v>2017</v>
      </c>
      <c r="I1557" s="62"/>
      <c r="J1557" s="60"/>
      <c r="K1557" s="60"/>
      <c r="L1557" s="61"/>
      <c r="M1557" s="61">
        <v>713.39999034468167</v>
      </c>
      <c r="N1557" s="61"/>
      <c r="O1557" s="60" t="s">
        <v>250</v>
      </c>
      <c r="P1557" s="60">
        <v>504003</v>
      </c>
    </row>
    <row r="1558" spans="1:16" hidden="1" x14ac:dyDescent="0.25">
      <c r="A1558" s="60" t="s">
        <v>34</v>
      </c>
      <c r="B1558" s="60" t="s">
        <v>33</v>
      </c>
      <c r="C1558" s="57">
        <v>1100</v>
      </c>
      <c r="D1558" s="61">
        <v>713.40001491639293</v>
      </c>
      <c r="E1558" s="62">
        <v>0</v>
      </c>
      <c r="F1558" s="60">
        <v>600258</v>
      </c>
      <c r="G1558" s="60" t="s">
        <v>275</v>
      </c>
      <c r="H1558" s="60">
        <v>2017</v>
      </c>
      <c r="I1558" s="62"/>
      <c r="J1558" s="60"/>
      <c r="K1558" s="60"/>
      <c r="L1558" s="61"/>
      <c r="M1558" s="61">
        <v>713.40001491639293</v>
      </c>
      <c r="N1558" s="61"/>
      <c r="O1558" s="60" t="s">
        <v>250</v>
      </c>
      <c r="P1558" s="60">
        <v>504003</v>
      </c>
    </row>
    <row r="1559" spans="1:16" hidden="1" x14ac:dyDescent="0.25">
      <c r="A1559" s="60" t="s">
        <v>34</v>
      </c>
      <c r="B1559" s="60" t="s">
        <v>33</v>
      </c>
      <c r="C1559" s="57">
        <v>1100</v>
      </c>
      <c r="D1559" s="61">
        <v>713.40002219560461</v>
      </c>
      <c r="E1559" s="62">
        <v>0</v>
      </c>
      <c r="F1559" s="60">
        <v>600258</v>
      </c>
      <c r="G1559" s="60" t="s">
        <v>275</v>
      </c>
      <c r="H1559" s="60">
        <v>2019</v>
      </c>
      <c r="I1559" s="62"/>
      <c r="J1559" s="60"/>
      <c r="K1559" s="60"/>
      <c r="L1559" s="61"/>
      <c r="M1559" s="61">
        <v>713.40002219560461</v>
      </c>
      <c r="N1559" s="61"/>
      <c r="O1559" s="60" t="s">
        <v>250</v>
      </c>
      <c r="P1559" s="60">
        <v>504003</v>
      </c>
    </row>
    <row r="1560" spans="1:16" hidden="1" x14ac:dyDescent="0.25">
      <c r="A1560" s="60" t="s">
        <v>34</v>
      </c>
      <c r="B1560" s="60" t="s">
        <v>33</v>
      </c>
      <c r="C1560" s="57">
        <v>1100</v>
      </c>
      <c r="D1560" s="61">
        <v>713.40002271741855</v>
      </c>
      <c r="E1560" s="62">
        <v>0</v>
      </c>
      <c r="F1560" s="60">
        <v>600258</v>
      </c>
      <c r="G1560" s="60" t="s">
        <v>275</v>
      </c>
      <c r="H1560" s="60">
        <v>2018</v>
      </c>
      <c r="I1560" s="62"/>
      <c r="J1560" s="60"/>
      <c r="K1560" s="60"/>
      <c r="L1560" s="61"/>
      <c r="M1560" s="61">
        <v>713.40002271741855</v>
      </c>
      <c r="N1560" s="61"/>
      <c r="O1560" s="60" t="s">
        <v>250</v>
      </c>
      <c r="P1560" s="60">
        <v>504003</v>
      </c>
    </row>
    <row r="1561" spans="1:16" hidden="1" x14ac:dyDescent="0.25">
      <c r="A1561" s="60" t="s">
        <v>34</v>
      </c>
      <c r="B1561" s="60" t="s">
        <v>33</v>
      </c>
      <c r="C1561" s="57">
        <v>1100</v>
      </c>
      <c r="D1561" s="61">
        <v>713.40005800072447</v>
      </c>
      <c r="E1561" s="62">
        <v>0</v>
      </c>
      <c r="F1561" s="60">
        <v>600258</v>
      </c>
      <c r="G1561" s="60" t="s">
        <v>275</v>
      </c>
      <c r="H1561" s="60">
        <v>2017</v>
      </c>
      <c r="I1561" s="62"/>
      <c r="J1561" s="60"/>
      <c r="K1561" s="60"/>
      <c r="L1561" s="61"/>
      <c r="M1561" s="61">
        <v>713.40005800072447</v>
      </c>
      <c r="N1561" s="61"/>
      <c r="O1561" s="60" t="s">
        <v>250</v>
      </c>
      <c r="P1561" s="60">
        <v>504003</v>
      </c>
    </row>
    <row r="1562" spans="1:16" hidden="1" x14ac:dyDescent="0.25">
      <c r="A1562" s="60" t="s">
        <v>34</v>
      </c>
      <c r="B1562" s="60" t="s">
        <v>33</v>
      </c>
      <c r="C1562" s="57">
        <v>1100</v>
      </c>
      <c r="D1562" s="61">
        <v>713.40008833909326</v>
      </c>
      <c r="E1562" s="62">
        <v>0</v>
      </c>
      <c r="F1562" s="60">
        <v>600258</v>
      </c>
      <c r="G1562" s="60" t="s">
        <v>275</v>
      </c>
      <c r="H1562" s="60">
        <v>2019</v>
      </c>
      <c r="I1562" s="62"/>
      <c r="J1562" s="60"/>
      <c r="K1562" s="60"/>
      <c r="L1562" s="61"/>
      <c r="M1562" s="61">
        <v>713.40008833909326</v>
      </c>
      <c r="N1562" s="61"/>
      <c r="O1562" s="60" t="s">
        <v>250</v>
      </c>
      <c r="P1562" s="60">
        <v>504003</v>
      </c>
    </row>
    <row r="1563" spans="1:16" hidden="1" x14ac:dyDescent="0.25">
      <c r="A1563" s="60" t="s">
        <v>34</v>
      </c>
      <c r="B1563" s="60" t="s">
        <v>33</v>
      </c>
      <c r="C1563" s="57">
        <v>1100</v>
      </c>
      <c r="D1563" s="61">
        <v>713.40010774157031</v>
      </c>
      <c r="E1563" s="62">
        <v>0</v>
      </c>
      <c r="F1563" s="60">
        <v>600258</v>
      </c>
      <c r="G1563" s="60" t="s">
        <v>275</v>
      </c>
      <c r="H1563" s="60">
        <v>2018</v>
      </c>
      <c r="I1563" s="62"/>
      <c r="J1563" s="60"/>
      <c r="K1563" s="60"/>
      <c r="L1563" s="61"/>
      <c r="M1563" s="61">
        <v>713.40010774157031</v>
      </c>
      <c r="N1563" s="61"/>
      <c r="O1563" s="60" t="s">
        <v>250</v>
      </c>
      <c r="P1563" s="60">
        <v>504003</v>
      </c>
    </row>
    <row r="1564" spans="1:16" hidden="1" x14ac:dyDescent="0.25">
      <c r="A1564" s="60" t="s">
        <v>34</v>
      </c>
      <c r="B1564" s="60" t="s">
        <v>33</v>
      </c>
      <c r="C1564" s="57">
        <v>1100</v>
      </c>
      <c r="D1564" s="61">
        <v>713.40012473879506</v>
      </c>
      <c r="E1564" s="62">
        <v>0</v>
      </c>
      <c r="F1564" s="60">
        <v>600258</v>
      </c>
      <c r="G1564" s="60" t="s">
        <v>275</v>
      </c>
      <c r="H1564" s="60">
        <v>2018</v>
      </c>
      <c r="I1564" s="62"/>
      <c r="J1564" s="60"/>
      <c r="K1564" s="60"/>
      <c r="L1564" s="61"/>
      <c r="M1564" s="61">
        <v>713.40012473879506</v>
      </c>
      <c r="N1564" s="61"/>
      <c r="O1564" s="60" t="s">
        <v>250</v>
      </c>
      <c r="P1564" s="60">
        <v>504003</v>
      </c>
    </row>
    <row r="1565" spans="1:16" hidden="1" x14ac:dyDescent="0.25">
      <c r="A1565" s="60" t="s">
        <v>34</v>
      </c>
      <c r="B1565" s="60" t="s">
        <v>33</v>
      </c>
      <c r="C1565" s="57">
        <v>1100</v>
      </c>
      <c r="D1565" s="61">
        <v>713.40012659001923</v>
      </c>
      <c r="E1565" s="62">
        <v>0</v>
      </c>
      <c r="F1565" s="60">
        <v>600258</v>
      </c>
      <c r="G1565" s="60" t="s">
        <v>275</v>
      </c>
      <c r="H1565" s="60">
        <v>2018</v>
      </c>
      <c r="I1565" s="62"/>
      <c r="J1565" s="60"/>
      <c r="K1565" s="60"/>
      <c r="L1565" s="61"/>
      <c r="M1565" s="61">
        <v>713.40012659001923</v>
      </c>
      <c r="N1565" s="61"/>
      <c r="O1565" s="60" t="s">
        <v>250</v>
      </c>
      <c r="P1565" s="60">
        <v>504003</v>
      </c>
    </row>
    <row r="1566" spans="1:16" hidden="1" x14ac:dyDescent="0.25">
      <c r="A1566" s="60" t="s">
        <v>34</v>
      </c>
      <c r="B1566" s="60" t="s">
        <v>33</v>
      </c>
      <c r="C1566" s="57">
        <v>1100</v>
      </c>
      <c r="D1566" s="61">
        <v>713.40012676543654</v>
      </c>
      <c r="E1566" s="62">
        <v>0</v>
      </c>
      <c r="F1566" s="60">
        <v>600258</v>
      </c>
      <c r="G1566" s="60" t="s">
        <v>275</v>
      </c>
      <c r="H1566" s="60">
        <v>2018</v>
      </c>
      <c r="I1566" s="62"/>
      <c r="J1566" s="60"/>
      <c r="K1566" s="60"/>
      <c r="L1566" s="61"/>
      <c r="M1566" s="61">
        <v>713.40012676543654</v>
      </c>
      <c r="N1566" s="61"/>
      <c r="O1566" s="60" t="s">
        <v>250</v>
      </c>
      <c r="P1566" s="60">
        <v>504003</v>
      </c>
    </row>
    <row r="1567" spans="1:16" hidden="1" x14ac:dyDescent="0.25">
      <c r="A1567" s="60" t="s">
        <v>34</v>
      </c>
      <c r="B1567" s="60" t="s">
        <v>33</v>
      </c>
      <c r="C1567" s="57">
        <v>1100</v>
      </c>
      <c r="D1567" s="61">
        <v>713.40017096428983</v>
      </c>
      <c r="E1567" s="62">
        <v>0</v>
      </c>
      <c r="F1567" s="60">
        <v>600258</v>
      </c>
      <c r="G1567" s="60" t="s">
        <v>275</v>
      </c>
      <c r="H1567" s="60">
        <v>2017</v>
      </c>
      <c r="I1567" s="62"/>
      <c r="J1567" s="60"/>
      <c r="K1567" s="60"/>
      <c r="L1567" s="61"/>
      <c r="M1567" s="61">
        <v>713.40017096428983</v>
      </c>
      <c r="N1567" s="61"/>
      <c r="O1567" s="60" t="s">
        <v>250</v>
      </c>
      <c r="P1567" s="60">
        <v>504003</v>
      </c>
    </row>
    <row r="1568" spans="1:16" hidden="1" x14ac:dyDescent="0.25">
      <c r="A1568" s="60" t="s">
        <v>34</v>
      </c>
      <c r="B1568" s="60" t="s">
        <v>33</v>
      </c>
      <c r="C1568" s="57">
        <v>1100</v>
      </c>
      <c r="D1568" s="61">
        <v>713.40023611342247</v>
      </c>
      <c r="E1568" s="62">
        <v>0</v>
      </c>
      <c r="F1568" s="60">
        <v>600258</v>
      </c>
      <c r="G1568" s="60" t="s">
        <v>275</v>
      </c>
      <c r="H1568" s="60">
        <v>2017</v>
      </c>
      <c r="I1568" s="62"/>
      <c r="J1568" s="60"/>
      <c r="K1568" s="60"/>
      <c r="L1568" s="61"/>
      <c r="M1568" s="61">
        <v>713.40023611342247</v>
      </c>
      <c r="N1568" s="61"/>
      <c r="O1568" s="60" t="s">
        <v>250</v>
      </c>
      <c r="P1568" s="60">
        <v>504003</v>
      </c>
    </row>
    <row r="1569" spans="1:16" hidden="1" x14ac:dyDescent="0.25">
      <c r="A1569" s="60" t="s">
        <v>34</v>
      </c>
      <c r="B1569" s="60" t="s">
        <v>33</v>
      </c>
      <c r="C1569" s="57">
        <v>1100</v>
      </c>
      <c r="D1569" s="61">
        <v>713.40023711498372</v>
      </c>
      <c r="E1569" s="62">
        <v>0</v>
      </c>
      <c r="F1569" s="60">
        <v>600258</v>
      </c>
      <c r="G1569" s="60" t="s">
        <v>275</v>
      </c>
      <c r="H1569" s="60">
        <v>2019</v>
      </c>
      <c r="I1569" s="62"/>
      <c r="J1569" s="60"/>
      <c r="K1569" s="60"/>
      <c r="L1569" s="61"/>
      <c r="M1569" s="61">
        <v>713.40023711498372</v>
      </c>
      <c r="N1569" s="61"/>
      <c r="O1569" s="60" t="s">
        <v>250</v>
      </c>
      <c r="P1569" s="60">
        <v>504003</v>
      </c>
    </row>
    <row r="1570" spans="1:16" hidden="1" x14ac:dyDescent="0.25">
      <c r="A1570" s="60" t="s">
        <v>34</v>
      </c>
      <c r="B1570" s="60" t="s">
        <v>33</v>
      </c>
      <c r="C1570" s="57">
        <v>1100</v>
      </c>
      <c r="D1570" s="61">
        <v>713.40023786108191</v>
      </c>
      <c r="E1570" s="62">
        <v>0</v>
      </c>
      <c r="F1570" s="60">
        <v>600258</v>
      </c>
      <c r="G1570" s="60" t="s">
        <v>275</v>
      </c>
      <c r="H1570" s="60">
        <v>2017</v>
      </c>
      <c r="I1570" s="62"/>
      <c r="J1570" s="60"/>
      <c r="K1570" s="60"/>
      <c r="L1570" s="61"/>
      <c r="M1570" s="61">
        <v>713.40023786108191</v>
      </c>
      <c r="N1570" s="61"/>
      <c r="O1570" s="60" t="s">
        <v>250</v>
      </c>
      <c r="P1570" s="60">
        <v>504003</v>
      </c>
    </row>
    <row r="1571" spans="1:16" hidden="1" x14ac:dyDescent="0.25">
      <c r="A1571" s="60" t="s">
        <v>34</v>
      </c>
      <c r="B1571" s="60" t="s">
        <v>33</v>
      </c>
      <c r="C1571" s="57">
        <v>1100</v>
      </c>
      <c r="D1571" s="61">
        <v>713.40023868261528</v>
      </c>
      <c r="E1571" s="62">
        <v>0</v>
      </c>
      <c r="F1571" s="60">
        <v>600258</v>
      </c>
      <c r="G1571" s="60" t="s">
        <v>275</v>
      </c>
      <c r="H1571" s="60">
        <v>2017</v>
      </c>
      <c r="I1571" s="62"/>
      <c r="J1571" s="60"/>
      <c r="K1571" s="60"/>
      <c r="L1571" s="61"/>
      <c r="M1571" s="61">
        <v>713.40023868261528</v>
      </c>
      <c r="N1571" s="61"/>
      <c r="O1571" s="60" t="s">
        <v>250</v>
      </c>
      <c r="P1571" s="60">
        <v>504003</v>
      </c>
    </row>
    <row r="1572" spans="1:16" hidden="1" x14ac:dyDescent="0.25">
      <c r="A1572" s="60" t="s">
        <v>34</v>
      </c>
      <c r="B1572" s="60" t="s">
        <v>33</v>
      </c>
      <c r="C1572" s="57">
        <v>1100</v>
      </c>
      <c r="D1572" s="61">
        <v>713.40023989719839</v>
      </c>
      <c r="E1572" s="62">
        <v>0</v>
      </c>
      <c r="F1572" s="60">
        <v>600258</v>
      </c>
      <c r="G1572" s="60" t="s">
        <v>275</v>
      </c>
      <c r="H1572" s="60">
        <v>2019</v>
      </c>
      <c r="I1572" s="62"/>
      <c r="J1572" s="60"/>
      <c r="K1572" s="60"/>
      <c r="L1572" s="61"/>
      <c r="M1572" s="61">
        <v>713.40023989719839</v>
      </c>
      <c r="N1572" s="61"/>
      <c r="O1572" s="60" t="s">
        <v>250</v>
      </c>
      <c r="P1572" s="60">
        <v>504003</v>
      </c>
    </row>
    <row r="1573" spans="1:16" hidden="1" x14ac:dyDescent="0.25">
      <c r="A1573" s="60" t="s">
        <v>34</v>
      </c>
      <c r="B1573" s="60" t="s">
        <v>33</v>
      </c>
      <c r="C1573" s="57">
        <v>1100</v>
      </c>
      <c r="D1573" s="61">
        <v>713.40038153059334</v>
      </c>
      <c r="E1573" s="62">
        <v>0</v>
      </c>
      <c r="F1573" s="60">
        <v>600258</v>
      </c>
      <c r="G1573" s="60" t="s">
        <v>275</v>
      </c>
      <c r="H1573" s="60">
        <v>2018</v>
      </c>
      <c r="I1573" s="62"/>
      <c r="J1573" s="60"/>
      <c r="K1573" s="60"/>
      <c r="L1573" s="61"/>
      <c r="M1573" s="61">
        <v>713.40038153059334</v>
      </c>
      <c r="N1573" s="61"/>
      <c r="O1573" s="60" t="s">
        <v>250</v>
      </c>
      <c r="P1573" s="60">
        <v>504003</v>
      </c>
    </row>
    <row r="1574" spans="1:16" hidden="1" x14ac:dyDescent="0.25">
      <c r="A1574" s="60" t="s">
        <v>34</v>
      </c>
      <c r="B1574" s="60" t="s">
        <v>33</v>
      </c>
      <c r="C1574" s="57">
        <v>1100</v>
      </c>
      <c r="D1574" s="61">
        <v>713.40038843556738</v>
      </c>
      <c r="E1574" s="62">
        <v>0</v>
      </c>
      <c r="F1574" s="60">
        <v>600258</v>
      </c>
      <c r="G1574" s="60" t="s">
        <v>275</v>
      </c>
      <c r="H1574" s="60">
        <v>2017</v>
      </c>
      <c r="I1574" s="62"/>
      <c r="J1574" s="60"/>
      <c r="K1574" s="60"/>
      <c r="L1574" s="61"/>
      <c r="M1574" s="61">
        <v>713.40038843556738</v>
      </c>
      <c r="N1574" s="61"/>
      <c r="O1574" s="60" t="s">
        <v>250</v>
      </c>
      <c r="P1574" s="60">
        <v>504003</v>
      </c>
    </row>
    <row r="1575" spans="1:16" hidden="1" x14ac:dyDescent="0.25">
      <c r="A1575" s="60" t="s">
        <v>34</v>
      </c>
      <c r="B1575" s="60" t="s">
        <v>33</v>
      </c>
      <c r="C1575" s="57">
        <v>1100</v>
      </c>
      <c r="D1575" s="61">
        <v>713.4004253186564</v>
      </c>
      <c r="E1575" s="62">
        <v>0</v>
      </c>
      <c r="F1575" s="60">
        <v>600258</v>
      </c>
      <c r="G1575" s="60" t="s">
        <v>275</v>
      </c>
      <c r="H1575" s="60">
        <v>2019</v>
      </c>
      <c r="I1575" s="62"/>
      <c r="J1575" s="60"/>
      <c r="K1575" s="60"/>
      <c r="L1575" s="61"/>
      <c r="M1575" s="61">
        <v>713.4004253186564</v>
      </c>
      <c r="N1575" s="61"/>
      <c r="O1575" s="60" t="s">
        <v>250</v>
      </c>
      <c r="P1575" s="60">
        <v>504003</v>
      </c>
    </row>
    <row r="1576" spans="1:16" hidden="1" x14ac:dyDescent="0.25">
      <c r="A1576" s="60" t="s">
        <v>34</v>
      </c>
      <c r="B1576" s="60" t="s">
        <v>33</v>
      </c>
      <c r="C1576" s="57">
        <v>1100</v>
      </c>
      <c r="D1576" s="61">
        <v>713.40114487719745</v>
      </c>
      <c r="E1576" s="62">
        <v>0</v>
      </c>
      <c r="F1576" s="60">
        <v>600258</v>
      </c>
      <c r="G1576" s="60" t="s">
        <v>275</v>
      </c>
      <c r="H1576" s="60">
        <v>2018</v>
      </c>
      <c r="I1576" s="62"/>
      <c r="J1576" s="60"/>
      <c r="K1576" s="60"/>
      <c r="L1576" s="61"/>
      <c r="M1576" s="61">
        <v>713.40114487719745</v>
      </c>
      <c r="N1576" s="61"/>
      <c r="O1576" s="60" t="s">
        <v>250</v>
      </c>
      <c r="P1576" s="60">
        <v>504003</v>
      </c>
    </row>
    <row r="1577" spans="1:16" hidden="1" x14ac:dyDescent="0.25">
      <c r="A1577" s="60" t="s">
        <v>34</v>
      </c>
      <c r="B1577" s="60" t="s">
        <v>33</v>
      </c>
      <c r="C1577" s="57">
        <v>1100</v>
      </c>
      <c r="D1577" s="61">
        <v>1154.1997616958718</v>
      </c>
      <c r="E1577" s="62">
        <v>0</v>
      </c>
      <c r="F1577" s="60">
        <v>600258</v>
      </c>
      <c r="G1577" s="60" t="s">
        <v>275</v>
      </c>
      <c r="H1577" s="60">
        <v>2016</v>
      </c>
      <c r="I1577" s="62"/>
      <c r="J1577" s="60"/>
      <c r="K1577" s="60"/>
      <c r="L1577" s="61"/>
      <c r="M1577" s="61">
        <v>1154.1997616958718</v>
      </c>
      <c r="N1577" s="61"/>
      <c r="O1577" s="60" t="s">
        <v>250</v>
      </c>
      <c r="P1577" s="60">
        <v>504003</v>
      </c>
    </row>
    <row r="1578" spans="1:16" hidden="1" x14ac:dyDescent="0.25">
      <c r="A1578" s="60" t="s">
        <v>34</v>
      </c>
      <c r="B1578" s="60" t="s">
        <v>33</v>
      </c>
      <c r="C1578" s="57">
        <v>1100</v>
      </c>
      <c r="D1578" s="61">
        <v>1154.1997917623594</v>
      </c>
      <c r="E1578" s="62">
        <v>0</v>
      </c>
      <c r="F1578" s="60">
        <v>600258</v>
      </c>
      <c r="G1578" s="60" t="s">
        <v>275</v>
      </c>
      <c r="H1578" s="60">
        <v>2016</v>
      </c>
      <c r="I1578" s="62"/>
      <c r="J1578" s="60"/>
      <c r="K1578" s="60"/>
      <c r="L1578" s="61"/>
      <c r="M1578" s="61">
        <v>1154.1997917623594</v>
      </c>
      <c r="N1578" s="61"/>
      <c r="O1578" s="60" t="s">
        <v>250</v>
      </c>
      <c r="P1578" s="60">
        <v>504003</v>
      </c>
    </row>
    <row r="1579" spans="1:16" hidden="1" x14ac:dyDescent="0.25">
      <c r="A1579" s="60" t="s">
        <v>34</v>
      </c>
      <c r="B1579" s="60" t="s">
        <v>33</v>
      </c>
      <c r="C1579" s="57">
        <v>1100</v>
      </c>
      <c r="D1579" s="61">
        <v>1154.1998582997267</v>
      </c>
      <c r="E1579" s="62">
        <v>0</v>
      </c>
      <c r="F1579" s="60">
        <v>600258</v>
      </c>
      <c r="G1579" s="60" t="s">
        <v>275</v>
      </c>
      <c r="H1579" s="60">
        <v>2016</v>
      </c>
      <c r="I1579" s="62"/>
      <c r="J1579" s="60"/>
      <c r="K1579" s="60"/>
      <c r="L1579" s="61"/>
      <c r="M1579" s="61">
        <v>1154.1998582997267</v>
      </c>
      <c r="N1579" s="61"/>
      <c r="O1579" s="60" t="s">
        <v>250</v>
      </c>
      <c r="P1579" s="60">
        <v>504003</v>
      </c>
    </row>
    <row r="1580" spans="1:16" hidden="1" x14ac:dyDescent="0.25">
      <c r="A1580" s="60" t="s">
        <v>34</v>
      </c>
      <c r="B1580" s="60" t="s">
        <v>33</v>
      </c>
      <c r="C1580" s="57">
        <v>1100</v>
      </c>
      <c r="D1580" s="61">
        <v>1154.1998595786019</v>
      </c>
      <c r="E1580" s="62">
        <v>0</v>
      </c>
      <c r="F1580" s="60">
        <v>600258</v>
      </c>
      <c r="G1580" s="60" t="s">
        <v>275</v>
      </c>
      <c r="H1580" s="60">
        <v>2016</v>
      </c>
      <c r="I1580" s="62"/>
      <c r="J1580" s="60"/>
      <c r="K1580" s="60"/>
      <c r="L1580" s="61"/>
      <c r="M1580" s="61">
        <v>1154.1998595786019</v>
      </c>
      <c r="N1580" s="61"/>
      <c r="O1580" s="60" t="s">
        <v>250</v>
      </c>
      <c r="P1580" s="60">
        <v>504003</v>
      </c>
    </row>
    <row r="1581" spans="1:16" hidden="1" x14ac:dyDescent="0.25">
      <c r="A1581" s="60" t="s">
        <v>34</v>
      </c>
      <c r="B1581" s="60" t="s">
        <v>33</v>
      </c>
      <c r="C1581" s="57">
        <v>1100</v>
      </c>
      <c r="D1581" s="61">
        <v>1154.1998953011573</v>
      </c>
      <c r="E1581" s="62">
        <v>0</v>
      </c>
      <c r="F1581" s="60">
        <v>600258</v>
      </c>
      <c r="G1581" s="60" t="s">
        <v>275</v>
      </c>
      <c r="H1581" s="60">
        <v>2016</v>
      </c>
      <c r="I1581" s="62"/>
      <c r="J1581" s="60"/>
      <c r="K1581" s="60"/>
      <c r="L1581" s="61"/>
      <c r="M1581" s="61">
        <v>1154.1998953011573</v>
      </c>
      <c r="N1581" s="61"/>
      <c r="O1581" s="60" t="s">
        <v>250</v>
      </c>
      <c r="P1581" s="60">
        <v>504003</v>
      </c>
    </row>
    <row r="1582" spans="1:16" hidden="1" x14ac:dyDescent="0.25">
      <c r="A1582" s="60" t="s">
        <v>34</v>
      </c>
      <c r="B1582" s="60" t="s">
        <v>33</v>
      </c>
      <c r="C1582" s="57">
        <v>1100</v>
      </c>
      <c r="D1582" s="61">
        <v>1154.1999908184387</v>
      </c>
      <c r="E1582" s="62">
        <v>0</v>
      </c>
      <c r="F1582" s="60">
        <v>600258</v>
      </c>
      <c r="G1582" s="60" t="s">
        <v>275</v>
      </c>
      <c r="H1582" s="60">
        <v>2016</v>
      </c>
      <c r="I1582" s="62"/>
      <c r="J1582" s="60"/>
      <c r="K1582" s="60"/>
      <c r="L1582" s="61"/>
      <c r="M1582" s="61">
        <v>1154.1999908184387</v>
      </c>
      <c r="N1582" s="61"/>
      <c r="O1582" s="60" t="s">
        <v>250</v>
      </c>
      <c r="P1582" s="60">
        <v>504003</v>
      </c>
    </row>
    <row r="1583" spans="1:16" hidden="1" x14ac:dyDescent="0.25">
      <c r="A1583" s="60" t="s">
        <v>34</v>
      </c>
      <c r="B1583" s="60" t="s">
        <v>33</v>
      </c>
      <c r="C1583" s="57">
        <v>1100</v>
      </c>
      <c r="D1583" s="61">
        <v>1154.2000094023408</v>
      </c>
      <c r="E1583" s="62">
        <v>0</v>
      </c>
      <c r="F1583" s="60">
        <v>600258</v>
      </c>
      <c r="G1583" s="60" t="s">
        <v>275</v>
      </c>
      <c r="H1583" s="60">
        <v>2016</v>
      </c>
      <c r="I1583" s="62"/>
      <c r="J1583" s="60"/>
      <c r="K1583" s="60"/>
      <c r="L1583" s="61"/>
      <c r="M1583" s="61">
        <v>1154.2000094023408</v>
      </c>
      <c r="N1583" s="61"/>
      <c r="O1583" s="60" t="s">
        <v>250</v>
      </c>
      <c r="P1583" s="60">
        <v>504003</v>
      </c>
    </row>
    <row r="1584" spans="1:16" hidden="1" x14ac:dyDescent="0.25">
      <c r="A1584" s="60" t="s">
        <v>34</v>
      </c>
      <c r="B1584" s="60" t="s">
        <v>33</v>
      </c>
      <c r="C1584" s="57">
        <v>1100</v>
      </c>
      <c r="D1584" s="61">
        <v>1154.2000372465227</v>
      </c>
      <c r="E1584" s="62">
        <v>0</v>
      </c>
      <c r="F1584" s="60">
        <v>600258</v>
      </c>
      <c r="G1584" s="60" t="s">
        <v>275</v>
      </c>
      <c r="H1584" s="60">
        <v>2016</v>
      </c>
      <c r="I1584" s="62"/>
      <c r="J1584" s="60"/>
      <c r="K1584" s="60"/>
      <c r="L1584" s="61"/>
      <c r="M1584" s="61">
        <v>1154.2000372465227</v>
      </c>
      <c r="N1584" s="61"/>
      <c r="O1584" s="60" t="s">
        <v>250</v>
      </c>
      <c r="P1584" s="60">
        <v>504003</v>
      </c>
    </row>
    <row r="1585" spans="1:16" hidden="1" x14ac:dyDescent="0.25">
      <c r="A1585" s="60" t="s">
        <v>34</v>
      </c>
      <c r="B1585" s="60" t="s">
        <v>33</v>
      </c>
      <c r="C1585" s="57">
        <v>1100</v>
      </c>
      <c r="D1585" s="61">
        <v>1154.2000537966342</v>
      </c>
      <c r="E1585" s="62">
        <v>0</v>
      </c>
      <c r="F1585" s="60">
        <v>600258</v>
      </c>
      <c r="G1585" s="60" t="s">
        <v>275</v>
      </c>
      <c r="H1585" s="60">
        <v>2016</v>
      </c>
      <c r="I1585" s="62"/>
      <c r="J1585" s="60"/>
      <c r="K1585" s="60"/>
      <c r="L1585" s="61"/>
      <c r="M1585" s="61">
        <v>1154.2000537966342</v>
      </c>
      <c r="N1585" s="61"/>
      <c r="O1585" s="60" t="s">
        <v>250</v>
      </c>
      <c r="P1585" s="60">
        <v>504003</v>
      </c>
    </row>
    <row r="1586" spans="1:16" hidden="1" x14ac:dyDescent="0.25">
      <c r="A1586" s="60" t="s">
        <v>34</v>
      </c>
      <c r="B1586" s="60" t="s">
        <v>33</v>
      </c>
      <c r="C1586" s="57">
        <v>1100</v>
      </c>
      <c r="D1586" s="61">
        <v>1154.2001119528186</v>
      </c>
      <c r="E1586" s="62">
        <v>0</v>
      </c>
      <c r="F1586" s="60">
        <v>600258</v>
      </c>
      <c r="G1586" s="60" t="s">
        <v>275</v>
      </c>
      <c r="H1586" s="60">
        <v>2016</v>
      </c>
      <c r="I1586" s="62"/>
      <c r="J1586" s="60"/>
      <c r="K1586" s="60"/>
      <c r="L1586" s="61"/>
      <c r="M1586" s="61">
        <v>1154.2001119528186</v>
      </c>
      <c r="N1586" s="61"/>
      <c r="O1586" s="60" t="s">
        <v>250</v>
      </c>
      <c r="P1586" s="60">
        <v>504003</v>
      </c>
    </row>
    <row r="1587" spans="1:16" hidden="1" x14ac:dyDescent="0.25">
      <c r="A1587" s="60" t="s">
        <v>34</v>
      </c>
      <c r="B1587" s="60" t="s">
        <v>33</v>
      </c>
      <c r="C1587" s="57">
        <v>1100</v>
      </c>
      <c r="D1587" s="61">
        <v>2308.4001962237139</v>
      </c>
      <c r="E1587" s="62">
        <v>0</v>
      </c>
      <c r="F1587" s="60">
        <v>600258</v>
      </c>
      <c r="G1587" s="60" t="s">
        <v>275</v>
      </c>
      <c r="H1587" s="60">
        <v>2016</v>
      </c>
      <c r="I1587" s="62"/>
      <c r="J1587" s="60"/>
      <c r="K1587" s="60"/>
      <c r="L1587" s="61"/>
      <c r="M1587" s="61">
        <v>2308.4001962237139</v>
      </c>
      <c r="N1587" s="61"/>
      <c r="O1587" s="60" t="s">
        <v>250</v>
      </c>
      <c r="P1587" s="60">
        <v>504003</v>
      </c>
    </row>
    <row r="1588" spans="1:16" hidden="1" x14ac:dyDescent="0.25">
      <c r="A1588" s="60" t="s">
        <v>34</v>
      </c>
      <c r="B1588" s="60" t="s">
        <v>33</v>
      </c>
      <c r="C1588" s="57">
        <v>1100</v>
      </c>
      <c r="D1588" s="61">
        <v>3735.1999255711107</v>
      </c>
      <c r="E1588" s="62">
        <v>0</v>
      </c>
      <c r="F1588" s="60">
        <v>600258</v>
      </c>
      <c r="G1588" s="60" t="s">
        <v>275</v>
      </c>
      <c r="H1588" s="60">
        <v>2015</v>
      </c>
      <c r="I1588" s="62"/>
      <c r="J1588" s="60"/>
      <c r="K1588" s="60"/>
      <c r="L1588" s="61"/>
      <c r="M1588" s="61">
        <v>3735.1999255711107</v>
      </c>
      <c r="N1588" s="61"/>
      <c r="O1588" s="60" t="s">
        <v>250</v>
      </c>
      <c r="P1588" s="60">
        <v>504003</v>
      </c>
    </row>
    <row r="1589" spans="1:16" hidden="1" x14ac:dyDescent="0.25">
      <c r="A1589" s="60" t="s">
        <v>34</v>
      </c>
      <c r="B1589" s="60" t="s">
        <v>33</v>
      </c>
      <c r="C1589" s="57">
        <v>1100</v>
      </c>
      <c r="D1589" s="61">
        <v>4710.9003432180707</v>
      </c>
      <c r="E1589" s="62">
        <v>0</v>
      </c>
      <c r="F1589" s="60">
        <v>600258</v>
      </c>
      <c r="G1589" s="60" t="s">
        <v>275</v>
      </c>
      <c r="H1589" s="60">
        <v>2017</v>
      </c>
      <c r="I1589" s="62"/>
      <c r="J1589" s="60"/>
      <c r="K1589" s="60"/>
      <c r="L1589" s="61"/>
      <c r="M1589" s="61">
        <v>4710.9003432180707</v>
      </c>
      <c r="N1589" s="61"/>
      <c r="O1589" s="60" t="s">
        <v>250</v>
      </c>
      <c r="P1589" s="60">
        <v>504003</v>
      </c>
    </row>
    <row r="1590" spans="1:16" hidden="1" x14ac:dyDescent="0.25">
      <c r="A1590" s="60" t="s">
        <v>34</v>
      </c>
      <c r="B1590" s="60" t="s">
        <v>33</v>
      </c>
      <c r="C1590" s="57">
        <v>1100</v>
      </c>
      <c r="D1590" s="61">
        <v>4710.9011074087621</v>
      </c>
      <c r="E1590" s="62">
        <v>0</v>
      </c>
      <c r="F1590" s="60">
        <v>600258</v>
      </c>
      <c r="G1590" s="60" t="s">
        <v>275</v>
      </c>
      <c r="H1590" s="60">
        <v>2019</v>
      </c>
      <c r="I1590" s="62"/>
      <c r="J1590" s="60"/>
      <c r="K1590" s="60"/>
      <c r="L1590" s="61"/>
      <c r="M1590" s="61">
        <v>4710.9011074087621</v>
      </c>
      <c r="N1590" s="61"/>
      <c r="O1590" s="60" t="s">
        <v>250</v>
      </c>
      <c r="P1590" s="60">
        <v>504003</v>
      </c>
    </row>
    <row r="1591" spans="1:16" hidden="1" x14ac:dyDescent="0.25">
      <c r="A1591" s="60" t="s">
        <v>34</v>
      </c>
      <c r="B1591" s="60" t="s">
        <v>33</v>
      </c>
      <c r="C1591" s="57">
        <v>1100</v>
      </c>
      <c r="D1591" s="61">
        <v>4864.099743709935</v>
      </c>
      <c r="E1591" s="62">
        <v>0</v>
      </c>
      <c r="F1591" s="60">
        <v>600258</v>
      </c>
      <c r="G1591" s="60" t="s">
        <v>275</v>
      </c>
      <c r="H1591" s="60">
        <v>2017</v>
      </c>
      <c r="I1591" s="62"/>
      <c r="J1591" s="60"/>
      <c r="K1591" s="60"/>
      <c r="L1591" s="61"/>
      <c r="M1591" s="61">
        <v>4864.099743709935</v>
      </c>
      <c r="N1591" s="61"/>
      <c r="O1591" s="60" t="s">
        <v>250</v>
      </c>
      <c r="P1591" s="60">
        <v>504003</v>
      </c>
    </row>
    <row r="1592" spans="1:16" hidden="1" x14ac:dyDescent="0.25">
      <c r="A1592" s="60" t="s">
        <v>34</v>
      </c>
      <c r="B1592" s="60" t="s">
        <v>33</v>
      </c>
      <c r="C1592" s="57">
        <v>1101</v>
      </c>
      <c r="D1592" s="61">
        <v>5347.5992719061123</v>
      </c>
      <c r="E1592" s="62">
        <v>0</v>
      </c>
      <c r="F1592" s="60">
        <v>615349</v>
      </c>
      <c r="G1592" s="60" t="s">
        <v>277</v>
      </c>
      <c r="H1592" s="60">
        <v>2018</v>
      </c>
      <c r="I1592" s="62"/>
      <c r="J1592" s="60"/>
      <c r="K1592" s="60"/>
      <c r="L1592" s="61"/>
      <c r="M1592" s="61">
        <v>5347.5992719061123</v>
      </c>
      <c r="N1592" s="61"/>
      <c r="O1592" s="60" t="s">
        <v>250</v>
      </c>
      <c r="P1592" s="60">
        <v>504003</v>
      </c>
    </row>
    <row r="1593" spans="1:16" hidden="1" x14ac:dyDescent="0.25">
      <c r="A1593" s="60" t="s">
        <v>34</v>
      </c>
      <c r="B1593" s="60" t="s">
        <v>33</v>
      </c>
      <c r="C1593" s="57">
        <v>1101</v>
      </c>
      <c r="D1593" s="61">
        <v>5347.5992918840338</v>
      </c>
      <c r="E1593" s="62">
        <v>0</v>
      </c>
      <c r="F1593" s="60">
        <v>615349</v>
      </c>
      <c r="G1593" s="60" t="s">
        <v>277</v>
      </c>
      <c r="H1593" s="60">
        <v>2018</v>
      </c>
      <c r="I1593" s="62"/>
      <c r="J1593" s="60"/>
      <c r="K1593" s="60"/>
      <c r="L1593" s="61"/>
      <c r="M1593" s="61">
        <v>5347.5992918840338</v>
      </c>
      <c r="N1593" s="61"/>
      <c r="O1593" s="60" t="s">
        <v>250</v>
      </c>
      <c r="P1593" s="60">
        <v>504003</v>
      </c>
    </row>
    <row r="1594" spans="1:16" hidden="1" x14ac:dyDescent="0.25">
      <c r="A1594" s="60" t="s">
        <v>34</v>
      </c>
      <c r="B1594" s="60" t="s">
        <v>33</v>
      </c>
      <c r="C1594" s="57">
        <v>1101</v>
      </c>
      <c r="D1594" s="61">
        <v>5347.599324267153</v>
      </c>
      <c r="E1594" s="62">
        <v>0</v>
      </c>
      <c r="F1594" s="60">
        <v>615349</v>
      </c>
      <c r="G1594" s="60" t="s">
        <v>277</v>
      </c>
      <c r="H1594" s="60">
        <v>2019</v>
      </c>
      <c r="I1594" s="62"/>
      <c r="J1594" s="60"/>
      <c r="K1594" s="60"/>
      <c r="L1594" s="61"/>
      <c r="M1594" s="61">
        <v>5347.599324267153</v>
      </c>
      <c r="N1594" s="61"/>
      <c r="O1594" s="60" t="s">
        <v>250</v>
      </c>
      <c r="P1594" s="60">
        <v>504003</v>
      </c>
    </row>
    <row r="1595" spans="1:16" hidden="1" x14ac:dyDescent="0.25">
      <c r="A1595" s="60" t="s">
        <v>34</v>
      </c>
      <c r="B1595" s="60" t="s">
        <v>33</v>
      </c>
      <c r="C1595" s="57">
        <v>1101</v>
      </c>
      <c r="D1595" s="61">
        <v>5347.5994856990174</v>
      </c>
      <c r="E1595" s="62">
        <v>0</v>
      </c>
      <c r="F1595" s="60">
        <v>615349</v>
      </c>
      <c r="G1595" s="60" t="s">
        <v>277</v>
      </c>
      <c r="H1595" s="60">
        <v>2017</v>
      </c>
      <c r="I1595" s="62"/>
      <c r="J1595" s="60"/>
      <c r="K1595" s="60"/>
      <c r="L1595" s="61"/>
      <c r="M1595" s="61">
        <v>5347.5994856990174</v>
      </c>
      <c r="N1595" s="61"/>
      <c r="O1595" s="60" t="s">
        <v>250</v>
      </c>
      <c r="P1595" s="60">
        <v>504003</v>
      </c>
    </row>
    <row r="1596" spans="1:16" hidden="1" x14ac:dyDescent="0.25">
      <c r="A1596" s="60" t="s">
        <v>34</v>
      </c>
      <c r="B1596" s="60" t="s">
        <v>33</v>
      </c>
      <c r="C1596" s="57">
        <v>1101</v>
      </c>
      <c r="D1596" s="61">
        <v>5347.5996104209044</v>
      </c>
      <c r="E1596" s="62">
        <v>0</v>
      </c>
      <c r="F1596" s="60">
        <v>615349</v>
      </c>
      <c r="G1596" s="60" t="s">
        <v>277</v>
      </c>
      <c r="H1596" s="60">
        <v>2019</v>
      </c>
      <c r="I1596" s="62"/>
      <c r="J1596" s="60"/>
      <c r="K1596" s="60"/>
      <c r="L1596" s="61"/>
      <c r="M1596" s="61">
        <v>5347.5996104209044</v>
      </c>
      <c r="N1596" s="61"/>
      <c r="O1596" s="60" t="s">
        <v>250</v>
      </c>
      <c r="P1596" s="60">
        <v>504003</v>
      </c>
    </row>
    <row r="1597" spans="1:16" hidden="1" x14ac:dyDescent="0.25">
      <c r="A1597" s="60" t="s">
        <v>34</v>
      </c>
      <c r="B1597" s="60" t="s">
        <v>33</v>
      </c>
      <c r="C1597" s="57">
        <v>1101</v>
      </c>
      <c r="D1597" s="61">
        <v>5347.599689660793</v>
      </c>
      <c r="E1597" s="62">
        <v>0</v>
      </c>
      <c r="F1597" s="60">
        <v>615349</v>
      </c>
      <c r="G1597" s="60" t="s">
        <v>277</v>
      </c>
      <c r="H1597" s="60">
        <v>2017</v>
      </c>
      <c r="I1597" s="62"/>
      <c r="J1597" s="60"/>
      <c r="K1597" s="60"/>
      <c r="L1597" s="61"/>
      <c r="M1597" s="61">
        <v>5347.599689660793</v>
      </c>
      <c r="N1597" s="61"/>
      <c r="O1597" s="60" t="s">
        <v>250</v>
      </c>
      <c r="P1597" s="60">
        <v>504003</v>
      </c>
    </row>
    <row r="1598" spans="1:16" hidden="1" x14ac:dyDescent="0.25">
      <c r="A1598" s="60" t="s">
        <v>34</v>
      </c>
      <c r="B1598" s="60" t="s">
        <v>33</v>
      </c>
      <c r="C1598" s="57">
        <v>1101</v>
      </c>
      <c r="D1598" s="61">
        <v>5347.5997515804211</v>
      </c>
      <c r="E1598" s="62">
        <v>0</v>
      </c>
      <c r="F1598" s="60">
        <v>615349</v>
      </c>
      <c r="G1598" s="60" t="s">
        <v>277</v>
      </c>
      <c r="H1598" s="60">
        <v>2017</v>
      </c>
      <c r="I1598" s="62"/>
      <c r="J1598" s="60"/>
      <c r="K1598" s="60"/>
      <c r="L1598" s="61"/>
      <c r="M1598" s="61">
        <v>5347.5997515804211</v>
      </c>
      <c r="N1598" s="61"/>
      <c r="O1598" s="60" t="s">
        <v>250</v>
      </c>
      <c r="P1598" s="60">
        <v>504003</v>
      </c>
    </row>
    <row r="1599" spans="1:16" hidden="1" x14ac:dyDescent="0.25">
      <c r="A1599" s="60" t="s">
        <v>34</v>
      </c>
      <c r="B1599" s="60" t="s">
        <v>33</v>
      </c>
      <c r="C1599" s="57">
        <v>1101</v>
      </c>
      <c r="D1599" s="61">
        <v>5347.5997649108513</v>
      </c>
      <c r="E1599" s="62">
        <v>0</v>
      </c>
      <c r="F1599" s="60">
        <v>615349</v>
      </c>
      <c r="G1599" s="60" t="s">
        <v>277</v>
      </c>
      <c r="H1599" s="60">
        <v>2017</v>
      </c>
      <c r="I1599" s="62"/>
      <c r="J1599" s="60"/>
      <c r="K1599" s="60"/>
      <c r="L1599" s="61"/>
      <c r="M1599" s="61">
        <v>5347.5997649108513</v>
      </c>
      <c r="N1599" s="61"/>
      <c r="O1599" s="60" t="s">
        <v>250</v>
      </c>
      <c r="P1599" s="60">
        <v>504003</v>
      </c>
    </row>
    <row r="1600" spans="1:16" hidden="1" x14ac:dyDescent="0.25">
      <c r="A1600" s="60" t="s">
        <v>34</v>
      </c>
      <c r="B1600" s="60" t="s">
        <v>33</v>
      </c>
      <c r="C1600" s="57">
        <v>1101</v>
      </c>
      <c r="D1600" s="61">
        <v>5347.5997840350856</v>
      </c>
      <c r="E1600" s="62">
        <v>0</v>
      </c>
      <c r="F1600" s="60">
        <v>615349</v>
      </c>
      <c r="G1600" s="60" t="s">
        <v>277</v>
      </c>
      <c r="H1600" s="60">
        <v>2019</v>
      </c>
      <c r="I1600" s="62"/>
      <c r="J1600" s="60"/>
      <c r="K1600" s="60"/>
      <c r="L1600" s="61"/>
      <c r="M1600" s="61">
        <v>5347.5997840350856</v>
      </c>
      <c r="N1600" s="61"/>
      <c r="O1600" s="60" t="s">
        <v>250</v>
      </c>
      <c r="P1600" s="60">
        <v>504003</v>
      </c>
    </row>
    <row r="1601" spans="1:16" hidden="1" x14ac:dyDescent="0.25">
      <c r="A1601" s="60" t="s">
        <v>34</v>
      </c>
      <c r="B1601" s="60" t="s">
        <v>33</v>
      </c>
      <c r="C1601" s="57">
        <v>1101</v>
      </c>
      <c r="D1601" s="61">
        <v>5347.5998390228569</v>
      </c>
      <c r="E1601" s="62">
        <v>0</v>
      </c>
      <c r="F1601" s="60">
        <v>615349</v>
      </c>
      <c r="G1601" s="60" t="s">
        <v>277</v>
      </c>
      <c r="H1601" s="60">
        <v>2019</v>
      </c>
      <c r="I1601" s="62"/>
      <c r="J1601" s="60"/>
      <c r="K1601" s="60"/>
      <c r="L1601" s="61"/>
      <c r="M1601" s="61">
        <v>5347.5998390228569</v>
      </c>
      <c r="N1601" s="61"/>
      <c r="O1601" s="60" t="s">
        <v>250</v>
      </c>
      <c r="P1601" s="60">
        <v>504003</v>
      </c>
    </row>
    <row r="1602" spans="1:16" hidden="1" x14ac:dyDescent="0.25">
      <c r="A1602" s="60" t="s">
        <v>34</v>
      </c>
      <c r="B1602" s="60" t="s">
        <v>33</v>
      </c>
      <c r="C1602" s="57">
        <v>1101</v>
      </c>
      <c r="D1602" s="61">
        <v>5347.5998937018476</v>
      </c>
      <c r="E1602" s="62">
        <v>0</v>
      </c>
      <c r="F1602" s="60">
        <v>615349</v>
      </c>
      <c r="G1602" s="60" t="s">
        <v>277</v>
      </c>
      <c r="H1602" s="60">
        <v>2018</v>
      </c>
      <c r="I1602" s="62"/>
      <c r="J1602" s="60"/>
      <c r="K1602" s="60"/>
      <c r="L1602" s="61"/>
      <c r="M1602" s="61">
        <v>5347.5998937018476</v>
      </c>
      <c r="N1602" s="61"/>
      <c r="O1602" s="60" t="s">
        <v>250</v>
      </c>
      <c r="P1602" s="60">
        <v>504003</v>
      </c>
    </row>
    <row r="1603" spans="1:16" hidden="1" x14ac:dyDescent="0.25">
      <c r="A1603" s="60" t="s">
        <v>34</v>
      </c>
      <c r="B1603" s="60" t="s">
        <v>33</v>
      </c>
      <c r="C1603" s="57">
        <v>1101</v>
      </c>
      <c r="D1603" s="61">
        <v>5347.5999068249585</v>
      </c>
      <c r="E1603" s="62">
        <v>0</v>
      </c>
      <c r="F1603" s="60">
        <v>615349</v>
      </c>
      <c r="G1603" s="60" t="s">
        <v>277</v>
      </c>
      <c r="H1603" s="60">
        <v>2017</v>
      </c>
      <c r="I1603" s="62"/>
      <c r="J1603" s="60"/>
      <c r="K1603" s="60"/>
      <c r="L1603" s="61"/>
      <c r="M1603" s="61">
        <v>5347.5999068249585</v>
      </c>
      <c r="N1603" s="61"/>
      <c r="O1603" s="60" t="s">
        <v>250</v>
      </c>
      <c r="P1603" s="60">
        <v>504003</v>
      </c>
    </row>
    <row r="1604" spans="1:16" hidden="1" x14ac:dyDescent="0.25">
      <c r="A1604" s="60" t="s">
        <v>34</v>
      </c>
      <c r="B1604" s="60" t="s">
        <v>33</v>
      </c>
      <c r="C1604" s="57">
        <v>1101</v>
      </c>
      <c r="D1604" s="61">
        <v>5347.5999117339734</v>
      </c>
      <c r="E1604" s="62">
        <v>0</v>
      </c>
      <c r="F1604" s="60">
        <v>615349</v>
      </c>
      <c r="G1604" s="60" t="s">
        <v>277</v>
      </c>
      <c r="H1604" s="60">
        <v>2017</v>
      </c>
      <c r="I1604" s="62"/>
      <c r="J1604" s="60"/>
      <c r="K1604" s="60"/>
      <c r="L1604" s="61"/>
      <c r="M1604" s="61">
        <v>5347.5999117339734</v>
      </c>
      <c r="N1604" s="61"/>
      <c r="O1604" s="60" t="s">
        <v>250</v>
      </c>
      <c r="P1604" s="60">
        <v>504003</v>
      </c>
    </row>
    <row r="1605" spans="1:16" hidden="1" x14ac:dyDescent="0.25">
      <c r="A1605" s="60" t="s">
        <v>34</v>
      </c>
      <c r="B1605" s="60" t="s">
        <v>33</v>
      </c>
      <c r="C1605" s="57">
        <v>1101</v>
      </c>
      <c r="D1605" s="61">
        <v>5347.5999240462152</v>
      </c>
      <c r="E1605" s="62">
        <v>0</v>
      </c>
      <c r="F1605" s="60">
        <v>615349</v>
      </c>
      <c r="G1605" s="60" t="s">
        <v>277</v>
      </c>
      <c r="H1605" s="60">
        <v>2017</v>
      </c>
      <c r="I1605" s="62"/>
      <c r="J1605" s="60"/>
      <c r="K1605" s="60"/>
      <c r="L1605" s="61"/>
      <c r="M1605" s="61">
        <v>5347.5999240462152</v>
      </c>
      <c r="N1605" s="61"/>
      <c r="O1605" s="60" t="s">
        <v>250</v>
      </c>
      <c r="P1605" s="60">
        <v>504003</v>
      </c>
    </row>
    <row r="1606" spans="1:16" hidden="1" x14ac:dyDescent="0.25">
      <c r="A1606" s="60" t="s">
        <v>34</v>
      </c>
      <c r="B1606" s="60" t="s">
        <v>33</v>
      </c>
      <c r="C1606" s="57">
        <v>1101</v>
      </c>
      <c r="D1606" s="61">
        <v>5347.5999830404517</v>
      </c>
      <c r="E1606" s="62">
        <v>0</v>
      </c>
      <c r="F1606" s="60">
        <v>615349</v>
      </c>
      <c r="G1606" s="60" t="s">
        <v>277</v>
      </c>
      <c r="H1606" s="60">
        <v>2018</v>
      </c>
      <c r="I1606" s="62"/>
      <c r="J1606" s="60"/>
      <c r="K1606" s="60"/>
      <c r="L1606" s="61"/>
      <c r="M1606" s="61">
        <v>5347.5999830404517</v>
      </c>
      <c r="N1606" s="61"/>
      <c r="O1606" s="60" t="s">
        <v>250</v>
      </c>
      <c r="P1606" s="60">
        <v>504003</v>
      </c>
    </row>
    <row r="1607" spans="1:16" hidden="1" x14ac:dyDescent="0.25">
      <c r="A1607" s="60" t="s">
        <v>34</v>
      </c>
      <c r="B1607" s="60" t="s">
        <v>33</v>
      </c>
      <c r="C1607" s="57">
        <v>1101</v>
      </c>
      <c r="D1607" s="61">
        <v>5347.5999890088569</v>
      </c>
      <c r="E1607" s="62">
        <v>0</v>
      </c>
      <c r="F1607" s="60">
        <v>615349</v>
      </c>
      <c r="G1607" s="60" t="s">
        <v>277</v>
      </c>
      <c r="H1607" s="60">
        <v>2019</v>
      </c>
      <c r="I1607" s="62"/>
      <c r="J1607" s="60"/>
      <c r="K1607" s="60"/>
      <c r="L1607" s="61"/>
      <c r="M1607" s="61">
        <v>5347.5999890088569</v>
      </c>
      <c r="N1607" s="61"/>
      <c r="O1607" s="60" t="s">
        <v>250</v>
      </c>
      <c r="P1607" s="60">
        <v>504003</v>
      </c>
    </row>
    <row r="1608" spans="1:16" hidden="1" x14ac:dyDescent="0.25">
      <c r="A1608" s="60" t="s">
        <v>34</v>
      </c>
      <c r="B1608" s="60" t="s">
        <v>33</v>
      </c>
      <c r="C1608" s="57">
        <v>1101</v>
      </c>
      <c r="D1608" s="61">
        <v>5347.5999896318199</v>
      </c>
      <c r="E1608" s="62">
        <v>0</v>
      </c>
      <c r="F1608" s="60">
        <v>615349</v>
      </c>
      <c r="G1608" s="60" t="s">
        <v>277</v>
      </c>
      <c r="H1608" s="60">
        <v>2018</v>
      </c>
      <c r="I1608" s="62"/>
      <c r="J1608" s="60"/>
      <c r="K1608" s="60"/>
      <c r="L1608" s="61"/>
      <c r="M1608" s="61">
        <v>5347.5999896318199</v>
      </c>
      <c r="N1608" s="61"/>
      <c r="O1608" s="60" t="s">
        <v>250</v>
      </c>
      <c r="P1608" s="60">
        <v>504003</v>
      </c>
    </row>
    <row r="1609" spans="1:16" hidden="1" x14ac:dyDescent="0.25">
      <c r="A1609" s="60" t="s">
        <v>34</v>
      </c>
      <c r="B1609" s="60" t="s">
        <v>33</v>
      </c>
      <c r="C1609" s="57">
        <v>1101</v>
      </c>
      <c r="D1609" s="61">
        <v>5347.6000080563435</v>
      </c>
      <c r="E1609" s="62">
        <v>0</v>
      </c>
      <c r="F1609" s="60">
        <v>615349</v>
      </c>
      <c r="G1609" s="60" t="s">
        <v>277</v>
      </c>
      <c r="H1609" s="60">
        <v>2017</v>
      </c>
      <c r="I1609" s="62"/>
      <c r="J1609" s="60"/>
      <c r="K1609" s="60"/>
      <c r="L1609" s="61"/>
      <c r="M1609" s="61">
        <v>5347.6000080563435</v>
      </c>
      <c r="N1609" s="61"/>
      <c r="O1609" s="60" t="s">
        <v>250</v>
      </c>
      <c r="P1609" s="60">
        <v>504003</v>
      </c>
    </row>
    <row r="1610" spans="1:16" hidden="1" x14ac:dyDescent="0.25">
      <c r="A1610" s="60" t="s">
        <v>34</v>
      </c>
      <c r="B1610" s="60" t="s">
        <v>33</v>
      </c>
      <c r="C1610" s="57">
        <v>1101</v>
      </c>
      <c r="D1610" s="61">
        <v>5347.6000322926284</v>
      </c>
      <c r="E1610" s="62">
        <v>0</v>
      </c>
      <c r="F1610" s="60">
        <v>615349</v>
      </c>
      <c r="G1610" s="60" t="s">
        <v>277</v>
      </c>
      <c r="H1610" s="60">
        <v>2018</v>
      </c>
      <c r="I1610" s="62"/>
      <c r="J1610" s="60"/>
      <c r="K1610" s="60"/>
      <c r="L1610" s="61"/>
      <c r="M1610" s="61">
        <v>5347.6000322926284</v>
      </c>
      <c r="N1610" s="61"/>
      <c r="O1610" s="60" t="s">
        <v>250</v>
      </c>
      <c r="P1610" s="60">
        <v>504003</v>
      </c>
    </row>
    <row r="1611" spans="1:16" hidden="1" x14ac:dyDescent="0.25">
      <c r="A1611" s="60" t="s">
        <v>34</v>
      </c>
      <c r="B1611" s="60" t="s">
        <v>33</v>
      </c>
      <c r="C1611" s="57">
        <v>1101</v>
      </c>
      <c r="D1611" s="61">
        <v>5347.6000734770305</v>
      </c>
      <c r="E1611" s="62">
        <v>0</v>
      </c>
      <c r="F1611" s="60">
        <v>615349</v>
      </c>
      <c r="G1611" s="60" t="s">
        <v>277</v>
      </c>
      <c r="H1611" s="60">
        <v>2018</v>
      </c>
      <c r="I1611" s="62"/>
      <c r="J1611" s="60"/>
      <c r="K1611" s="60"/>
      <c r="L1611" s="61"/>
      <c r="M1611" s="61">
        <v>5347.6000734770305</v>
      </c>
      <c r="N1611" s="61"/>
      <c r="O1611" s="60" t="s">
        <v>250</v>
      </c>
      <c r="P1611" s="60">
        <v>504003</v>
      </c>
    </row>
    <row r="1612" spans="1:16" hidden="1" x14ac:dyDescent="0.25">
      <c r="A1612" s="60" t="s">
        <v>34</v>
      </c>
      <c r="B1612" s="60" t="s">
        <v>33</v>
      </c>
      <c r="C1612" s="57">
        <v>1101</v>
      </c>
      <c r="D1612" s="61">
        <v>5347.6001605822394</v>
      </c>
      <c r="E1612" s="62">
        <v>0</v>
      </c>
      <c r="F1612" s="60">
        <v>615349</v>
      </c>
      <c r="G1612" s="60" t="s">
        <v>277</v>
      </c>
      <c r="H1612" s="60">
        <v>2018</v>
      </c>
      <c r="I1612" s="62"/>
      <c r="J1612" s="60"/>
      <c r="K1612" s="60"/>
      <c r="L1612" s="61"/>
      <c r="M1612" s="61">
        <v>5347.6001605822394</v>
      </c>
      <c r="N1612" s="61"/>
      <c r="O1612" s="60" t="s">
        <v>250</v>
      </c>
      <c r="P1612" s="60">
        <v>504003</v>
      </c>
    </row>
    <row r="1613" spans="1:16" hidden="1" x14ac:dyDescent="0.25">
      <c r="A1613" s="60" t="s">
        <v>34</v>
      </c>
      <c r="B1613" s="60" t="s">
        <v>33</v>
      </c>
      <c r="C1613" s="57">
        <v>1101</v>
      </c>
      <c r="D1613" s="61">
        <v>5347.6002366275006</v>
      </c>
      <c r="E1613" s="62">
        <v>0</v>
      </c>
      <c r="F1613" s="60">
        <v>615349</v>
      </c>
      <c r="G1613" s="60" t="s">
        <v>277</v>
      </c>
      <c r="H1613" s="60">
        <v>2017</v>
      </c>
      <c r="I1613" s="62"/>
      <c r="J1613" s="60"/>
      <c r="K1613" s="60"/>
      <c r="L1613" s="61"/>
      <c r="M1613" s="61">
        <v>5347.6002366275006</v>
      </c>
      <c r="N1613" s="61"/>
      <c r="O1613" s="60" t="s">
        <v>250</v>
      </c>
      <c r="P1613" s="60">
        <v>504003</v>
      </c>
    </row>
    <row r="1614" spans="1:16" hidden="1" x14ac:dyDescent="0.25">
      <c r="A1614" s="60" t="s">
        <v>34</v>
      </c>
      <c r="B1614" s="60" t="s">
        <v>33</v>
      </c>
      <c r="C1614" s="57">
        <v>1101</v>
      </c>
      <c r="D1614" s="61">
        <v>5347.6002700151321</v>
      </c>
      <c r="E1614" s="62">
        <v>0</v>
      </c>
      <c r="F1614" s="60">
        <v>615349</v>
      </c>
      <c r="G1614" s="60" t="s">
        <v>277</v>
      </c>
      <c r="H1614" s="60">
        <v>2017</v>
      </c>
      <c r="I1614" s="62"/>
      <c r="J1614" s="60"/>
      <c r="K1614" s="60"/>
      <c r="L1614" s="61"/>
      <c r="M1614" s="61">
        <v>5347.6002700151321</v>
      </c>
      <c r="N1614" s="61"/>
      <c r="O1614" s="60" t="s">
        <v>250</v>
      </c>
      <c r="P1614" s="60">
        <v>504003</v>
      </c>
    </row>
    <row r="1615" spans="1:16" hidden="1" x14ac:dyDescent="0.25">
      <c r="A1615" s="60" t="s">
        <v>34</v>
      </c>
      <c r="B1615" s="60" t="s">
        <v>33</v>
      </c>
      <c r="C1615" s="57">
        <v>1101</v>
      </c>
      <c r="D1615" s="61">
        <v>5347.6003267319211</v>
      </c>
      <c r="E1615" s="62">
        <v>0</v>
      </c>
      <c r="F1615" s="60">
        <v>615349</v>
      </c>
      <c r="G1615" s="60" t="s">
        <v>277</v>
      </c>
      <c r="H1615" s="60">
        <v>2018</v>
      </c>
      <c r="I1615" s="62"/>
      <c r="J1615" s="60"/>
      <c r="K1615" s="60"/>
      <c r="L1615" s="61"/>
      <c r="M1615" s="61">
        <v>5347.6003267319211</v>
      </c>
      <c r="N1615" s="61"/>
      <c r="O1615" s="60" t="s">
        <v>250</v>
      </c>
      <c r="P1615" s="60">
        <v>504003</v>
      </c>
    </row>
    <row r="1616" spans="1:16" hidden="1" x14ac:dyDescent="0.25">
      <c r="A1616" s="60" t="s">
        <v>34</v>
      </c>
      <c r="B1616" s="60" t="s">
        <v>33</v>
      </c>
      <c r="C1616" s="57">
        <v>1101</v>
      </c>
      <c r="D1616" s="61">
        <v>5347.6006285054909</v>
      </c>
      <c r="E1616" s="62">
        <v>0</v>
      </c>
      <c r="F1616" s="60">
        <v>615349</v>
      </c>
      <c r="G1616" s="60" t="s">
        <v>277</v>
      </c>
      <c r="H1616" s="60">
        <v>2018</v>
      </c>
      <c r="I1616" s="62"/>
      <c r="J1616" s="60"/>
      <c r="K1616" s="60"/>
      <c r="L1616" s="61"/>
      <c r="M1616" s="61">
        <v>5347.6006285054909</v>
      </c>
      <c r="N1616" s="61"/>
      <c r="O1616" s="60" t="s">
        <v>250</v>
      </c>
      <c r="P1616" s="60">
        <v>504003</v>
      </c>
    </row>
    <row r="1617" spans="1:16" hidden="1" x14ac:dyDescent="0.25">
      <c r="A1617" s="60" t="s">
        <v>34</v>
      </c>
      <c r="B1617" s="60" t="s">
        <v>33</v>
      </c>
      <c r="C1617" s="57">
        <v>1101</v>
      </c>
      <c r="D1617" s="61">
        <v>5347.6007760980183</v>
      </c>
      <c r="E1617" s="62">
        <v>0</v>
      </c>
      <c r="F1617" s="60">
        <v>615349</v>
      </c>
      <c r="G1617" s="60" t="s">
        <v>277</v>
      </c>
      <c r="H1617" s="60">
        <v>2019</v>
      </c>
      <c r="I1617" s="62"/>
      <c r="J1617" s="60"/>
      <c r="K1617" s="60"/>
      <c r="L1617" s="61"/>
      <c r="M1617" s="61">
        <v>5347.6007760980183</v>
      </c>
      <c r="N1617" s="61"/>
      <c r="O1617" s="60" t="s">
        <v>250</v>
      </c>
      <c r="P1617" s="60">
        <v>504003</v>
      </c>
    </row>
    <row r="1618" spans="1:16" hidden="1" x14ac:dyDescent="0.25">
      <c r="A1618" s="60" t="s">
        <v>34</v>
      </c>
      <c r="B1618" s="60" t="s">
        <v>33</v>
      </c>
      <c r="C1618" s="57">
        <v>1101</v>
      </c>
      <c r="D1618" s="61">
        <v>5347.6008073712892</v>
      </c>
      <c r="E1618" s="62">
        <v>0</v>
      </c>
      <c r="F1618" s="60">
        <v>615349</v>
      </c>
      <c r="G1618" s="60" t="s">
        <v>277</v>
      </c>
      <c r="H1618" s="60">
        <v>2018</v>
      </c>
      <c r="I1618" s="62"/>
      <c r="J1618" s="60"/>
      <c r="K1618" s="60"/>
      <c r="L1618" s="61"/>
      <c r="M1618" s="61">
        <v>5347.6008073712892</v>
      </c>
      <c r="N1618" s="61"/>
      <c r="O1618" s="60" t="s">
        <v>250</v>
      </c>
      <c r="P1618" s="60">
        <v>504003</v>
      </c>
    </row>
    <row r="1619" spans="1:16" hidden="1" x14ac:dyDescent="0.25">
      <c r="A1619" s="60" t="s">
        <v>34</v>
      </c>
      <c r="B1619" s="60" t="s">
        <v>33</v>
      </c>
      <c r="C1619" s="57">
        <v>1101</v>
      </c>
      <c r="D1619" s="61">
        <v>5347.6016060006168</v>
      </c>
      <c r="E1619" s="62">
        <v>0</v>
      </c>
      <c r="F1619" s="60">
        <v>615349</v>
      </c>
      <c r="G1619" s="60" t="s">
        <v>277</v>
      </c>
      <c r="H1619" s="60">
        <v>2018</v>
      </c>
      <c r="I1619" s="62"/>
      <c r="J1619" s="60"/>
      <c r="K1619" s="60"/>
      <c r="L1619" s="61"/>
      <c r="M1619" s="61">
        <v>5347.6016060006168</v>
      </c>
      <c r="N1619" s="61"/>
      <c r="O1619" s="60" t="s">
        <v>250</v>
      </c>
      <c r="P1619" s="60">
        <v>504003</v>
      </c>
    </row>
    <row r="1620" spans="1:16" hidden="1" x14ac:dyDescent="0.25">
      <c r="A1620" s="60" t="s">
        <v>34</v>
      </c>
      <c r="B1620" s="60" t="s">
        <v>33</v>
      </c>
      <c r="C1620" s="57">
        <v>1101</v>
      </c>
      <c r="D1620" s="61">
        <v>6316.1998218867311</v>
      </c>
      <c r="E1620" s="62">
        <v>0</v>
      </c>
      <c r="F1620" s="60">
        <v>615349</v>
      </c>
      <c r="G1620" s="60" t="s">
        <v>277</v>
      </c>
      <c r="H1620" s="60">
        <v>2016</v>
      </c>
      <c r="I1620" s="62"/>
      <c r="J1620" s="60"/>
      <c r="K1620" s="60"/>
      <c r="L1620" s="61"/>
      <c r="M1620" s="61">
        <v>6316.1998218867311</v>
      </c>
      <c r="N1620" s="61"/>
      <c r="O1620" s="60" t="s">
        <v>250</v>
      </c>
      <c r="P1620" s="60">
        <v>504003</v>
      </c>
    </row>
    <row r="1621" spans="1:16" hidden="1" x14ac:dyDescent="0.25">
      <c r="A1621" s="60" t="s">
        <v>34</v>
      </c>
      <c r="B1621" s="60" t="s">
        <v>33</v>
      </c>
      <c r="C1621" s="57">
        <v>1101</v>
      </c>
      <c r="D1621" s="61">
        <v>6316.1998267116087</v>
      </c>
      <c r="E1621" s="62">
        <v>0</v>
      </c>
      <c r="F1621" s="60">
        <v>615349</v>
      </c>
      <c r="G1621" s="60" t="s">
        <v>277</v>
      </c>
      <c r="H1621" s="60">
        <v>2016</v>
      </c>
      <c r="I1621" s="62"/>
      <c r="J1621" s="60"/>
      <c r="K1621" s="60"/>
      <c r="L1621" s="61"/>
      <c r="M1621" s="61">
        <v>6316.1998267116087</v>
      </c>
      <c r="N1621" s="61"/>
      <c r="O1621" s="60" t="s">
        <v>250</v>
      </c>
      <c r="P1621" s="60">
        <v>504003</v>
      </c>
    </row>
    <row r="1622" spans="1:16" hidden="1" x14ac:dyDescent="0.25">
      <c r="A1622" s="60" t="s">
        <v>34</v>
      </c>
      <c r="B1622" s="60" t="s">
        <v>33</v>
      </c>
      <c r="C1622" s="57">
        <v>1101</v>
      </c>
      <c r="D1622" s="61">
        <v>6316.1998377402379</v>
      </c>
      <c r="E1622" s="62">
        <v>0</v>
      </c>
      <c r="F1622" s="60">
        <v>615349</v>
      </c>
      <c r="G1622" s="60" t="s">
        <v>277</v>
      </c>
      <c r="H1622" s="60">
        <v>2016</v>
      </c>
      <c r="I1622" s="62"/>
      <c r="J1622" s="60"/>
      <c r="K1622" s="60"/>
      <c r="L1622" s="61"/>
      <c r="M1622" s="61">
        <v>6316.1998377402379</v>
      </c>
      <c r="N1622" s="61"/>
      <c r="O1622" s="60" t="s">
        <v>250</v>
      </c>
      <c r="P1622" s="60">
        <v>504003</v>
      </c>
    </row>
    <row r="1623" spans="1:16" hidden="1" x14ac:dyDescent="0.25">
      <c r="A1623" s="60" t="s">
        <v>34</v>
      </c>
      <c r="B1623" s="60" t="s">
        <v>33</v>
      </c>
      <c r="C1623" s="57">
        <v>1101</v>
      </c>
      <c r="D1623" s="61">
        <v>6316.1998440077768</v>
      </c>
      <c r="E1623" s="62">
        <v>0</v>
      </c>
      <c r="F1623" s="60">
        <v>615349</v>
      </c>
      <c r="G1623" s="60" t="s">
        <v>277</v>
      </c>
      <c r="H1623" s="60">
        <v>2016</v>
      </c>
      <c r="I1623" s="62"/>
      <c r="J1623" s="60"/>
      <c r="K1623" s="60"/>
      <c r="L1623" s="61"/>
      <c r="M1623" s="61">
        <v>6316.1998440077768</v>
      </c>
      <c r="N1623" s="61"/>
      <c r="O1623" s="60" t="s">
        <v>250</v>
      </c>
      <c r="P1623" s="60">
        <v>504003</v>
      </c>
    </row>
    <row r="1624" spans="1:16" hidden="1" x14ac:dyDescent="0.25">
      <c r="A1624" s="60" t="s">
        <v>34</v>
      </c>
      <c r="B1624" s="60" t="s">
        <v>33</v>
      </c>
      <c r="C1624" s="57">
        <v>1101</v>
      </c>
      <c r="D1624" s="61">
        <v>6316.1999164276676</v>
      </c>
      <c r="E1624" s="62">
        <v>0</v>
      </c>
      <c r="F1624" s="60">
        <v>615349</v>
      </c>
      <c r="G1624" s="60" t="s">
        <v>277</v>
      </c>
      <c r="H1624" s="60">
        <v>2016</v>
      </c>
      <c r="I1624" s="62"/>
      <c r="J1624" s="60"/>
      <c r="K1624" s="60"/>
      <c r="L1624" s="61"/>
      <c r="M1624" s="61">
        <v>6316.1999164276676</v>
      </c>
      <c r="N1624" s="61"/>
      <c r="O1624" s="60" t="s">
        <v>250</v>
      </c>
      <c r="P1624" s="60">
        <v>504003</v>
      </c>
    </row>
    <row r="1625" spans="1:16" hidden="1" x14ac:dyDescent="0.25">
      <c r="A1625" s="60" t="s">
        <v>34</v>
      </c>
      <c r="B1625" s="60" t="s">
        <v>33</v>
      </c>
      <c r="C1625" s="57">
        <v>1101</v>
      </c>
      <c r="D1625" s="61">
        <v>6316.1999384328437</v>
      </c>
      <c r="E1625" s="62">
        <v>0</v>
      </c>
      <c r="F1625" s="60">
        <v>615349</v>
      </c>
      <c r="G1625" s="60" t="s">
        <v>277</v>
      </c>
      <c r="H1625" s="60">
        <v>2016</v>
      </c>
      <c r="I1625" s="62"/>
      <c r="J1625" s="60"/>
      <c r="K1625" s="60"/>
      <c r="L1625" s="61"/>
      <c r="M1625" s="61">
        <v>6316.1999384328437</v>
      </c>
      <c r="N1625" s="61"/>
      <c r="O1625" s="60" t="s">
        <v>250</v>
      </c>
      <c r="P1625" s="60">
        <v>504003</v>
      </c>
    </row>
    <row r="1626" spans="1:16" hidden="1" x14ac:dyDescent="0.25">
      <c r="A1626" s="60" t="s">
        <v>34</v>
      </c>
      <c r="B1626" s="60" t="s">
        <v>33</v>
      </c>
      <c r="C1626" s="57">
        <v>1101</v>
      </c>
      <c r="D1626" s="61">
        <v>6316.2000272119576</v>
      </c>
      <c r="E1626" s="62">
        <v>0</v>
      </c>
      <c r="F1626" s="60">
        <v>615349</v>
      </c>
      <c r="G1626" s="60" t="s">
        <v>277</v>
      </c>
      <c r="H1626" s="60">
        <v>2016</v>
      </c>
      <c r="I1626" s="62"/>
      <c r="J1626" s="60"/>
      <c r="K1626" s="60"/>
      <c r="L1626" s="61"/>
      <c r="M1626" s="61">
        <v>6316.2000272119576</v>
      </c>
      <c r="N1626" s="61"/>
      <c r="O1626" s="60" t="s">
        <v>250</v>
      </c>
      <c r="P1626" s="60">
        <v>504003</v>
      </c>
    </row>
    <row r="1627" spans="1:16" hidden="1" x14ac:dyDescent="0.25">
      <c r="A1627" s="60" t="s">
        <v>34</v>
      </c>
      <c r="B1627" s="60" t="s">
        <v>33</v>
      </c>
      <c r="C1627" s="57">
        <v>1101</v>
      </c>
      <c r="D1627" s="61">
        <v>6316.200057680313</v>
      </c>
      <c r="E1627" s="62">
        <v>0</v>
      </c>
      <c r="F1627" s="60">
        <v>615349</v>
      </c>
      <c r="G1627" s="60" t="s">
        <v>277</v>
      </c>
      <c r="H1627" s="60">
        <v>2016</v>
      </c>
      <c r="I1627" s="62"/>
      <c r="J1627" s="60"/>
      <c r="K1627" s="60"/>
      <c r="L1627" s="61"/>
      <c r="M1627" s="61">
        <v>6316.200057680313</v>
      </c>
      <c r="N1627" s="61"/>
      <c r="O1627" s="60" t="s">
        <v>250</v>
      </c>
      <c r="P1627" s="60">
        <v>504003</v>
      </c>
    </row>
    <row r="1628" spans="1:16" hidden="1" x14ac:dyDescent="0.25">
      <c r="A1628" s="60" t="s">
        <v>34</v>
      </c>
      <c r="B1628" s="60" t="s">
        <v>33</v>
      </c>
      <c r="C1628" s="57">
        <v>1101</v>
      </c>
      <c r="D1628" s="61">
        <v>6316.2000818472743</v>
      </c>
      <c r="E1628" s="62">
        <v>0</v>
      </c>
      <c r="F1628" s="60">
        <v>615349</v>
      </c>
      <c r="G1628" s="60" t="s">
        <v>277</v>
      </c>
      <c r="H1628" s="60">
        <v>2016</v>
      </c>
      <c r="I1628" s="62"/>
      <c r="J1628" s="60"/>
      <c r="K1628" s="60"/>
      <c r="L1628" s="61"/>
      <c r="M1628" s="61">
        <v>6316.2000818472743</v>
      </c>
      <c r="N1628" s="61"/>
      <c r="O1628" s="60" t="s">
        <v>250</v>
      </c>
      <c r="P1628" s="60">
        <v>504003</v>
      </c>
    </row>
    <row r="1629" spans="1:16" hidden="1" x14ac:dyDescent="0.25">
      <c r="A1629" s="60" t="s">
        <v>34</v>
      </c>
      <c r="B1629" s="60" t="s">
        <v>33</v>
      </c>
      <c r="C1629" s="57">
        <v>1101</v>
      </c>
      <c r="D1629" s="61">
        <v>6316.200324992742</v>
      </c>
      <c r="E1629" s="62">
        <v>0</v>
      </c>
      <c r="F1629" s="60">
        <v>615349</v>
      </c>
      <c r="G1629" s="60" t="s">
        <v>277</v>
      </c>
      <c r="H1629" s="60">
        <v>2016</v>
      </c>
      <c r="I1629" s="62"/>
      <c r="J1629" s="60"/>
      <c r="K1629" s="60"/>
      <c r="L1629" s="61"/>
      <c r="M1629" s="61">
        <v>6316.200324992742</v>
      </c>
      <c r="N1629" s="61"/>
      <c r="O1629" s="60" t="s">
        <v>250</v>
      </c>
      <c r="P1629" s="60">
        <v>504003</v>
      </c>
    </row>
    <row r="1630" spans="1:16" hidden="1" x14ac:dyDescent="0.25">
      <c r="A1630" s="60" t="s">
        <v>34</v>
      </c>
      <c r="B1630" s="60" t="s">
        <v>33</v>
      </c>
      <c r="C1630" s="57">
        <v>1101</v>
      </c>
      <c r="D1630" s="61">
        <v>12632.399738080239</v>
      </c>
      <c r="E1630" s="62">
        <v>0</v>
      </c>
      <c r="F1630" s="60">
        <v>615349</v>
      </c>
      <c r="G1630" s="60" t="s">
        <v>277</v>
      </c>
      <c r="H1630" s="60">
        <v>2016</v>
      </c>
      <c r="I1630" s="62"/>
      <c r="J1630" s="60"/>
      <c r="K1630" s="60"/>
      <c r="L1630" s="61"/>
      <c r="M1630" s="61">
        <v>12632.399738080239</v>
      </c>
      <c r="N1630" s="61"/>
      <c r="O1630" s="60" t="s">
        <v>250</v>
      </c>
      <c r="P1630" s="60">
        <v>504003</v>
      </c>
    </row>
    <row r="1631" spans="1:16" hidden="1" x14ac:dyDescent="0.25">
      <c r="A1631" s="60" t="s">
        <v>34</v>
      </c>
      <c r="B1631" s="60" t="s">
        <v>33</v>
      </c>
      <c r="C1631" s="57">
        <v>1101</v>
      </c>
      <c r="D1631" s="61">
        <v>13177.600196246965</v>
      </c>
      <c r="E1631" s="62">
        <v>0</v>
      </c>
      <c r="F1631" s="60">
        <v>615349</v>
      </c>
      <c r="G1631" s="60" t="s">
        <v>277</v>
      </c>
      <c r="H1631" s="60">
        <v>2015</v>
      </c>
      <c r="I1631" s="62"/>
      <c r="J1631" s="60"/>
      <c r="K1631" s="60"/>
      <c r="L1631" s="61"/>
      <c r="M1631" s="61">
        <v>13177.600196246965</v>
      </c>
      <c r="N1631" s="61"/>
      <c r="O1631" s="60" t="s">
        <v>250</v>
      </c>
      <c r="P1631" s="60">
        <v>504003</v>
      </c>
    </row>
    <row r="1632" spans="1:16" hidden="1" x14ac:dyDescent="0.25">
      <c r="A1632" s="60" t="s">
        <v>34</v>
      </c>
      <c r="B1632" s="60" t="s">
        <v>33</v>
      </c>
      <c r="C1632" s="57">
        <v>1101</v>
      </c>
      <c r="D1632" s="61">
        <v>35312.585552453675</v>
      </c>
      <c r="E1632" s="62">
        <v>0</v>
      </c>
      <c r="F1632" s="60">
        <v>615349</v>
      </c>
      <c r="G1632" s="60" t="s">
        <v>277</v>
      </c>
      <c r="H1632" s="60">
        <v>2019</v>
      </c>
      <c r="I1632" s="62"/>
      <c r="J1632" s="60"/>
      <c r="K1632" s="60"/>
      <c r="L1632" s="61"/>
      <c r="M1632" s="61">
        <v>35312.585552453675</v>
      </c>
      <c r="N1632" s="61"/>
      <c r="O1632" s="60" t="s">
        <v>250</v>
      </c>
      <c r="P1632" s="60">
        <v>504003</v>
      </c>
    </row>
    <row r="1633" spans="1:16" hidden="1" x14ac:dyDescent="0.25">
      <c r="A1633" s="60" t="s">
        <v>34</v>
      </c>
      <c r="B1633" s="60" t="s">
        <v>33</v>
      </c>
      <c r="C1633" s="57">
        <v>1101</v>
      </c>
      <c r="D1633" s="61">
        <v>35312.600047405336</v>
      </c>
      <c r="E1633" s="62">
        <v>0</v>
      </c>
      <c r="F1633" s="60">
        <v>615349</v>
      </c>
      <c r="G1633" s="60" t="s">
        <v>277</v>
      </c>
      <c r="H1633" s="60">
        <v>2017</v>
      </c>
      <c r="I1633" s="62"/>
      <c r="J1633" s="60"/>
      <c r="K1633" s="60"/>
      <c r="L1633" s="61"/>
      <c r="M1633" s="61">
        <v>35312.600047405336</v>
      </c>
      <c r="N1633" s="61"/>
      <c r="O1633" s="60" t="s">
        <v>250</v>
      </c>
      <c r="P1633" s="60">
        <v>504003</v>
      </c>
    </row>
    <row r="1634" spans="1:16" hidden="1" x14ac:dyDescent="0.25">
      <c r="A1634" s="60" t="s">
        <v>34</v>
      </c>
      <c r="B1634" s="60" t="s">
        <v>33</v>
      </c>
      <c r="C1634" s="57">
        <v>1101</v>
      </c>
      <c r="D1634" s="61">
        <v>36844.600142850199</v>
      </c>
      <c r="E1634" s="62">
        <v>0</v>
      </c>
      <c r="F1634" s="60">
        <v>615349</v>
      </c>
      <c r="G1634" s="60" t="s">
        <v>277</v>
      </c>
      <c r="H1634" s="60">
        <v>2017</v>
      </c>
      <c r="I1634" s="62"/>
      <c r="J1634" s="60"/>
      <c r="K1634" s="60"/>
      <c r="L1634" s="61"/>
      <c r="M1634" s="61">
        <v>36844.600142850199</v>
      </c>
      <c r="N1634" s="61"/>
      <c r="O1634" s="60" t="s">
        <v>250</v>
      </c>
      <c r="P1634" s="60">
        <v>504003</v>
      </c>
    </row>
    <row r="1635" spans="1:16" hidden="1" x14ac:dyDescent="0.25">
      <c r="A1635" s="60" t="s">
        <v>34</v>
      </c>
      <c r="B1635" s="60" t="s">
        <v>33</v>
      </c>
      <c r="C1635" s="57">
        <v>1105</v>
      </c>
      <c r="D1635" s="61">
        <v>8375.1987795153964</v>
      </c>
      <c r="E1635" s="62">
        <v>0</v>
      </c>
      <c r="F1635" s="60">
        <v>640015</v>
      </c>
      <c r="G1635" s="60" t="s">
        <v>278</v>
      </c>
      <c r="H1635" s="60">
        <v>2018</v>
      </c>
      <c r="I1635" s="62"/>
      <c r="J1635" s="60"/>
      <c r="K1635" s="60"/>
      <c r="L1635" s="61"/>
      <c r="M1635" s="61">
        <v>8375.1987795153964</v>
      </c>
      <c r="N1635" s="61"/>
      <c r="O1635" s="60" t="s">
        <v>250</v>
      </c>
      <c r="P1635" s="60">
        <v>504003</v>
      </c>
    </row>
    <row r="1636" spans="1:16" hidden="1" x14ac:dyDescent="0.25">
      <c r="A1636" s="60" t="s">
        <v>34</v>
      </c>
      <c r="B1636" s="60" t="s">
        <v>33</v>
      </c>
      <c r="C1636" s="57">
        <v>1105</v>
      </c>
      <c r="D1636" s="61">
        <v>8375.1993477140695</v>
      </c>
      <c r="E1636" s="62">
        <v>0</v>
      </c>
      <c r="F1636" s="60">
        <v>640015</v>
      </c>
      <c r="G1636" s="60" t="s">
        <v>278</v>
      </c>
      <c r="H1636" s="60">
        <v>2018</v>
      </c>
      <c r="I1636" s="62"/>
      <c r="J1636" s="60"/>
      <c r="K1636" s="60"/>
      <c r="L1636" s="61"/>
      <c r="M1636" s="61">
        <v>8375.1993477140695</v>
      </c>
      <c r="N1636" s="61"/>
      <c r="O1636" s="60" t="s">
        <v>250</v>
      </c>
      <c r="P1636" s="60">
        <v>504003</v>
      </c>
    </row>
    <row r="1637" spans="1:16" hidden="1" x14ac:dyDescent="0.25">
      <c r="A1637" s="60" t="s">
        <v>34</v>
      </c>
      <c r="B1637" s="60" t="s">
        <v>33</v>
      </c>
      <c r="C1637" s="57">
        <v>1105</v>
      </c>
      <c r="D1637" s="61">
        <v>8375.1993883877894</v>
      </c>
      <c r="E1637" s="62">
        <v>0</v>
      </c>
      <c r="F1637" s="60">
        <v>640015</v>
      </c>
      <c r="G1637" s="60" t="s">
        <v>278</v>
      </c>
      <c r="H1637" s="60">
        <v>2019</v>
      </c>
      <c r="I1637" s="62"/>
      <c r="J1637" s="60"/>
      <c r="K1637" s="60"/>
      <c r="L1637" s="61"/>
      <c r="M1637" s="61">
        <v>8375.1993883877894</v>
      </c>
      <c r="N1637" s="61"/>
      <c r="O1637" s="60" t="s">
        <v>250</v>
      </c>
      <c r="P1637" s="60">
        <v>504003</v>
      </c>
    </row>
    <row r="1638" spans="1:16" hidden="1" x14ac:dyDescent="0.25">
      <c r="A1638" s="60" t="s">
        <v>34</v>
      </c>
      <c r="B1638" s="60" t="s">
        <v>33</v>
      </c>
      <c r="C1638" s="57">
        <v>1105</v>
      </c>
      <c r="D1638" s="61">
        <v>8375.1995171954259</v>
      </c>
      <c r="E1638" s="62">
        <v>0</v>
      </c>
      <c r="F1638" s="60">
        <v>640015</v>
      </c>
      <c r="G1638" s="60" t="s">
        <v>278</v>
      </c>
      <c r="H1638" s="60">
        <v>2018</v>
      </c>
      <c r="I1638" s="62"/>
      <c r="J1638" s="60"/>
      <c r="K1638" s="60"/>
      <c r="L1638" s="61"/>
      <c r="M1638" s="61">
        <v>8375.1995171954259</v>
      </c>
      <c r="N1638" s="61"/>
      <c r="O1638" s="60" t="s">
        <v>250</v>
      </c>
      <c r="P1638" s="60">
        <v>504003</v>
      </c>
    </row>
    <row r="1639" spans="1:16" hidden="1" x14ac:dyDescent="0.25">
      <c r="A1639" s="60" t="s">
        <v>34</v>
      </c>
      <c r="B1639" s="60" t="s">
        <v>33</v>
      </c>
      <c r="C1639" s="57">
        <v>1105</v>
      </c>
      <c r="D1639" s="61">
        <v>8375.1996780457102</v>
      </c>
      <c r="E1639" s="62">
        <v>0</v>
      </c>
      <c r="F1639" s="60">
        <v>640015</v>
      </c>
      <c r="G1639" s="60" t="s">
        <v>278</v>
      </c>
      <c r="H1639" s="60">
        <v>2019</v>
      </c>
      <c r="I1639" s="62"/>
      <c r="J1639" s="60"/>
      <c r="K1639" s="60"/>
      <c r="L1639" s="61"/>
      <c r="M1639" s="61">
        <v>8375.1996780457102</v>
      </c>
      <c r="N1639" s="61"/>
      <c r="O1639" s="60" t="s">
        <v>250</v>
      </c>
      <c r="P1639" s="60">
        <v>504003</v>
      </c>
    </row>
    <row r="1640" spans="1:16" hidden="1" x14ac:dyDescent="0.25">
      <c r="A1640" s="60" t="s">
        <v>34</v>
      </c>
      <c r="B1640" s="60" t="s">
        <v>33</v>
      </c>
      <c r="C1640" s="57">
        <v>1105</v>
      </c>
      <c r="D1640" s="61">
        <v>8375.1997544690439</v>
      </c>
      <c r="E1640" s="62">
        <v>0</v>
      </c>
      <c r="F1640" s="60">
        <v>640015</v>
      </c>
      <c r="G1640" s="60" t="s">
        <v>278</v>
      </c>
      <c r="H1640" s="60">
        <v>2019</v>
      </c>
      <c r="I1640" s="62"/>
      <c r="J1640" s="60"/>
      <c r="K1640" s="60"/>
      <c r="L1640" s="61"/>
      <c r="M1640" s="61">
        <v>8375.1997544690439</v>
      </c>
      <c r="N1640" s="61"/>
      <c r="O1640" s="60" t="s">
        <v>250</v>
      </c>
      <c r="P1640" s="60">
        <v>504003</v>
      </c>
    </row>
    <row r="1641" spans="1:16" hidden="1" x14ac:dyDescent="0.25">
      <c r="A1641" s="60" t="s">
        <v>34</v>
      </c>
      <c r="B1641" s="60" t="s">
        <v>33</v>
      </c>
      <c r="C1641" s="57">
        <v>1105</v>
      </c>
      <c r="D1641" s="61">
        <v>8375.1998427737362</v>
      </c>
      <c r="E1641" s="62">
        <v>0</v>
      </c>
      <c r="F1641" s="60">
        <v>640015</v>
      </c>
      <c r="G1641" s="60" t="s">
        <v>278</v>
      </c>
      <c r="H1641" s="60">
        <v>2017</v>
      </c>
      <c r="I1641" s="62"/>
      <c r="J1641" s="60"/>
      <c r="K1641" s="60"/>
      <c r="L1641" s="61"/>
      <c r="M1641" s="61">
        <v>8375.1998427737362</v>
      </c>
      <c r="N1641" s="61"/>
      <c r="O1641" s="60" t="s">
        <v>250</v>
      </c>
      <c r="P1641" s="60">
        <v>504003</v>
      </c>
    </row>
    <row r="1642" spans="1:16" hidden="1" x14ac:dyDescent="0.25">
      <c r="A1642" s="60" t="s">
        <v>34</v>
      </c>
      <c r="B1642" s="60" t="s">
        <v>33</v>
      </c>
      <c r="C1642" s="57">
        <v>1105</v>
      </c>
      <c r="D1642" s="61">
        <v>8375.1998530057954</v>
      </c>
      <c r="E1642" s="62">
        <v>0</v>
      </c>
      <c r="F1642" s="60">
        <v>640015</v>
      </c>
      <c r="G1642" s="60" t="s">
        <v>278</v>
      </c>
      <c r="H1642" s="60">
        <v>2017</v>
      </c>
      <c r="I1642" s="62"/>
      <c r="J1642" s="60"/>
      <c r="K1642" s="60"/>
      <c r="L1642" s="61"/>
      <c r="M1642" s="61">
        <v>8375.1998530057954</v>
      </c>
      <c r="N1642" s="61"/>
      <c r="O1642" s="60" t="s">
        <v>250</v>
      </c>
      <c r="P1642" s="60">
        <v>504003</v>
      </c>
    </row>
    <row r="1643" spans="1:16" hidden="1" x14ac:dyDescent="0.25">
      <c r="A1643" s="60" t="s">
        <v>34</v>
      </c>
      <c r="B1643" s="60" t="s">
        <v>33</v>
      </c>
      <c r="C1643" s="57">
        <v>1105</v>
      </c>
      <c r="D1643" s="61">
        <v>8375.1998977252842</v>
      </c>
      <c r="E1643" s="62">
        <v>0</v>
      </c>
      <c r="F1643" s="60">
        <v>640015</v>
      </c>
      <c r="G1643" s="60" t="s">
        <v>278</v>
      </c>
      <c r="H1643" s="60">
        <v>2017</v>
      </c>
      <c r="I1643" s="62"/>
      <c r="J1643" s="60"/>
      <c r="K1643" s="60"/>
      <c r="L1643" s="61"/>
      <c r="M1643" s="61">
        <v>8375.1998977252842</v>
      </c>
      <c r="N1643" s="61"/>
      <c r="O1643" s="60" t="s">
        <v>250</v>
      </c>
      <c r="P1643" s="60">
        <v>504003</v>
      </c>
    </row>
    <row r="1644" spans="1:16" hidden="1" x14ac:dyDescent="0.25">
      <c r="A1644" s="60" t="s">
        <v>34</v>
      </c>
      <c r="B1644" s="60" t="s">
        <v>33</v>
      </c>
      <c r="C1644" s="57">
        <v>1105</v>
      </c>
      <c r="D1644" s="61">
        <v>8375.1999306996695</v>
      </c>
      <c r="E1644" s="62">
        <v>0</v>
      </c>
      <c r="F1644" s="60">
        <v>640015</v>
      </c>
      <c r="G1644" s="60" t="s">
        <v>278</v>
      </c>
      <c r="H1644" s="60">
        <v>2018</v>
      </c>
      <c r="I1644" s="62"/>
      <c r="J1644" s="60"/>
      <c r="K1644" s="60"/>
      <c r="L1644" s="61"/>
      <c r="M1644" s="61">
        <v>8375.1999306996695</v>
      </c>
      <c r="N1644" s="61"/>
      <c r="O1644" s="60" t="s">
        <v>250</v>
      </c>
      <c r="P1644" s="60">
        <v>504003</v>
      </c>
    </row>
    <row r="1645" spans="1:16" hidden="1" x14ac:dyDescent="0.25">
      <c r="A1645" s="60" t="s">
        <v>34</v>
      </c>
      <c r="B1645" s="60" t="s">
        <v>33</v>
      </c>
      <c r="C1645" s="57">
        <v>1105</v>
      </c>
      <c r="D1645" s="61">
        <v>8375.1999661733043</v>
      </c>
      <c r="E1645" s="62">
        <v>0</v>
      </c>
      <c r="F1645" s="60">
        <v>640015</v>
      </c>
      <c r="G1645" s="60" t="s">
        <v>278</v>
      </c>
      <c r="H1645" s="60">
        <v>2017</v>
      </c>
      <c r="I1645" s="62"/>
      <c r="J1645" s="60"/>
      <c r="K1645" s="60"/>
      <c r="L1645" s="61"/>
      <c r="M1645" s="61">
        <v>8375.1999661733043</v>
      </c>
      <c r="N1645" s="61"/>
      <c r="O1645" s="60" t="s">
        <v>250</v>
      </c>
      <c r="P1645" s="60">
        <v>504003</v>
      </c>
    </row>
    <row r="1646" spans="1:16" hidden="1" x14ac:dyDescent="0.25">
      <c r="A1646" s="60" t="s">
        <v>34</v>
      </c>
      <c r="B1646" s="60" t="s">
        <v>33</v>
      </c>
      <c r="C1646" s="57">
        <v>1105</v>
      </c>
      <c r="D1646" s="61">
        <v>8375.2000016374423</v>
      </c>
      <c r="E1646" s="62">
        <v>0</v>
      </c>
      <c r="F1646" s="60">
        <v>640015</v>
      </c>
      <c r="G1646" s="60" t="s">
        <v>278</v>
      </c>
      <c r="H1646" s="60">
        <v>2018</v>
      </c>
      <c r="I1646" s="62"/>
      <c r="J1646" s="60"/>
      <c r="K1646" s="60"/>
      <c r="L1646" s="61"/>
      <c r="M1646" s="61">
        <v>8375.2000016374423</v>
      </c>
      <c r="N1646" s="61"/>
      <c r="O1646" s="60" t="s">
        <v>250</v>
      </c>
      <c r="P1646" s="60">
        <v>504003</v>
      </c>
    </row>
    <row r="1647" spans="1:16" hidden="1" x14ac:dyDescent="0.25">
      <c r="A1647" s="60" t="s">
        <v>34</v>
      </c>
      <c r="B1647" s="60" t="s">
        <v>33</v>
      </c>
      <c r="C1647" s="57">
        <v>1105</v>
      </c>
      <c r="D1647" s="61">
        <v>8375.2000046887824</v>
      </c>
      <c r="E1647" s="62">
        <v>0</v>
      </c>
      <c r="F1647" s="60">
        <v>640015</v>
      </c>
      <c r="G1647" s="60" t="s">
        <v>278</v>
      </c>
      <c r="H1647" s="60">
        <v>2018</v>
      </c>
      <c r="I1647" s="62"/>
      <c r="J1647" s="60"/>
      <c r="K1647" s="60"/>
      <c r="L1647" s="61"/>
      <c r="M1647" s="61">
        <v>8375.2000046887824</v>
      </c>
      <c r="N1647" s="61"/>
      <c r="O1647" s="60" t="s">
        <v>250</v>
      </c>
      <c r="P1647" s="60">
        <v>504003</v>
      </c>
    </row>
    <row r="1648" spans="1:16" hidden="1" x14ac:dyDescent="0.25">
      <c r="A1648" s="60" t="s">
        <v>34</v>
      </c>
      <c r="B1648" s="60" t="s">
        <v>33</v>
      </c>
      <c r="C1648" s="57">
        <v>1105</v>
      </c>
      <c r="D1648" s="61">
        <v>8375.2000079563277</v>
      </c>
      <c r="E1648" s="62">
        <v>0</v>
      </c>
      <c r="F1648" s="60">
        <v>640015</v>
      </c>
      <c r="G1648" s="60" t="s">
        <v>278</v>
      </c>
      <c r="H1648" s="60">
        <v>2018</v>
      </c>
      <c r="I1648" s="62"/>
      <c r="J1648" s="60"/>
      <c r="K1648" s="60"/>
      <c r="L1648" s="61"/>
      <c r="M1648" s="61">
        <v>8375.2000079563277</v>
      </c>
      <c r="N1648" s="61"/>
      <c r="O1648" s="60" t="s">
        <v>250</v>
      </c>
      <c r="P1648" s="60">
        <v>504003</v>
      </c>
    </row>
    <row r="1649" spans="1:16" hidden="1" x14ac:dyDescent="0.25">
      <c r="A1649" s="60" t="s">
        <v>34</v>
      </c>
      <c r="B1649" s="60" t="s">
        <v>33</v>
      </c>
      <c r="C1649" s="57">
        <v>1105</v>
      </c>
      <c r="D1649" s="61">
        <v>8375.2000423739446</v>
      </c>
      <c r="E1649" s="62">
        <v>0</v>
      </c>
      <c r="F1649" s="60">
        <v>640015</v>
      </c>
      <c r="G1649" s="60" t="s">
        <v>278</v>
      </c>
      <c r="H1649" s="60">
        <v>2017</v>
      </c>
      <c r="I1649" s="62"/>
      <c r="J1649" s="60"/>
      <c r="K1649" s="60"/>
      <c r="L1649" s="61"/>
      <c r="M1649" s="61">
        <v>8375.2000423739446</v>
      </c>
      <c r="N1649" s="61"/>
      <c r="O1649" s="60" t="s">
        <v>250</v>
      </c>
      <c r="P1649" s="60">
        <v>504003</v>
      </c>
    </row>
    <row r="1650" spans="1:16" hidden="1" x14ac:dyDescent="0.25">
      <c r="A1650" s="60" t="s">
        <v>34</v>
      </c>
      <c r="B1650" s="60" t="s">
        <v>33</v>
      </c>
      <c r="C1650" s="57">
        <v>1105</v>
      </c>
      <c r="D1650" s="61">
        <v>8375.2000479950966</v>
      </c>
      <c r="E1650" s="62">
        <v>0</v>
      </c>
      <c r="F1650" s="60">
        <v>640015</v>
      </c>
      <c r="G1650" s="60" t="s">
        <v>278</v>
      </c>
      <c r="H1650" s="60">
        <v>2018</v>
      </c>
      <c r="I1650" s="62"/>
      <c r="J1650" s="60"/>
      <c r="K1650" s="60"/>
      <c r="L1650" s="61"/>
      <c r="M1650" s="61">
        <v>8375.2000479950966</v>
      </c>
      <c r="N1650" s="61"/>
      <c r="O1650" s="60" t="s">
        <v>250</v>
      </c>
      <c r="P1650" s="60">
        <v>504003</v>
      </c>
    </row>
    <row r="1651" spans="1:16" hidden="1" x14ac:dyDescent="0.25">
      <c r="A1651" s="60" t="s">
        <v>34</v>
      </c>
      <c r="B1651" s="60" t="s">
        <v>33</v>
      </c>
      <c r="C1651" s="57">
        <v>1105</v>
      </c>
      <c r="D1651" s="61">
        <v>8375.2000560983633</v>
      </c>
      <c r="E1651" s="62">
        <v>0</v>
      </c>
      <c r="F1651" s="60">
        <v>640015</v>
      </c>
      <c r="G1651" s="60" t="s">
        <v>278</v>
      </c>
      <c r="H1651" s="60">
        <v>2018</v>
      </c>
      <c r="I1651" s="62"/>
      <c r="J1651" s="60"/>
      <c r="K1651" s="60"/>
      <c r="L1651" s="61"/>
      <c r="M1651" s="61">
        <v>8375.2000560983633</v>
      </c>
      <c r="N1651" s="61"/>
      <c r="O1651" s="60" t="s">
        <v>250</v>
      </c>
      <c r="P1651" s="60">
        <v>504003</v>
      </c>
    </row>
    <row r="1652" spans="1:16" hidden="1" x14ac:dyDescent="0.25">
      <c r="A1652" s="60" t="s">
        <v>34</v>
      </c>
      <c r="B1652" s="60" t="s">
        <v>33</v>
      </c>
      <c r="C1652" s="57">
        <v>1105</v>
      </c>
      <c r="D1652" s="61">
        <v>8375.2000956815209</v>
      </c>
      <c r="E1652" s="62">
        <v>0</v>
      </c>
      <c r="F1652" s="60">
        <v>640015</v>
      </c>
      <c r="G1652" s="60" t="s">
        <v>278</v>
      </c>
      <c r="H1652" s="60">
        <v>2017</v>
      </c>
      <c r="I1652" s="62"/>
      <c r="J1652" s="60"/>
      <c r="K1652" s="60"/>
      <c r="L1652" s="61"/>
      <c r="M1652" s="61">
        <v>8375.2000956815209</v>
      </c>
      <c r="N1652" s="61"/>
      <c r="O1652" s="60" t="s">
        <v>250</v>
      </c>
      <c r="P1652" s="60">
        <v>504003</v>
      </c>
    </row>
    <row r="1653" spans="1:16" hidden="1" x14ac:dyDescent="0.25">
      <c r="A1653" s="60" t="s">
        <v>34</v>
      </c>
      <c r="B1653" s="60" t="s">
        <v>33</v>
      </c>
      <c r="C1653" s="57">
        <v>1105</v>
      </c>
      <c r="D1653" s="61">
        <v>8375.200135991985</v>
      </c>
      <c r="E1653" s="62">
        <v>0</v>
      </c>
      <c r="F1653" s="60">
        <v>640015</v>
      </c>
      <c r="G1653" s="60" t="s">
        <v>278</v>
      </c>
      <c r="H1653" s="60">
        <v>2018</v>
      </c>
      <c r="I1653" s="62"/>
      <c r="J1653" s="60"/>
      <c r="K1653" s="60"/>
      <c r="L1653" s="61"/>
      <c r="M1653" s="61">
        <v>8375.200135991985</v>
      </c>
      <c r="N1653" s="61"/>
      <c r="O1653" s="60" t="s">
        <v>250</v>
      </c>
      <c r="P1653" s="60">
        <v>504003</v>
      </c>
    </row>
    <row r="1654" spans="1:16" hidden="1" x14ac:dyDescent="0.25">
      <c r="A1654" s="60" t="s">
        <v>34</v>
      </c>
      <c r="B1654" s="60" t="s">
        <v>33</v>
      </c>
      <c r="C1654" s="57">
        <v>1105</v>
      </c>
      <c r="D1654" s="61">
        <v>8375.2001799782647</v>
      </c>
      <c r="E1654" s="62">
        <v>0</v>
      </c>
      <c r="F1654" s="60">
        <v>640015</v>
      </c>
      <c r="G1654" s="60" t="s">
        <v>278</v>
      </c>
      <c r="H1654" s="60">
        <v>2018</v>
      </c>
      <c r="I1654" s="62"/>
      <c r="J1654" s="60"/>
      <c r="K1654" s="60"/>
      <c r="L1654" s="61"/>
      <c r="M1654" s="61">
        <v>8375.2001799782647</v>
      </c>
      <c r="N1654" s="61"/>
      <c r="O1654" s="60" t="s">
        <v>250</v>
      </c>
      <c r="P1654" s="60">
        <v>504003</v>
      </c>
    </row>
    <row r="1655" spans="1:16" hidden="1" x14ac:dyDescent="0.25">
      <c r="A1655" s="60" t="s">
        <v>34</v>
      </c>
      <c r="B1655" s="60" t="s">
        <v>33</v>
      </c>
      <c r="C1655" s="57">
        <v>1105</v>
      </c>
      <c r="D1655" s="61">
        <v>8375.2002482502412</v>
      </c>
      <c r="E1655" s="62">
        <v>0</v>
      </c>
      <c r="F1655" s="60">
        <v>640015</v>
      </c>
      <c r="G1655" s="60" t="s">
        <v>278</v>
      </c>
      <c r="H1655" s="60">
        <v>2017</v>
      </c>
      <c r="I1655" s="62"/>
      <c r="J1655" s="60"/>
      <c r="K1655" s="60"/>
      <c r="L1655" s="61"/>
      <c r="M1655" s="61">
        <v>8375.2002482502412</v>
      </c>
      <c r="N1655" s="61"/>
      <c r="O1655" s="60" t="s">
        <v>250</v>
      </c>
      <c r="P1655" s="60">
        <v>504003</v>
      </c>
    </row>
    <row r="1656" spans="1:16" hidden="1" x14ac:dyDescent="0.25">
      <c r="A1656" s="60" t="s">
        <v>34</v>
      </c>
      <c r="B1656" s="60" t="s">
        <v>33</v>
      </c>
      <c r="C1656" s="57">
        <v>1105</v>
      </c>
      <c r="D1656" s="61">
        <v>8375.2002557767883</v>
      </c>
      <c r="E1656" s="62">
        <v>0</v>
      </c>
      <c r="F1656" s="60">
        <v>640015</v>
      </c>
      <c r="G1656" s="60" t="s">
        <v>278</v>
      </c>
      <c r="H1656" s="60">
        <v>2019</v>
      </c>
      <c r="I1656" s="62"/>
      <c r="J1656" s="60"/>
      <c r="K1656" s="60"/>
      <c r="L1656" s="61"/>
      <c r="M1656" s="61">
        <v>8375.2002557767883</v>
      </c>
      <c r="N1656" s="61"/>
      <c r="O1656" s="60" t="s">
        <v>250</v>
      </c>
      <c r="P1656" s="60">
        <v>504003</v>
      </c>
    </row>
    <row r="1657" spans="1:16" hidden="1" x14ac:dyDescent="0.25">
      <c r="A1657" s="60" t="s">
        <v>34</v>
      </c>
      <c r="B1657" s="60" t="s">
        <v>33</v>
      </c>
      <c r="C1657" s="57">
        <v>1105</v>
      </c>
      <c r="D1657" s="61">
        <v>8375.200260964657</v>
      </c>
      <c r="E1657" s="62">
        <v>0</v>
      </c>
      <c r="F1657" s="60">
        <v>640015</v>
      </c>
      <c r="G1657" s="60" t="s">
        <v>278</v>
      </c>
      <c r="H1657" s="60">
        <v>2019</v>
      </c>
      <c r="I1657" s="62"/>
      <c r="J1657" s="60"/>
      <c r="K1657" s="60"/>
      <c r="L1657" s="61"/>
      <c r="M1657" s="61">
        <v>8375.200260964657</v>
      </c>
      <c r="N1657" s="61"/>
      <c r="O1657" s="60" t="s">
        <v>250</v>
      </c>
      <c r="P1657" s="60">
        <v>504003</v>
      </c>
    </row>
    <row r="1658" spans="1:16" hidden="1" x14ac:dyDescent="0.25">
      <c r="A1658" s="60" t="s">
        <v>34</v>
      </c>
      <c r="B1658" s="60" t="s">
        <v>33</v>
      </c>
      <c r="C1658" s="57">
        <v>1105</v>
      </c>
      <c r="D1658" s="61">
        <v>8375.2002783901626</v>
      </c>
      <c r="E1658" s="62">
        <v>0</v>
      </c>
      <c r="F1658" s="60">
        <v>640015</v>
      </c>
      <c r="G1658" s="60" t="s">
        <v>278</v>
      </c>
      <c r="H1658" s="60">
        <v>2017</v>
      </c>
      <c r="I1658" s="62"/>
      <c r="J1658" s="60"/>
      <c r="K1658" s="60"/>
      <c r="L1658" s="61"/>
      <c r="M1658" s="61">
        <v>8375.2002783901626</v>
      </c>
      <c r="N1658" s="61"/>
      <c r="O1658" s="60" t="s">
        <v>250</v>
      </c>
      <c r="P1658" s="60">
        <v>504003</v>
      </c>
    </row>
    <row r="1659" spans="1:16" hidden="1" x14ac:dyDescent="0.25">
      <c r="A1659" s="60" t="s">
        <v>34</v>
      </c>
      <c r="B1659" s="60" t="s">
        <v>33</v>
      </c>
      <c r="C1659" s="57">
        <v>1105</v>
      </c>
      <c r="D1659" s="61">
        <v>8375.2003248696619</v>
      </c>
      <c r="E1659" s="62">
        <v>0</v>
      </c>
      <c r="F1659" s="60">
        <v>640015</v>
      </c>
      <c r="G1659" s="60" t="s">
        <v>278</v>
      </c>
      <c r="H1659" s="60">
        <v>2018</v>
      </c>
      <c r="I1659" s="62"/>
      <c r="J1659" s="60"/>
      <c r="K1659" s="60"/>
      <c r="L1659" s="61"/>
      <c r="M1659" s="61">
        <v>8375.2003248696619</v>
      </c>
      <c r="N1659" s="61"/>
      <c r="O1659" s="60" t="s">
        <v>250</v>
      </c>
      <c r="P1659" s="60">
        <v>504003</v>
      </c>
    </row>
    <row r="1660" spans="1:16" hidden="1" x14ac:dyDescent="0.25">
      <c r="A1660" s="60" t="s">
        <v>34</v>
      </c>
      <c r="B1660" s="60" t="s">
        <v>33</v>
      </c>
      <c r="C1660" s="57">
        <v>1105</v>
      </c>
      <c r="D1660" s="61">
        <v>8375.2003353571072</v>
      </c>
      <c r="E1660" s="62">
        <v>0</v>
      </c>
      <c r="F1660" s="60">
        <v>640015</v>
      </c>
      <c r="G1660" s="60" t="s">
        <v>278</v>
      </c>
      <c r="H1660" s="60">
        <v>2017</v>
      </c>
      <c r="I1660" s="62"/>
      <c r="J1660" s="60"/>
      <c r="K1660" s="60"/>
      <c r="L1660" s="61"/>
      <c r="M1660" s="61">
        <v>8375.2003353571072</v>
      </c>
      <c r="N1660" s="61"/>
      <c r="O1660" s="60" t="s">
        <v>250</v>
      </c>
      <c r="P1660" s="60">
        <v>504003</v>
      </c>
    </row>
    <row r="1661" spans="1:16" hidden="1" x14ac:dyDescent="0.25">
      <c r="A1661" s="60" t="s">
        <v>34</v>
      </c>
      <c r="B1661" s="60" t="s">
        <v>33</v>
      </c>
      <c r="C1661" s="57">
        <v>1105</v>
      </c>
      <c r="D1661" s="61">
        <v>8375.2004896273174</v>
      </c>
      <c r="E1661" s="62">
        <v>0</v>
      </c>
      <c r="F1661" s="60">
        <v>640015</v>
      </c>
      <c r="G1661" s="60" t="s">
        <v>278</v>
      </c>
      <c r="H1661" s="60">
        <v>2019</v>
      </c>
      <c r="I1661" s="62"/>
      <c r="J1661" s="60"/>
      <c r="K1661" s="60"/>
      <c r="L1661" s="61"/>
      <c r="M1661" s="61">
        <v>8375.2004896273174</v>
      </c>
      <c r="N1661" s="61"/>
      <c r="O1661" s="60" t="s">
        <v>250</v>
      </c>
      <c r="P1661" s="60">
        <v>504003</v>
      </c>
    </row>
    <row r="1662" spans="1:16" hidden="1" x14ac:dyDescent="0.25">
      <c r="A1662" s="60" t="s">
        <v>34</v>
      </c>
      <c r="B1662" s="60" t="s">
        <v>33</v>
      </c>
      <c r="C1662" s="57">
        <v>1105</v>
      </c>
      <c r="D1662" s="61">
        <v>8375.2005214978763</v>
      </c>
      <c r="E1662" s="62">
        <v>0</v>
      </c>
      <c r="F1662" s="60">
        <v>640015</v>
      </c>
      <c r="G1662" s="60" t="s">
        <v>278</v>
      </c>
      <c r="H1662" s="60">
        <v>2017</v>
      </c>
      <c r="I1662" s="62"/>
      <c r="J1662" s="60"/>
      <c r="K1662" s="60"/>
      <c r="L1662" s="61"/>
      <c r="M1662" s="61">
        <v>8375.2005214978763</v>
      </c>
      <c r="N1662" s="61"/>
      <c r="O1662" s="60" t="s">
        <v>250</v>
      </c>
      <c r="P1662" s="60">
        <v>504003</v>
      </c>
    </row>
    <row r="1663" spans="1:16" hidden="1" x14ac:dyDescent="0.25">
      <c r="A1663" s="60" t="s">
        <v>34</v>
      </c>
      <c r="B1663" s="60" t="s">
        <v>33</v>
      </c>
      <c r="C1663" s="57">
        <v>1105</v>
      </c>
      <c r="D1663" s="61">
        <v>8694.1996990078278</v>
      </c>
      <c r="E1663" s="62">
        <v>0</v>
      </c>
      <c r="F1663" s="60">
        <v>640015</v>
      </c>
      <c r="G1663" s="60" t="s">
        <v>278</v>
      </c>
      <c r="H1663" s="60">
        <v>2016</v>
      </c>
      <c r="I1663" s="62"/>
      <c r="J1663" s="60"/>
      <c r="K1663" s="60"/>
      <c r="L1663" s="61"/>
      <c r="M1663" s="61">
        <v>8694.1996990078278</v>
      </c>
      <c r="N1663" s="61"/>
      <c r="O1663" s="60" t="s">
        <v>250</v>
      </c>
      <c r="P1663" s="60">
        <v>504003</v>
      </c>
    </row>
    <row r="1664" spans="1:16" hidden="1" x14ac:dyDescent="0.25">
      <c r="A1664" s="60" t="s">
        <v>34</v>
      </c>
      <c r="B1664" s="60" t="s">
        <v>33</v>
      </c>
      <c r="C1664" s="57">
        <v>1105</v>
      </c>
      <c r="D1664" s="61">
        <v>8694.1998500422942</v>
      </c>
      <c r="E1664" s="62">
        <v>0</v>
      </c>
      <c r="F1664" s="60">
        <v>640015</v>
      </c>
      <c r="G1664" s="60" t="s">
        <v>278</v>
      </c>
      <c r="H1664" s="60">
        <v>2016</v>
      </c>
      <c r="I1664" s="62"/>
      <c r="J1664" s="60"/>
      <c r="K1664" s="60"/>
      <c r="L1664" s="61"/>
      <c r="M1664" s="61">
        <v>8694.1998500422942</v>
      </c>
      <c r="N1664" s="61"/>
      <c r="O1664" s="60" t="s">
        <v>250</v>
      </c>
      <c r="P1664" s="60">
        <v>504003</v>
      </c>
    </row>
    <row r="1665" spans="1:16" hidden="1" x14ac:dyDescent="0.25">
      <c r="A1665" s="60" t="s">
        <v>34</v>
      </c>
      <c r="B1665" s="60" t="s">
        <v>33</v>
      </c>
      <c r="C1665" s="57">
        <v>1105</v>
      </c>
      <c r="D1665" s="61">
        <v>8694.1998728184954</v>
      </c>
      <c r="E1665" s="62">
        <v>0</v>
      </c>
      <c r="F1665" s="60">
        <v>640015</v>
      </c>
      <c r="G1665" s="60" t="s">
        <v>278</v>
      </c>
      <c r="H1665" s="60">
        <v>2016</v>
      </c>
      <c r="I1665" s="62"/>
      <c r="J1665" s="60"/>
      <c r="K1665" s="60"/>
      <c r="L1665" s="61"/>
      <c r="M1665" s="61">
        <v>8694.1998728184954</v>
      </c>
      <c r="N1665" s="61"/>
      <c r="O1665" s="60" t="s">
        <v>250</v>
      </c>
      <c r="P1665" s="60">
        <v>504003</v>
      </c>
    </row>
    <row r="1666" spans="1:16" hidden="1" x14ac:dyDescent="0.25">
      <c r="A1666" s="60" t="s">
        <v>34</v>
      </c>
      <c r="B1666" s="60" t="s">
        <v>33</v>
      </c>
      <c r="C1666" s="57">
        <v>1105</v>
      </c>
      <c r="D1666" s="61">
        <v>8694.1999389127268</v>
      </c>
      <c r="E1666" s="62">
        <v>0</v>
      </c>
      <c r="F1666" s="60">
        <v>640015</v>
      </c>
      <c r="G1666" s="60" t="s">
        <v>278</v>
      </c>
      <c r="H1666" s="60">
        <v>2016</v>
      </c>
      <c r="I1666" s="62"/>
      <c r="J1666" s="60"/>
      <c r="K1666" s="60"/>
      <c r="L1666" s="61"/>
      <c r="M1666" s="61">
        <v>8694.1999389127268</v>
      </c>
      <c r="N1666" s="61"/>
      <c r="O1666" s="60" t="s">
        <v>250</v>
      </c>
      <c r="P1666" s="60">
        <v>504003</v>
      </c>
    </row>
    <row r="1667" spans="1:16" hidden="1" x14ac:dyDescent="0.25">
      <c r="A1667" s="60" t="s">
        <v>34</v>
      </c>
      <c r="B1667" s="60" t="s">
        <v>33</v>
      </c>
      <c r="C1667" s="57">
        <v>1105</v>
      </c>
      <c r="D1667" s="61">
        <v>8694.1999661303416</v>
      </c>
      <c r="E1667" s="62">
        <v>0</v>
      </c>
      <c r="F1667" s="60">
        <v>640015</v>
      </c>
      <c r="G1667" s="60" t="s">
        <v>278</v>
      </c>
      <c r="H1667" s="60">
        <v>2016</v>
      </c>
      <c r="I1667" s="62"/>
      <c r="J1667" s="60"/>
      <c r="K1667" s="60"/>
      <c r="L1667" s="61"/>
      <c r="M1667" s="61">
        <v>8694.1999661303416</v>
      </c>
      <c r="N1667" s="61"/>
      <c r="O1667" s="60" t="s">
        <v>250</v>
      </c>
      <c r="P1667" s="60">
        <v>504003</v>
      </c>
    </row>
    <row r="1668" spans="1:16" hidden="1" x14ac:dyDescent="0.25">
      <c r="A1668" s="60" t="s">
        <v>34</v>
      </c>
      <c r="B1668" s="60" t="s">
        <v>33</v>
      </c>
      <c r="C1668" s="57">
        <v>1105</v>
      </c>
      <c r="D1668" s="61">
        <v>8694.2000040902822</v>
      </c>
      <c r="E1668" s="62">
        <v>0</v>
      </c>
      <c r="F1668" s="60">
        <v>640015</v>
      </c>
      <c r="G1668" s="60" t="s">
        <v>278</v>
      </c>
      <c r="H1668" s="60">
        <v>2016</v>
      </c>
      <c r="I1668" s="62"/>
      <c r="J1668" s="60"/>
      <c r="K1668" s="60"/>
      <c r="L1668" s="61"/>
      <c r="M1668" s="61">
        <v>8694.2000040902822</v>
      </c>
      <c r="N1668" s="61"/>
      <c r="O1668" s="60" t="s">
        <v>250</v>
      </c>
      <c r="P1668" s="60">
        <v>504003</v>
      </c>
    </row>
    <row r="1669" spans="1:16" hidden="1" x14ac:dyDescent="0.25">
      <c r="A1669" s="60" t="s">
        <v>34</v>
      </c>
      <c r="B1669" s="60" t="s">
        <v>33</v>
      </c>
      <c r="C1669" s="57">
        <v>1105</v>
      </c>
      <c r="D1669" s="61">
        <v>8694.2000149650848</v>
      </c>
      <c r="E1669" s="62">
        <v>0</v>
      </c>
      <c r="F1669" s="60">
        <v>640015</v>
      </c>
      <c r="G1669" s="60" t="s">
        <v>278</v>
      </c>
      <c r="H1669" s="60">
        <v>2016</v>
      </c>
      <c r="I1669" s="62"/>
      <c r="J1669" s="60"/>
      <c r="K1669" s="60"/>
      <c r="L1669" s="61"/>
      <c r="M1669" s="61">
        <v>8694.2000149650848</v>
      </c>
      <c r="N1669" s="61"/>
      <c r="O1669" s="60" t="s">
        <v>250</v>
      </c>
      <c r="P1669" s="60">
        <v>504003</v>
      </c>
    </row>
    <row r="1670" spans="1:16" hidden="1" x14ac:dyDescent="0.25">
      <c r="A1670" s="60" t="s">
        <v>34</v>
      </c>
      <c r="B1670" s="60" t="s">
        <v>33</v>
      </c>
      <c r="C1670" s="57">
        <v>1105</v>
      </c>
      <c r="D1670" s="61">
        <v>8694.2000362237413</v>
      </c>
      <c r="E1670" s="62">
        <v>0</v>
      </c>
      <c r="F1670" s="60">
        <v>640015</v>
      </c>
      <c r="G1670" s="60" t="s">
        <v>278</v>
      </c>
      <c r="H1670" s="60">
        <v>2016</v>
      </c>
      <c r="I1670" s="62"/>
      <c r="J1670" s="60"/>
      <c r="K1670" s="60"/>
      <c r="L1670" s="61"/>
      <c r="M1670" s="61">
        <v>8694.2000362237413</v>
      </c>
      <c r="N1670" s="61"/>
      <c r="O1670" s="60" t="s">
        <v>250</v>
      </c>
      <c r="P1670" s="60">
        <v>504003</v>
      </c>
    </row>
    <row r="1671" spans="1:16" hidden="1" x14ac:dyDescent="0.25">
      <c r="A1671" s="60" t="s">
        <v>34</v>
      </c>
      <c r="B1671" s="60" t="s">
        <v>33</v>
      </c>
      <c r="C1671" s="57">
        <v>1105</v>
      </c>
      <c r="D1671" s="61">
        <v>8694.2000978427732</v>
      </c>
      <c r="E1671" s="62">
        <v>0</v>
      </c>
      <c r="F1671" s="60">
        <v>640015</v>
      </c>
      <c r="G1671" s="60" t="s">
        <v>278</v>
      </c>
      <c r="H1671" s="60">
        <v>2016</v>
      </c>
      <c r="I1671" s="62"/>
      <c r="J1671" s="60"/>
      <c r="K1671" s="60"/>
      <c r="L1671" s="61"/>
      <c r="M1671" s="61">
        <v>8694.2000978427732</v>
      </c>
      <c r="N1671" s="61"/>
      <c r="O1671" s="60" t="s">
        <v>250</v>
      </c>
      <c r="P1671" s="60">
        <v>504003</v>
      </c>
    </row>
    <row r="1672" spans="1:16" hidden="1" x14ac:dyDescent="0.25">
      <c r="A1672" s="60" t="s">
        <v>34</v>
      </c>
      <c r="B1672" s="60" t="s">
        <v>33</v>
      </c>
      <c r="C1672" s="57">
        <v>1105</v>
      </c>
      <c r="D1672" s="61">
        <v>8694.2001012755118</v>
      </c>
      <c r="E1672" s="62">
        <v>0</v>
      </c>
      <c r="F1672" s="60">
        <v>640015</v>
      </c>
      <c r="G1672" s="60" t="s">
        <v>278</v>
      </c>
      <c r="H1672" s="60">
        <v>2016</v>
      </c>
      <c r="I1672" s="62"/>
      <c r="J1672" s="60"/>
      <c r="K1672" s="60"/>
      <c r="L1672" s="61"/>
      <c r="M1672" s="61">
        <v>8694.2001012755118</v>
      </c>
      <c r="N1672" s="61"/>
      <c r="O1672" s="60" t="s">
        <v>250</v>
      </c>
      <c r="P1672" s="60">
        <v>504003</v>
      </c>
    </row>
    <row r="1673" spans="1:16" hidden="1" x14ac:dyDescent="0.25">
      <c r="A1673" s="60" t="s">
        <v>34</v>
      </c>
      <c r="B1673" s="60" t="s">
        <v>33</v>
      </c>
      <c r="C1673" s="57">
        <v>1105</v>
      </c>
      <c r="D1673" s="61">
        <v>17388.400109781549</v>
      </c>
      <c r="E1673" s="62">
        <v>0</v>
      </c>
      <c r="F1673" s="60">
        <v>640015</v>
      </c>
      <c r="G1673" s="60" t="s">
        <v>278</v>
      </c>
      <c r="H1673" s="60">
        <v>2016</v>
      </c>
      <c r="I1673" s="62"/>
      <c r="J1673" s="60"/>
      <c r="K1673" s="60"/>
      <c r="L1673" s="61"/>
      <c r="M1673" s="61">
        <v>17388.400109781549</v>
      </c>
      <c r="N1673" s="61"/>
      <c r="O1673" s="60" t="s">
        <v>250</v>
      </c>
      <c r="P1673" s="60">
        <v>504003</v>
      </c>
    </row>
    <row r="1674" spans="1:16" hidden="1" x14ac:dyDescent="0.25">
      <c r="A1674" s="60" t="s">
        <v>34</v>
      </c>
      <c r="B1674" s="60" t="s">
        <v>33</v>
      </c>
      <c r="C1674" s="57">
        <v>1105</v>
      </c>
      <c r="D1674" s="61">
        <v>18374.399547293942</v>
      </c>
      <c r="E1674" s="62">
        <v>0</v>
      </c>
      <c r="F1674" s="60">
        <v>640015</v>
      </c>
      <c r="G1674" s="60" t="s">
        <v>278</v>
      </c>
      <c r="H1674" s="60">
        <v>2015</v>
      </c>
      <c r="I1674" s="62"/>
      <c r="J1674" s="60"/>
      <c r="K1674" s="60"/>
      <c r="L1674" s="61"/>
      <c r="M1674" s="61">
        <v>18374.399547293942</v>
      </c>
      <c r="N1674" s="61"/>
      <c r="O1674" s="60" t="s">
        <v>250</v>
      </c>
      <c r="P1674" s="60">
        <v>504003</v>
      </c>
    </row>
    <row r="1675" spans="1:16" hidden="1" x14ac:dyDescent="0.25">
      <c r="A1675" s="60" t="s">
        <v>34</v>
      </c>
      <c r="B1675" s="60" t="s">
        <v>33</v>
      </c>
      <c r="C1675" s="57">
        <v>1105</v>
      </c>
      <c r="D1675" s="61">
        <v>55305.199855216903</v>
      </c>
      <c r="E1675" s="62">
        <v>0</v>
      </c>
      <c r="F1675" s="60">
        <v>640015</v>
      </c>
      <c r="G1675" s="60" t="s">
        <v>278</v>
      </c>
      <c r="H1675" s="60">
        <v>2017</v>
      </c>
      <c r="I1675" s="62"/>
      <c r="J1675" s="60"/>
      <c r="K1675" s="60"/>
      <c r="L1675" s="61"/>
      <c r="M1675" s="61">
        <v>55305.199855216903</v>
      </c>
      <c r="N1675" s="61"/>
      <c r="O1675" s="60" t="s">
        <v>250</v>
      </c>
      <c r="P1675" s="60">
        <v>504003</v>
      </c>
    </row>
    <row r="1676" spans="1:16" hidden="1" x14ac:dyDescent="0.25">
      <c r="A1676" s="60" t="s">
        <v>34</v>
      </c>
      <c r="B1676" s="60" t="s">
        <v>33</v>
      </c>
      <c r="C1676" s="57">
        <v>1105</v>
      </c>
      <c r="D1676" s="61">
        <v>55305.215243619547</v>
      </c>
      <c r="E1676" s="62">
        <v>0</v>
      </c>
      <c r="F1676" s="60">
        <v>640015</v>
      </c>
      <c r="G1676" s="60" t="s">
        <v>278</v>
      </c>
      <c r="H1676" s="60">
        <v>2019</v>
      </c>
      <c r="I1676" s="62"/>
      <c r="J1676" s="60"/>
      <c r="K1676" s="60"/>
      <c r="L1676" s="61"/>
      <c r="M1676" s="61">
        <v>55305.215243619547</v>
      </c>
      <c r="N1676" s="61"/>
      <c r="O1676" s="60" t="s">
        <v>250</v>
      </c>
      <c r="P1676" s="60">
        <v>504003</v>
      </c>
    </row>
    <row r="1677" spans="1:16" hidden="1" x14ac:dyDescent="0.25">
      <c r="A1677" s="60" t="s">
        <v>34</v>
      </c>
      <c r="B1677" s="60" t="s">
        <v>33</v>
      </c>
      <c r="C1677" s="57">
        <v>1105</v>
      </c>
      <c r="D1677" s="61">
        <v>57756.398974839736</v>
      </c>
      <c r="E1677" s="62">
        <v>0</v>
      </c>
      <c r="F1677" s="60">
        <v>640015</v>
      </c>
      <c r="G1677" s="60" t="s">
        <v>278</v>
      </c>
      <c r="H1677" s="60">
        <v>2017</v>
      </c>
      <c r="I1677" s="62"/>
      <c r="J1677" s="60"/>
      <c r="K1677" s="60"/>
      <c r="L1677" s="61"/>
      <c r="M1677" s="61">
        <v>57756.398974839736</v>
      </c>
      <c r="N1677" s="61"/>
      <c r="O1677" s="60" t="s">
        <v>250</v>
      </c>
      <c r="P1677" s="60">
        <v>504003</v>
      </c>
    </row>
    <row r="1678" spans="1:16" hidden="1" x14ac:dyDescent="0.25">
      <c r="A1678" s="60" t="s">
        <v>34</v>
      </c>
      <c r="B1678" s="60" t="s">
        <v>33</v>
      </c>
      <c r="C1678" s="57">
        <v>1108</v>
      </c>
      <c r="D1678" s="61">
        <v>133.39990258951042</v>
      </c>
      <c r="E1678" s="62">
        <v>0</v>
      </c>
      <c r="F1678" s="60">
        <v>650680</v>
      </c>
      <c r="G1678" s="60" t="s">
        <v>279</v>
      </c>
      <c r="H1678" s="60">
        <v>2019</v>
      </c>
      <c r="I1678" s="62"/>
      <c r="J1678" s="60"/>
      <c r="K1678" s="60"/>
      <c r="L1678" s="61"/>
      <c r="M1678" s="61">
        <v>133.39990258951042</v>
      </c>
      <c r="N1678" s="61"/>
      <c r="O1678" s="60" t="s">
        <v>250</v>
      </c>
      <c r="P1678" s="60">
        <v>504003</v>
      </c>
    </row>
    <row r="1679" spans="1:16" hidden="1" x14ac:dyDescent="0.25">
      <c r="A1679" s="60" t="s">
        <v>34</v>
      </c>
      <c r="B1679" s="60" t="s">
        <v>33</v>
      </c>
      <c r="C1679" s="57">
        <v>1108</v>
      </c>
      <c r="D1679" s="61">
        <v>133.40004147463588</v>
      </c>
      <c r="E1679" s="62">
        <v>0</v>
      </c>
      <c r="F1679" s="60">
        <v>650680</v>
      </c>
      <c r="G1679" s="60" t="s">
        <v>279</v>
      </c>
      <c r="H1679" s="60">
        <v>2019</v>
      </c>
      <c r="I1679" s="62"/>
      <c r="J1679" s="60"/>
      <c r="K1679" s="60"/>
      <c r="L1679" s="61"/>
      <c r="M1679" s="61">
        <v>133.40004147463588</v>
      </c>
      <c r="N1679" s="61"/>
      <c r="O1679" s="60" t="s">
        <v>250</v>
      </c>
      <c r="P1679" s="60">
        <v>504003</v>
      </c>
    </row>
    <row r="1680" spans="1:16" hidden="1" x14ac:dyDescent="0.25">
      <c r="A1680" s="60" t="s">
        <v>34</v>
      </c>
      <c r="B1680" s="60" t="s">
        <v>33</v>
      </c>
      <c r="C1680" s="57">
        <v>1108</v>
      </c>
      <c r="D1680" s="61">
        <v>133.40006153980116</v>
      </c>
      <c r="E1680" s="62">
        <v>0</v>
      </c>
      <c r="F1680" s="60">
        <v>650680</v>
      </c>
      <c r="G1680" s="60" t="s">
        <v>279</v>
      </c>
      <c r="H1680" s="60">
        <v>2019</v>
      </c>
      <c r="I1680" s="62"/>
      <c r="J1680" s="60"/>
      <c r="K1680" s="60"/>
      <c r="L1680" s="61"/>
      <c r="M1680" s="61">
        <v>133.40006153980116</v>
      </c>
      <c r="N1680" s="61"/>
      <c r="O1680" s="60" t="s">
        <v>250</v>
      </c>
      <c r="P1680" s="60">
        <v>504003</v>
      </c>
    </row>
    <row r="1681" spans="1:16" hidden="1" x14ac:dyDescent="0.25">
      <c r="A1681" s="60" t="s">
        <v>34</v>
      </c>
      <c r="B1681" s="60" t="s">
        <v>33</v>
      </c>
      <c r="C1681" s="57">
        <v>1108</v>
      </c>
      <c r="D1681" s="61">
        <v>266.80005476892399</v>
      </c>
      <c r="E1681" s="62">
        <v>0</v>
      </c>
      <c r="F1681" s="60">
        <v>650680</v>
      </c>
      <c r="G1681" s="60" t="s">
        <v>279</v>
      </c>
      <c r="H1681" s="60">
        <v>2019</v>
      </c>
      <c r="I1681" s="62"/>
      <c r="J1681" s="60"/>
      <c r="K1681" s="60"/>
      <c r="L1681" s="61"/>
      <c r="M1681" s="61">
        <v>266.80005476892399</v>
      </c>
      <c r="N1681" s="61"/>
      <c r="O1681" s="60" t="s">
        <v>250</v>
      </c>
      <c r="P1681" s="60">
        <v>504003</v>
      </c>
    </row>
    <row r="1682" spans="1:16" hidden="1" x14ac:dyDescent="0.25">
      <c r="A1682" s="60" t="s">
        <v>34</v>
      </c>
      <c r="B1682" s="60" t="s">
        <v>33</v>
      </c>
      <c r="C1682" s="57">
        <v>1108</v>
      </c>
      <c r="D1682" s="61">
        <v>3062.3993932466337</v>
      </c>
      <c r="E1682" s="62">
        <v>0</v>
      </c>
      <c r="F1682" s="60">
        <v>650680</v>
      </c>
      <c r="G1682" s="60" t="s">
        <v>279</v>
      </c>
      <c r="H1682" s="60">
        <v>2017</v>
      </c>
      <c r="I1682" s="62"/>
      <c r="J1682" s="60"/>
      <c r="K1682" s="60"/>
      <c r="L1682" s="61"/>
      <c r="M1682" s="61">
        <v>3062.3993932466337</v>
      </c>
      <c r="N1682" s="61"/>
      <c r="O1682" s="60" t="s">
        <v>250</v>
      </c>
      <c r="P1682" s="60">
        <v>504003</v>
      </c>
    </row>
    <row r="1683" spans="1:16" hidden="1" x14ac:dyDescent="0.25">
      <c r="A1683" s="60" t="s">
        <v>34</v>
      </c>
      <c r="B1683" s="60" t="s">
        <v>33</v>
      </c>
      <c r="C1683" s="57">
        <v>1108</v>
      </c>
      <c r="D1683" s="61">
        <v>3062.3995047632029</v>
      </c>
      <c r="E1683" s="62">
        <v>0</v>
      </c>
      <c r="F1683" s="60">
        <v>650680</v>
      </c>
      <c r="G1683" s="60" t="s">
        <v>279</v>
      </c>
      <c r="H1683" s="60">
        <v>2019</v>
      </c>
      <c r="I1683" s="62"/>
      <c r="J1683" s="60"/>
      <c r="K1683" s="60"/>
      <c r="L1683" s="61"/>
      <c r="M1683" s="61">
        <v>3062.3995047632029</v>
      </c>
      <c r="N1683" s="61"/>
      <c r="O1683" s="60" t="s">
        <v>250</v>
      </c>
      <c r="P1683" s="60">
        <v>504003</v>
      </c>
    </row>
    <row r="1684" spans="1:16" hidden="1" x14ac:dyDescent="0.25">
      <c r="A1684" s="60" t="s">
        <v>34</v>
      </c>
      <c r="B1684" s="60" t="s">
        <v>33</v>
      </c>
      <c r="C1684" s="57">
        <v>1108</v>
      </c>
      <c r="D1684" s="61">
        <v>3062.3995802435252</v>
      </c>
      <c r="E1684" s="62">
        <v>0</v>
      </c>
      <c r="F1684" s="60">
        <v>650680</v>
      </c>
      <c r="G1684" s="60" t="s">
        <v>279</v>
      </c>
      <c r="H1684" s="60">
        <v>2018</v>
      </c>
      <c r="I1684" s="62"/>
      <c r="J1684" s="60"/>
      <c r="K1684" s="60"/>
      <c r="L1684" s="61"/>
      <c r="M1684" s="61">
        <v>3062.3995802435252</v>
      </c>
      <c r="N1684" s="61"/>
      <c r="O1684" s="60" t="s">
        <v>250</v>
      </c>
      <c r="P1684" s="60">
        <v>504003</v>
      </c>
    </row>
    <row r="1685" spans="1:16" hidden="1" x14ac:dyDescent="0.25">
      <c r="A1685" s="60" t="s">
        <v>34</v>
      </c>
      <c r="B1685" s="60" t="s">
        <v>33</v>
      </c>
      <c r="C1685" s="57">
        <v>1108</v>
      </c>
      <c r="D1685" s="61">
        <v>3062.3996171354397</v>
      </c>
      <c r="E1685" s="62">
        <v>0</v>
      </c>
      <c r="F1685" s="60">
        <v>650680</v>
      </c>
      <c r="G1685" s="60" t="s">
        <v>279</v>
      </c>
      <c r="H1685" s="60">
        <v>2019</v>
      </c>
      <c r="I1685" s="62"/>
      <c r="J1685" s="60"/>
      <c r="K1685" s="60"/>
      <c r="L1685" s="61"/>
      <c r="M1685" s="61">
        <v>3062.3996171354397</v>
      </c>
      <c r="N1685" s="61"/>
      <c r="O1685" s="60" t="s">
        <v>250</v>
      </c>
      <c r="P1685" s="60">
        <v>504003</v>
      </c>
    </row>
    <row r="1686" spans="1:16" hidden="1" x14ac:dyDescent="0.25">
      <c r="A1686" s="60" t="s">
        <v>34</v>
      </c>
      <c r="B1686" s="60" t="s">
        <v>33</v>
      </c>
      <c r="C1686" s="57">
        <v>1108</v>
      </c>
      <c r="D1686" s="61">
        <v>3062.3996360669803</v>
      </c>
      <c r="E1686" s="62">
        <v>0</v>
      </c>
      <c r="F1686" s="60">
        <v>650680</v>
      </c>
      <c r="G1686" s="60" t="s">
        <v>279</v>
      </c>
      <c r="H1686" s="60">
        <v>2018</v>
      </c>
      <c r="I1686" s="62"/>
      <c r="J1686" s="60"/>
      <c r="K1686" s="60"/>
      <c r="L1686" s="61"/>
      <c r="M1686" s="61">
        <v>3062.3996360669803</v>
      </c>
      <c r="N1686" s="61"/>
      <c r="O1686" s="60" t="s">
        <v>250</v>
      </c>
      <c r="P1686" s="60">
        <v>504003</v>
      </c>
    </row>
    <row r="1687" spans="1:16" hidden="1" x14ac:dyDescent="0.25">
      <c r="A1687" s="60" t="s">
        <v>34</v>
      </c>
      <c r="B1687" s="60" t="s">
        <v>33</v>
      </c>
      <c r="C1687" s="57">
        <v>1108</v>
      </c>
      <c r="D1687" s="61">
        <v>3062.3996998320708</v>
      </c>
      <c r="E1687" s="62">
        <v>0</v>
      </c>
      <c r="F1687" s="60">
        <v>650680</v>
      </c>
      <c r="G1687" s="60" t="s">
        <v>279</v>
      </c>
      <c r="H1687" s="60">
        <v>2017</v>
      </c>
      <c r="I1687" s="62"/>
      <c r="J1687" s="60"/>
      <c r="K1687" s="60"/>
      <c r="L1687" s="61"/>
      <c r="M1687" s="61">
        <v>3062.3996998320708</v>
      </c>
      <c r="N1687" s="61"/>
      <c r="O1687" s="60" t="s">
        <v>250</v>
      </c>
      <c r="P1687" s="60">
        <v>504003</v>
      </c>
    </row>
    <row r="1688" spans="1:16" hidden="1" x14ac:dyDescent="0.25">
      <c r="A1688" s="60" t="s">
        <v>34</v>
      </c>
      <c r="B1688" s="60" t="s">
        <v>33</v>
      </c>
      <c r="C1688" s="57">
        <v>1108</v>
      </c>
      <c r="D1688" s="61">
        <v>3062.3997734706795</v>
      </c>
      <c r="E1688" s="62">
        <v>0</v>
      </c>
      <c r="F1688" s="60">
        <v>650680</v>
      </c>
      <c r="G1688" s="60" t="s">
        <v>279</v>
      </c>
      <c r="H1688" s="60">
        <v>2019</v>
      </c>
      <c r="I1688" s="62"/>
      <c r="J1688" s="60"/>
      <c r="K1688" s="60"/>
      <c r="L1688" s="61"/>
      <c r="M1688" s="61">
        <v>3062.3997734706795</v>
      </c>
      <c r="N1688" s="61"/>
      <c r="O1688" s="60" t="s">
        <v>250</v>
      </c>
      <c r="P1688" s="60">
        <v>504003</v>
      </c>
    </row>
    <row r="1689" spans="1:16" hidden="1" x14ac:dyDescent="0.25">
      <c r="A1689" s="60" t="s">
        <v>34</v>
      </c>
      <c r="B1689" s="60" t="s">
        <v>33</v>
      </c>
      <c r="C1689" s="57">
        <v>1108</v>
      </c>
      <c r="D1689" s="61">
        <v>3062.399869517671</v>
      </c>
      <c r="E1689" s="62">
        <v>0</v>
      </c>
      <c r="F1689" s="60">
        <v>650680</v>
      </c>
      <c r="G1689" s="60" t="s">
        <v>279</v>
      </c>
      <c r="H1689" s="60">
        <v>2019</v>
      </c>
      <c r="I1689" s="62"/>
      <c r="J1689" s="60"/>
      <c r="K1689" s="60"/>
      <c r="L1689" s="61"/>
      <c r="M1689" s="61">
        <v>3062.399869517671</v>
      </c>
      <c r="N1689" s="61"/>
      <c r="O1689" s="60" t="s">
        <v>250</v>
      </c>
      <c r="P1689" s="60">
        <v>504003</v>
      </c>
    </row>
    <row r="1690" spans="1:16" hidden="1" x14ac:dyDescent="0.25">
      <c r="A1690" s="60" t="s">
        <v>34</v>
      </c>
      <c r="B1690" s="60" t="s">
        <v>33</v>
      </c>
      <c r="C1690" s="57">
        <v>1108</v>
      </c>
      <c r="D1690" s="61">
        <v>3062.3998890164244</v>
      </c>
      <c r="E1690" s="62">
        <v>0</v>
      </c>
      <c r="F1690" s="60">
        <v>650680</v>
      </c>
      <c r="G1690" s="60" t="s">
        <v>279</v>
      </c>
      <c r="H1690" s="60">
        <v>2017</v>
      </c>
      <c r="I1690" s="62"/>
      <c r="J1690" s="60"/>
      <c r="K1690" s="60"/>
      <c r="L1690" s="61"/>
      <c r="M1690" s="61">
        <v>3062.3998890164244</v>
      </c>
      <c r="N1690" s="61"/>
      <c r="O1690" s="60" t="s">
        <v>250</v>
      </c>
      <c r="P1690" s="60">
        <v>504003</v>
      </c>
    </row>
    <row r="1691" spans="1:16" hidden="1" x14ac:dyDescent="0.25">
      <c r="A1691" s="60" t="s">
        <v>34</v>
      </c>
      <c r="B1691" s="60" t="s">
        <v>33</v>
      </c>
      <c r="C1691" s="57">
        <v>1108</v>
      </c>
      <c r="D1691" s="61">
        <v>3062.3999299500801</v>
      </c>
      <c r="E1691" s="62">
        <v>0</v>
      </c>
      <c r="F1691" s="60">
        <v>650680</v>
      </c>
      <c r="G1691" s="60" t="s">
        <v>279</v>
      </c>
      <c r="H1691" s="60">
        <v>2017</v>
      </c>
      <c r="I1691" s="62"/>
      <c r="J1691" s="60"/>
      <c r="K1691" s="60"/>
      <c r="L1691" s="61"/>
      <c r="M1691" s="61">
        <v>3062.3999299500801</v>
      </c>
      <c r="N1691" s="61"/>
      <c r="O1691" s="60" t="s">
        <v>250</v>
      </c>
      <c r="P1691" s="60">
        <v>504003</v>
      </c>
    </row>
    <row r="1692" spans="1:16" hidden="1" x14ac:dyDescent="0.25">
      <c r="A1692" s="60" t="s">
        <v>34</v>
      </c>
      <c r="B1692" s="60" t="s">
        <v>33</v>
      </c>
      <c r="C1692" s="57">
        <v>1108</v>
      </c>
      <c r="D1692" s="61">
        <v>3062.3999698496928</v>
      </c>
      <c r="E1692" s="62">
        <v>0</v>
      </c>
      <c r="F1692" s="60">
        <v>650680</v>
      </c>
      <c r="G1692" s="60" t="s">
        <v>279</v>
      </c>
      <c r="H1692" s="60">
        <v>2018</v>
      </c>
      <c r="I1692" s="62"/>
      <c r="J1692" s="60"/>
      <c r="K1692" s="60"/>
      <c r="L1692" s="61"/>
      <c r="M1692" s="61">
        <v>3062.3999698496928</v>
      </c>
      <c r="N1692" s="61"/>
      <c r="O1692" s="60" t="s">
        <v>250</v>
      </c>
      <c r="P1692" s="60">
        <v>504003</v>
      </c>
    </row>
    <row r="1693" spans="1:16" hidden="1" x14ac:dyDescent="0.25">
      <c r="A1693" s="60" t="s">
        <v>34</v>
      </c>
      <c r="B1693" s="60" t="s">
        <v>33</v>
      </c>
      <c r="C1693" s="57">
        <v>1108</v>
      </c>
      <c r="D1693" s="61">
        <v>3062.4000041218696</v>
      </c>
      <c r="E1693" s="62">
        <v>0</v>
      </c>
      <c r="F1693" s="60">
        <v>650680</v>
      </c>
      <c r="G1693" s="60" t="s">
        <v>279</v>
      </c>
      <c r="H1693" s="60">
        <v>2018</v>
      </c>
      <c r="I1693" s="62"/>
      <c r="J1693" s="60"/>
      <c r="K1693" s="60"/>
      <c r="L1693" s="61"/>
      <c r="M1693" s="61">
        <v>3062.4000041218696</v>
      </c>
      <c r="N1693" s="61"/>
      <c r="O1693" s="60" t="s">
        <v>250</v>
      </c>
      <c r="P1693" s="60">
        <v>504003</v>
      </c>
    </row>
    <row r="1694" spans="1:16" hidden="1" x14ac:dyDescent="0.25">
      <c r="A1694" s="60" t="s">
        <v>34</v>
      </c>
      <c r="B1694" s="60" t="s">
        <v>33</v>
      </c>
      <c r="C1694" s="57">
        <v>1108</v>
      </c>
      <c r="D1694" s="61">
        <v>3062.4000143223893</v>
      </c>
      <c r="E1694" s="62">
        <v>0</v>
      </c>
      <c r="F1694" s="60">
        <v>650680</v>
      </c>
      <c r="G1694" s="60" t="s">
        <v>279</v>
      </c>
      <c r="H1694" s="60">
        <v>2017</v>
      </c>
      <c r="I1694" s="62"/>
      <c r="J1694" s="60"/>
      <c r="K1694" s="60"/>
      <c r="L1694" s="61"/>
      <c r="M1694" s="61">
        <v>3062.4000143223893</v>
      </c>
      <c r="N1694" s="61"/>
      <c r="O1694" s="60" t="s">
        <v>250</v>
      </c>
      <c r="P1694" s="60">
        <v>504003</v>
      </c>
    </row>
    <row r="1695" spans="1:16" hidden="1" x14ac:dyDescent="0.25">
      <c r="A1695" s="60" t="s">
        <v>34</v>
      </c>
      <c r="B1695" s="60" t="s">
        <v>33</v>
      </c>
      <c r="C1695" s="57">
        <v>1108</v>
      </c>
      <c r="D1695" s="61">
        <v>3062.4000333932868</v>
      </c>
      <c r="E1695" s="62">
        <v>0</v>
      </c>
      <c r="F1695" s="60">
        <v>650680</v>
      </c>
      <c r="G1695" s="60" t="s">
        <v>279</v>
      </c>
      <c r="H1695" s="60">
        <v>2018</v>
      </c>
      <c r="I1695" s="62"/>
      <c r="J1695" s="60"/>
      <c r="K1695" s="60"/>
      <c r="L1695" s="61"/>
      <c r="M1695" s="61">
        <v>3062.4000333932868</v>
      </c>
      <c r="N1695" s="61"/>
      <c r="O1695" s="60" t="s">
        <v>250</v>
      </c>
      <c r="P1695" s="60">
        <v>504003</v>
      </c>
    </row>
    <row r="1696" spans="1:16" hidden="1" x14ac:dyDescent="0.25">
      <c r="A1696" s="60" t="s">
        <v>34</v>
      </c>
      <c r="B1696" s="60" t="s">
        <v>33</v>
      </c>
      <c r="C1696" s="57">
        <v>1108</v>
      </c>
      <c r="D1696" s="61">
        <v>3062.4000386193925</v>
      </c>
      <c r="E1696" s="62">
        <v>0</v>
      </c>
      <c r="F1696" s="60">
        <v>650680</v>
      </c>
      <c r="G1696" s="60" t="s">
        <v>279</v>
      </c>
      <c r="H1696" s="60">
        <v>2017</v>
      </c>
      <c r="I1696" s="62"/>
      <c r="J1696" s="60"/>
      <c r="K1696" s="60"/>
      <c r="L1696" s="61"/>
      <c r="M1696" s="61">
        <v>3062.4000386193925</v>
      </c>
      <c r="N1696" s="61"/>
      <c r="O1696" s="60" t="s">
        <v>250</v>
      </c>
      <c r="P1696" s="60">
        <v>504003</v>
      </c>
    </row>
    <row r="1697" spans="1:16" hidden="1" x14ac:dyDescent="0.25">
      <c r="A1697" s="60" t="s">
        <v>34</v>
      </c>
      <c r="B1697" s="60" t="s">
        <v>33</v>
      </c>
      <c r="C1697" s="57">
        <v>1108</v>
      </c>
      <c r="D1697" s="61">
        <v>3062.4001045585233</v>
      </c>
      <c r="E1697" s="62">
        <v>0</v>
      </c>
      <c r="F1697" s="60">
        <v>650680</v>
      </c>
      <c r="G1697" s="60" t="s">
        <v>279</v>
      </c>
      <c r="H1697" s="60">
        <v>2018</v>
      </c>
      <c r="I1697" s="62"/>
      <c r="J1697" s="60"/>
      <c r="K1697" s="60"/>
      <c r="L1697" s="61"/>
      <c r="M1697" s="61">
        <v>3062.4001045585233</v>
      </c>
      <c r="N1697" s="61"/>
      <c r="O1697" s="60" t="s">
        <v>250</v>
      </c>
      <c r="P1697" s="60">
        <v>504003</v>
      </c>
    </row>
    <row r="1698" spans="1:16" hidden="1" x14ac:dyDescent="0.25">
      <c r="A1698" s="60" t="s">
        <v>34</v>
      </c>
      <c r="B1698" s="60" t="s">
        <v>33</v>
      </c>
      <c r="C1698" s="57">
        <v>1108</v>
      </c>
      <c r="D1698" s="61">
        <v>3062.400130625831</v>
      </c>
      <c r="E1698" s="62">
        <v>0</v>
      </c>
      <c r="F1698" s="60">
        <v>650680</v>
      </c>
      <c r="G1698" s="60" t="s">
        <v>279</v>
      </c>
      <c r="H1698" s="60">
        <v>2018</v>
      </c>
      <c r="I1698" s="62"/>
      <c r="J1698" s="60"/>
      <c r="K1698" s="60"/>
      <c r="L1698" s="61"/>
      <c r="M1698" s="61">
        <v>3062.400130625831</v>
      </c>
      <c r="N1698" s="61"/>
      <c r="O1698" s="60" t="s">
        <v>250</v>
      </c>
      <c r="P1698" s="60">
        <v>504003</v>
      </c>
    </row>
    <row r="1699" spans="1:16" hidden="1" x14ac:dyDescent="0.25">
      <c r="A1699" s="60" t="s">
        <v>34</v>
      </c>
      <c r="B1699" s="60" t="s">
        <v>33</v>
      </c>
      <c r="C1699" s="57">
        <v>1108</v>
      </c>
      <c r="D1699" s="61">
        <v>3062.4001618323432</v>
      </c>
      <c r="E1699" s="62">
        <v>0</v>
      </c>
      <c r="F1699" s="60">
        <v>650680</v>
      </c>
      <c r="G1699" s="60" t="s">
        <v>279</v>
      </c>
      <c r="H1699" s="60">
        <v>2017</v>
      </c>
      <c r="I1699" s="62"/>
      <c r="J1699" s="60"/>
      <c r="K1699" s="60"/>
      <c r="L1699" s="61"/>
      <c r="M1699" s="61">
        <v>3062.4001618323432</v>
      </c>
      <c r="N1699" s="61"/>
      <c r="O1699" s="60" t="s">
        <v>250</v>
      </c>
      <c r="P1699" s="60">
        <v>504003</v>
      </c>
    </row>
    <row r="1700" spans="1:16" hidden="1" x14ac:dyDescent="0.25">
      <c r="A1700" s="60" t="s">
        <v>34</v>
      </c>
      <c r="B1700" s="60" t="s">
        <v>33</v>
      </c>
      <c r="C1700" s="57">
        <v>1108</v>
      </c>
      <c r="D1700" s="61">
        <v>3062.4002017540056</v>
      </c>
      <c r="E1700" s="62">
        <v>0</v>
      </c>
      <c r="F1700" s="60">
        <v>650680</v>
      </c>
      <c r="G1700" s="60" t="s">
        <v>279</v>
      </c>
      <c r="H1700" s="60">
        <v>2017</v>
      </c>
      <c r="I1700" s="62"/>
      <c r="J1700" s="60"/>
      <c r="K1700" s="60"/>
      <c r="L1700" s="61"/>
      <c r="M1700" s="61">
        <v>3062.4002017540056</v>
      </c>
      <c r="N1700" s="61"/>
      <c r="O1700" s="60" t="s">
        <v>250</v>
      </c>
      <c r="P1700" s="60">
        <v>504003</v>
      </c>
    </row>
    <row r="1701" spans="1:16" hidden="1" x14ac:dyDescent="0.25">
      <c r="A1701" s="60" t="s">
        <v>34</v>
      </c>
      <c r="B1701" s="60" t="s">
        <v>33</v>
      </c>
      <c r="C1701" s="57">
        <v>1108</v>
      </c>
      <c r="D1701" s="61">
        <v>3062.4002055375931</v>
      </c>
      <c r="E1701" s="62">
        <v>0</v>
      </c>
      <c r="F1701" s="60">
        <v>650680</v>
      </c>
      <c r="G1701" s="60" t="s">
        <v>279</v>
      </c>
      <c r="H1701" s="60">
        <v>2017</v>
      </c>
      <c r="I1701" s="62"/>
      <c r="J1701" s="60"/>
      <c r="K1701" s="60"/>
      <c r="L1701" s="61"/>
      <c r="M1701" s="61">
        <v>3062.4002055375931</v>
      </c>
      <c r="N1701" s="61"/>
      <c r="O1701" s="60" t="s">
        <v>250</v>
      </c>
      <c r="P1701" s="60">
        <v>504003</v>
      </c>
    </row>
    <row r="1702" spans="1:16" hidden="1" x14ac:dyDescent="0.25">
      <c r="A1702" s="60" t="s">
        <v>34</v>
      </c>
      <c r="B1702" s="60" t="s">
        <v>33</v>
      </c>
      <c r="C1702" s="57">
        <v>1108</v>
      </c>
      <c r="D1702" s="61">
        <v>3062.4002695726972</v>
      </c>
      <c r="E1702" s="62">
        <v>0</v>
      </c>
      <c r="F1702" s="60">
        <v>650680</v>
      </c>
      <c r="G1702" s="60" t="s">
        <v>279</v>
      </c>
      <c r="H1702" s="60">
        <v>2018</v>
      </c>
      <c r="I1702" s="62"/>
      <c r="J1702" s="60"/>
      <c r="K1702" s="60"/>
      <c r="L1702" s="61"/>
      <c r="M1702" s="61">
        <v>3062.4002695726972</v>
      </c>
      <c r="N1702" s="61"/>
      <c r="O1702" s="60" t="s">
        <v>250</v>
      </c>
      <c r="P1702" s="60">
        <v>504003</v>
      </c>
    </row>
    <row r="1703" spans="1:16" hidden="1" x14ac:dyDescent="0.25">
      <c r="A1703" s="60" t="s">
        <v>34</v>
      </c>
      <c r="B1703" s="60" t="s">
        <v>33</v>
      </c>
      <c r="C1703" s="57">
        <v>1108</v>
      </c>
      <c r="D1703" s="61">
        <v>3062.4003058061071</v>
      </c>
      <c r="E1703" s="62">
        <v>0</v>
      </c>
      <c r="F1703" s="60">
        <v>650680</v>
      </c>
      <c r="G1703" s="60" t="s">
        <v>279</v>
      </c>
      <c r="H1703" s="60">
        <v>2019</v>
      </c>
      <c r="I1703" s="62"/>
      <c r="J1703" s="60"/>
      <c r="K1703" s="60"/>
      <c r="L1703" s="61"/>
      <c r="M1703" s="61">
        <v>3062.4003058061071</v>
      </c>
      <c r="N1703" s="61"/>
      <c r="O1703" s="60" t="s">
        <v>250</v>
      </c>
      <c r="P1703" s="60">
        <v>504003</v>
      </c>
    </row>
    <row r="1704" spans="1:16" hidden="1" x14ac:dyDescent="0.25">
      <c r="A1704" s="60" t="s">
        <v>34</v>
      </c>
      <c r="B1704" s="60" t="s">
        <v>33</v>
      </c>
      <c r="C1704" s="57">
        <v>1108</v>
      </c>
      <c r="D1704" s="61">
        <v>3062.4003341361527</v>
      </c>
      <c r="E1704" s="62">
        <v>0</v>
      </c>
      <c r="F1704" s="60">
        <v>650680</v>
      </c>
      <c r="G1704" s="60" t="s">
        <v>279</v>
      </c>
      <c r="H1704" s="60">
        <v>2019</v>
      </c>
      <c r="I1704" s="62"/>
      <c r="J1704" s="60"/>
      <c r="K1704" s="60"/>
      <c r="L1704" s="61"/>
      <c r="M1704" s="61">
        <v>3062.4003341361527</v>
      </c>
      <c r="N1704" s="61"/>
      <c r="O1704" s="60" t="s">
        <v>250</v>
      </c>
      <c r="P1704" s="60">
        <v>504003</v>
      </c>
    </row>
    <row r="1705" spans="1:16" hidden="1" x14ac:dyDescent="0.25">
      <c r="A1705" s="60" t="s">
        <v>34</v>
      </c>
      <c r="B1705" s="60" t="s">
        <v>33</v>
      </c>
      <c r="C1705" s="57">
        <v>1108</v>
      </c>
      <c r="D1705" s="61">
        <v>3062.4004050576918</v>
      </c>
      <c r="E1705" s="62">
        <v>0</v>
      </c>
      <c r="F1705" s="60">
        <v>650680</v>
      </c>
      <c r="G1705" s="60" t="s">
        <v>279</v>
      </c>
      <c r="H1705" s="60">
        <v>2017</v>
      </c>
      <c r="I1705" s="62"/>
      <c r="J1705" s="60"/>
      <c r="K1705" s="60"/>
      <c r="L1705" s="61"/>
      <c r="M1705" s="61">
        <v>3062.4004050576918</v>
      </c>
      <c r="N1705" s="61"/>
      <c r="O1705" s="60" t="s">
        <v>250</v>
      </c>
      <c r="P1705" s="60">
        <v>504003</v>
      </c>
    </row>
    <row r="1706" spans="1:16" hidden="1" x14ac:dyDescent="0.25">
      <c r="A1706" s="60" t="s">
        <v>34</v>
      </c>
      <c r="B1706" s="60" t="s">
        <v>33</v>
      </c>
      <c r="C1706" s="57">
        <v>1108</v>
      </c>
      <c r="D1706" s="61">
        <v>3062.4005108824485</v>
      </c>
      <c r="E1706" s="62">
        <v>0</v>
      </c>
      <c r="F1706" s="60">
        <v>650680</v>
      </c>
      <c r="G1706" s="60" t="s">
        <v>279</v>
      </c>
      <c r="H1706" s="60">
        <v>2018</v>
      </c>
      <c r="I1706" s="62"/>
      <c r="J1706" s="60"/>
      <c r="K1706" s="60"/>
      <c r="L1706" s="61"/>
      <c r="M1706" s="61">
        <v>3062.4005108824485</v>
      </c>
      <c r="N1706" s="61"/>
      <c r="O1706" s="60" t="s">
        <v>250</v>
      </c>
      <c r="P1706" s="60">
        <v>504003</v>
      </c>
    </row>
    <row r="1707" spans="1:16" hidden="1" x14ac:dyDescent="0.25">
      <c r="A1707" s="60" t="s">
        <v>34</v>
      </c>
      <c r="B1707" s="60" t="s">
        <v>33</v>
      </c>
      <c r="C1707" s="57">
        <v>1108</v>
      </c>
      <c r="D1707" s="61">
        <v>3062.4005235731329</v>
      </c>
      <c r="E1707" s="62">
        <v>0</v>
      </c>
      <c r="F1707" s="60">
        <v>650680</v>
      </c>
      <c r="G1707" s="60" t="s">
        <v>279</v>
      </c>
      <c r="H1707" s="60">
        <v>2018</v>
      </c>
      <c r="I1707" s="62"/>
      <c r="J1707" s="60"/>
      <c r="K1707" s="60"/>
      <c r="L1707" s="61"/>
      <c r="M1707" s="61">
        <v>3062.4005235731329</v>
      </c>
      <c r="N1707" s="61"/>
      <c r="O1707" s="60" t="s">
        <v>250</v>
      </c>
      <c r="P1707" s="60">
        <v>504003</v>
      </c>
    </row>
    <row r="1708" spans="1:16" hidden="1" x14ac:dyDescent="0.25">
      <c r="A1708" s="60" t="s">
        <v>34</v>
      </c>
      <c r="B1708" s="60" t="s">
        <v>33</v>
      </c>
      <c r="C1708" s="57">
        <v>1108</v>
      </c>
      <c r="D1708" s="61">
        <v>3062.4009160975056</v>
      </c>
      <c r="E1708" s="62">
        <v>0</v>
      </c>
      <c r="F1708" s="60">
        <v>650680</v>
      </c>
      <c r="G1708" s="60" t="s">
        <v>279</v>
      </c>
      <c r="H1708" s="60">
        <v>2018</v>
      </c>
      <c r="I1708" s="62"/>
      <c r="J1708" s="60"/>
      <c r="K1708" s="60"/>
      <c r="L1708" s="61"/>
      <c r="M1708" s="61">
        <v>3062.4009160975056</v>
      </c>
      <c r="N1708" s="61"/>
      <c r="O1708" s="60" t="s">
        <v>250</v>
      </c>
      <c r="P1708" s="60">
        <v>504003</v>
      </c>
    </row>
    <row r="1709" spans="1:16" hidden="1" x14ac:dyDescent="0.25">
      <c r="A1709" s="60" t="s">
        <v>34</v>
      </c>
      <c r="B1709" s="60" t="s">
        <v>33</v>
      </c>
      <c r="C1709" s="57">
        <v>1108</v>
      </c>
      <c r="D1709" s="61">
        <v>3062.4019556943003</v>
      </c>
      <c r="E1709" s="62">
        <v>0</v>
      </c>
      <c r="F1709" s="60">
        <v>650680</v>
      </c>
      <c r="G1709" s="60" t="s">
        <v>279</v>
      </c>
      <c r="H1709" s="60">
        <v>2018</v>
      </c>
      <c r="I1709" s="62"/>
      <c r="J1709" s="60"/>
      <c r="K1709" s="60"/>
      <c r="L1709" s="61"/>
      <c r="M1709" s="61">
        <v>3062.4019556943003</v>
      </c>
      <c r="N1709" s="61"/>
      <c r="O1709" s="60" t="s">
        <v>250</v>
      </c>
      <c r="P1709" s="60">
        <v>504003</v>
      </c>
    </row>
    <row r="1710" spans="1:16" hidden="1" x14ac:dyDescent="0.25">
      <c r="A1710" s="60" t="s">
        <v>34</v>
      </c>
      <c r="B1710" s="60" t="s">
        <v>33</v>
      </c>
      <c r="C1710" s="57">
        <v>1108</v>
      </c>
      <c r="D1710" s="61">
        <v>4175.9997823978347</v>
      </c>
      <c r="E1710" s="62">
        <v>0</v>
      </c>
      <c r="F1710" s="60">
        <v>650680</v>
      </c>
      <c r="G1710" s="60" t="s">
        <v>279</v>
      </c>
      <c r="H1710" s="60">
        <v>2016</v>
      </c>
      <c r="I1710" s="62"/>
      <c r="J1710" s="60"/>
      <c r="K1710" s="60"/>
      <c r="L1710" s="61"/>
      <c r="M1710" s="61">
        <v>4175.9997823978347</v>
      </c>
      <c r="N1710" s="61"/>
      <c r="O1710" s="60" t="s">
        <v>250</v>
      </c>
      <c r="P1710" s="60">
        <v>504003</v>
      </c>
    </row>
    <row r="1711" spans="1:16" hidden="1" x14ac:dyDescent="0.25">
      <c r="A1711" s="60" t="s">
        <v>34</v>
      </c>
      <c r="B1711" s="60" t="s">
        <v>33</v>
      </c>
      <c r="C1711" s="57">
        <v>1108</v>
      </c>
      <c r="D1711" s="61">
        <v>4175.9999639496982</v>
      </c>
      <c r="E1711" s="62">
        <v>0</v>
      </c>
      <c r="F1711" s="60">
        <v>650680</v>
      </c>
      <c r="G1711" s="60" t="s">
        <v>279</v>
      </c>
      <c r="H1711" s="60">
        <v>2016</v>
      </c>
      <c r="I1711" s="62"/>
      <c r="J1711" s="60"/>
      <c r="K1711" s="60"/>
      <c r="L1711" s="61"/>
      <c r="M1711" s="61">
        <v>4175.9999639496982</v>
      </c>
      <c r="N1711" s="61"/>
      <c r="O1711" s="60" t="s">
        <v>250</v>
      </c>
      <c r="P1711" s="60">
        <v>504003</v>
      </c>
    </row>
    <row r="1712" spans="1:16" hidden="1" x14ac:dyDescent="0.25">
      <c r="A1712" s="60" t="s">
        <v>34</v>
      </c>
      <c r="B1712" s="60" t="s">
        <v>33</v>
      </c>
      <c r="C1712" s="57">
        <v>1108</v>
      </c>
      <c r="D1712" s="61">
        <v>4175.9999743673907</v>
      </c>
      <c r="E1712" s="62">
        <v>0</v>
      </c>
      <c r="F1712" s="60">
        <v>650680</v>
      </c>
      <c r="G1712" s="60" t="s">
        <v>279</v>
      </c>
      <c r="H1712" s="60">
        <v>2016</v>
      </c>
      <c r="I1712" s="62"/>
      <c r="J1712" s="60"/>
      <c r="K1712" s="60"/>
      <c r="L1712" s="61"/>
      <c r="M1712" s="61">
        <v>4175.9999743673907</v>
      </c>
      <c r="N1712" s="61"/>
      <c r="O1712" s="60" t="s">
        <v>250</v>
      </c>
      <c r="P1712" s="60">
        <v>504003</v>
      </c>
    </row>
    <row r="1713" spans="1:16" hidden="1" x14ac:dyDescent="0.25">
      <c r="A1713" s="60" t="s">
        <v>34</v>
      </c>
      <c r="B1713" s="60" t="s">
        <v>33</v>
      </c>
      <c r="C1713" s="57">
        <v>1108</v>
      </c>
      <c r="D1713" s="61">
        <v>4175.9999784932952</v>
      </c>
      <c r="E1713" s="62">
        <v>0</v>
      </c>
      <c r="F1713" s="60">
        <v>650680</v>
      </c>
      <c r="G1713" s="60" t="s">
        <v>279</v>
      </c>
      <c r="H1713" s="60">
        <v>2016</v>
      </c>
      <c r="I1713" s="62"/>
      <c r="J1713" s="60"/>
      <c r="K1713" s="60"/>
      <c r="L1713" s="61"/>
      <c r="M1713" s="61">
        <v>4175.9999784932952</v>
      </c>
      <c r="N1713" s="61"/>
      <c r="O1713" s="60" t="s">
        <v>250</v>
      </c>
      <c r="P1713" s="60">
        <v>504003</v>
      </c>
    </row>
    <row r="1714" spans="1:16" hidden="1" x14ac:dyDescent="0.25">
      <c r="A1714" s="60" t="s">
        <v>34</v>
      </c>
      <c r="B1714" s="60" t="s">
        <v>33</v>
      </c>
      <c r="C1714" s="57">
        <v>1108</v>
      </c>
      <c r="D1714" s="61">
        <v>4175.9999928356528</v>
      </c>
      <c r="E1714" s="62">
        <v>0</v>
      </c>
      <c r="F1714" s="60">
        <v>650680</v>
      </c>
      <c r="G1714" s="60" t="s">
        <v>279</v>
      </c>
      <c r="H1714" s="60">
        <v>2016</v>
      </c>
      <c r="I1714" s="62"/>
      <c r="J1714" s="60"/>
      <c r="K1714" s="60"/>
      <c r="L1714" s="61"/>
      <c r="M1714" s="61">
        <v>4175.9999928356528</v>
      </c>
      <c r="N1714" s="61"/>
      <c r="O1714" s="60" t="s">
        <v>250</v>
      </c>
      <c r="P1714" s="60">
        <v>504003</v>
      </c>
    </row>
    <row r="1715" spans="1:16" hidden="1" x14ac:dyDescent="0.25">
      <c r="A1715" s="60" t="s">
        <v>34</v>
      </c>
      <c r="B1715" s="60" t="s">
        <v>33</v>
      </c>
      <c r="C1715" s="57">
        <v>1108</v>
      </c>
      <c r="D1715" s="61">
        <v>4176.000062911593</v>
      </c>
      <c r="E1715" s="62">
        <v>0</v>
      </c>
      <c r="F1715" s="60">
        <v>650680</v>
      </c>
      <c r="G1715" s="60" t="s">
        <v>279</v>
      </c>
      <c r="H1715" s="60">
        <v>2016</v>
      </c>
      <c r="I1715" s="62"/>
      <c r="J1715" s="60"/>
      <c r="K1715" s="60"/>
      <c r="L1715" s="61"/>
      <c r="M1715" s="61">
        <v>4176.000062911593</v>
      </c>
      <c r="N1715" s="61"/>
      <c r="O1715" s="60" t="s">
        <v>250</v>
      </c>
      <c r="P1715" s="60">
        <v>504003</v>
      </c>
    </row>
    <row r="1716" spans="1:16" hidden="1" x14ac:dyDescent="0.25">
      <c r="A1716" s="60" t="s">
        <v>34</v>
      </c>
      <c r="B1716" s="60" t="s">
        <v>33</v>
      </c>
      <c r="C1716" s="57">
        <v>1108</v>
      </c>
      <c r="D1716" s="61">
        <v>4176.0000803149496</v>
      </c>
      <c r="E1716" s="62">
        <v>0</v>
      </c>
      <c r="F1716" s="60">
        <v>650680</v>
      </c>
      <c r="G1716" s="60" t="s">
        <v>279</v>
      </c>
      <c r="H1716" s="60">
        <v>2016</v>
      </c>
      <c r="I1716" s="62"/>
      <c r="J1716" s="60"/>
      <c r="K1716" s="60"/>
      <c r="L1716" s="61"/>
      <c r="M1716" s="61">
        <v>4176.0000803149496</v>
      </c>
      <c r="N1716" s="61"/>
      <c r="O1716" s="60" t="s">
        <v>250</v>
      </c>
      <c r="P1716" s="60">
        <v>504003</v>
      </c>
    </row>
    <row r="1717" spans="1:16" hidden="1" x14ac:dyDescent="0.25">
      <c r="A1717" s="60" t="s">
        <v>34</v>
      </c>
      <c r="B1717" s="60" t="s">
        <v>33</v>
      </c>
      <c r="C1717" s="57">
        <v>1108</v>
      </c>
      <c r="D1717" s="61">
        <v>4176.0001025867632</v>
      </c>
      <c r="E1717" s="62">
        <v>0</v>
      </c>
      <c r="F1717" s="60">
        <v>650680</v>
      </c>
      <c r="G1717" s="60" t="s">
        <v>279</v>
      </c>
      <c r="H1717" s="60">
        <v>2016</v>
      </c>
      <c r="I1717" s="62"/>
      <c r="J1717" s="60"/>
      <c r="K1717" s="60"/>
      <c r="L1717" s="61"/>
      <c r="M1717" s="61">
        <v>4176.0001025867632</v>
      </c>
      <c r="N1717" s="61"/>
      <c r="O1717" s="60" t="s">
        <v>250</v>
      </c>
      <c r="P1717" s="60">
        <v>504003</v>
      </c>
    </row>
    <row r="1718" spans="1:16" hidden="1" x14ac:dyDescent="0.25">
      <c r="A1718" s="60" t="s">
        <v>34</v>
      </c>
      <c r="B1718" s="60" t="s">
        <v>33</v>
      </c>
      <c r="C1718" s="57">
        <v>1108</v>
      </c>
      <c r="D1718" s="61">
        <v>4176.0001085450094</v>
      </c>
      <c r="E1718" s="62">
        <v>0</v>
      </c>
      <c r="F1718" s="60">
        <v>650680</v>
      </c>
      <c r="G1718" s="60" t="s">
        <v>279</v>
      </c>
      <c r="H1718" s="60">
        <v>2016</v>
      </c>
      <c r="I1718" s="62"/>
      <c r="J1718" s="60"/>
      <c r="K1718" s="60"/>
      <c r="L1718" s="61"/>
      <c r="M1718" s="61">
        <v>4176.0001085450094</v>
      </c>
      <c r="N1718" s="61"/>
      <c r="O1718" s="60" t="s">
        <v>250</v>
      </c>
      <c r="P1718" s="60">
        <v>504003</v>
      </c>
    </row>
    <row r="1719" spans="1:16" hidden="1" x14ac:dyDescent="0.25">
      <c r="A1719" s="60" t="s">
        <v>34</v>
      </c>
      <c r="B1719" s="60" t="s">
        <v>33</v>
      </c>
      <c r="C1719" s="57">
        <v>1108</v>
      </c>
      <c r="D1719" s="61">
        <v>4176.0002422297957</v>
      </c>
      <c r="E1719" s="62">
        <v>0</v>
      </c>
      <c r="F1719" s="60">
        <v>650680</v>
      </c>
      <c r="G1719" s="60" t="s">
        <v>279</v>
      </c>
      <c r="H1719" s="60">
        <v>2016</v>
      </c>
      <c r="I1719" s="62"/>
      <c r="J1719" s="60"/>
      <c r="K1719" s="60"/>
      <c r="L1719" s="61"/>
      <c r="M1719" s="61">
        <v>4176.0002422297957</v>
      </c>
      <c r="N1719" s="61"/>
      <c r="O1719" s="60" t="s">
        <v>250</v>
      </c>
      <c r="P1719" s="60">
        <v>504003</v>
      </c>
    </row>
    <row r="1720" spans="1:16" hidden="1" x14ac:dyDescent="0.25">
      <c r="A1720" s="60" t="s">
        <v>34</v>
      </c>
      <c r="B1720" s="60" t="s">
        <v>33</v>
      </c>
      <c r="C1720" s="57">
        <v>1108</v>
      </c>
      <c r="D1720" s="61">
        <v>8351.9998357598852</v>
      </c>
      <c r="E1720" s="62">
        <v>0</v>
      </c>
      <c r="F1720" s="60">
        <v>650680</v>
      </c>
      <c r="G1720" s="60" t="s">
        <v>279</v>
      </c>
      <c r="H1720" s="60">
        <v>2016</v>
      </c>
      <c r="I1720" s="62"/>
      <c r="J1720" s="60"/>
      <c r="K1720" s="60"/>
      <c r="L1720" s="61"/>
      <c r="M1720" s="61">
        <v>8351.9998357598852</v>
      </c>
      <c r="N1720" s="61"/>
      <c r="O1720" s="60" t="s">
        <v>250</v>
      </c>
      <c r="P1720" s="60">
        <v>504003</v>
      </c>
    </row>
    <row r="1721" spans="1:16" hidden="1" x14ac:dyDescent="0.25">
      <c r="A1721" s="60" t="s">
        <v>34</v>
      </c>
      <c r="B1721" s="60" t="s">
        <v>33</v>
      </c>
      <c r="C1721" s="57">
        <v>1108</v>
      </c>
      <c r="D1721" s="61">
        <v>9047.9996292493506</v>
      </c>
      <c r="E1721" s="62">
        <v>0</v>
      </c>
      <c r="F1721" s="60">
        <v>650680</v>
      </c>
      <c r="G1721" s="60" t="s">
        <v>279</v>
      </c>
      <c r="H1721" s="60">
        <v>2015</v>
      </c>
      <c r="I1721" s="62"/>
      <c r="J1721" s="60"/>
      <c r="K1721" s="60"/>
      <c r="L1721" s="61"/>
      <c r="M1721" s="61">
        <v>9047.9996292493506</v>
      </c>
      <c r="N1721" s="61"/>
      <c r="O1721" s="60" t="s">
        <v>250</v>
      </c>
      <c r="P1721" s="60">
        <v>504003</v>
      </c>
    </row>
    <row r="1722" spans="1:16" hidden="1" x14ac:dyDescent="0.25">
      <c r="A1722" s="60" t="s">
        <v>34</v>
      </c>
      <c r="B1722" s="60" t="s">
        <v>33</v>
      </c>
      <c r="C1722" s="57">
        <v>1108</v>
      </c>
      <c r="D1722" s="61">
        <v>20222.38745199468</v>
      </c>
      <c r="E1722" s="62">
        <v>0</v>
      </c>
      <c r="F1722" s="60">
        <v>650680</v>
      </c>
      <c r="G1722" s="60" t="s">
        <v>279</v>
      </c>
      <c r="H1722" s="60">
        <v>2019</v>
      </c>
      <c r="I1722" s="62"/>
      <c r="J1722" s="60"/>
      <c r="K1722" s="60"/>
      <c r="L1722" s="61"/>
      <c r="M1722" s="61">
        <v>20222.38745199468</v>
      </c>
      <c r="N1722" s="61"/>
      <c r="O1722" s="60" t="s">
        <v>250</v>
      </c>
      <c r="P1722" s="60">
        <v>504003</v>
      </c>
    </row>
    <row r="1723" spans="1:16" hidden="1" x14ac:dyDescent="0.25">
      <c r="A1723" s="60" t="s">
        <v>34</v>
      </c>
      <c r="B1723" s="60" t="s">
        <v>33</v>
      </c>
      <c r="C1723" s="57">
        <v>1108</v>
      </c>
      <c r="D1723" s="61">
        <v>20222.400179353048</v>
      </c>
      <c r="E1723" s="62">
        <v>0</v>
      </c>
      <c r="F1723" s="60">
        <v>650680</v>
      </c>
      <c r="G1723" s="60" t="s">
        <v>279</v>
      </c>
      <c r="H1723" s="60">
        <v>2017</v>
      </c>
      <c r="I1723" s="62"/>
      <c r="J1723" s="60"/>
      <c r="K1723" s="60"/>
      <c r="L1723" s="61"/>
      <c r="M1723" s="61">
        <v>20222.400179353048</v>
      </c>
      <c r="N1723" s="61"/>
      <c r="O1723" s="60" t="s">
        <v>250</v>
      </c>
      <c r="P1723" s="60">
        <v>504003</v>
      </c>
    </row>
    <row r="1724" spans="1:16" hidden="1" x14ac:dyDescent="0.25">
      <c r="A1724" s="60" t="s">
        <v>34</v>
      </c>
      <c r="B1724" s="60" t="s">
        <v>33</v>
      </c>
      <c r="C1724" s="57">
        <v>1108</v>
      </c>
      <c r="D1724" s="61">
        <v>21141.598588303899</v>
      </c>
      <c r="E1724" s="62">
        <v>0</v>
      </c>
      <c r="F1724" s="60">
        <v>650680</v>
      </c>
      <c r="G1724" s="60" t="s">
        <v>279</v>
      </c>
      <c r="H1724" s="60">
        <v>2017</v>
      </c>
      <c r="I1724" s="62"/>
      <c r="J1724" s="60"/>
      <c r="K1724" s="60"/>
      <c r="L1724" s="61"/>
      <c r="M1724" s="61">
        <v>21141.598588303899</v>
      </c>
      <c r="N1724" s="61"/>
      <c r="O1724" s="60" t="s">
        <v>250</v>
      </c>
      <c r="P1724" s="60">
        <v>504003</v>
      </c>
    </row>
    <row r="1725" spans="1:16" hidden="1" x14ac:dyDescent="0.25">
      <c r="A1725" s="60" t="s">
        <v>34</v>
      </c>
      <c r="B1725" s="60" t="s">
        <v>33</v>
      </c>
      <c r="C1725" s="57">
        <v>1200</v>
      </c>
      <c r="D1725" s="61">
        <v>991.7984717090884</v>
      </c>
      <c r="E1725" s="62">
        <v>0</v>
      </c>
      <c r="F1725" s="60">
        <v>626069</v>
      </c>
      <c r="G1725" s="60" t="s">
        <v>281</v>
      </c>
      <c r="H1725" s="60">
        <v>2018</v>
      </c>
      <c r="I1725" s="62"/>
      <c r="J1725" s="60"/>
      <c r="K1725" s="60"/>
      <c r="L1725" s="61"/>
      <c r="M1725" s="61">
        <v>991.7984717090884</v>
      </c>
      <c r="N1725" s="61"/>
      <c r="O1725" s="60" t="s">
        <v>250</v>
      </c>
      <c r="P1725" s="60">
        <v>504003</v>
      </c>
    </row>
    <row r="1726" spans="1:16" hidden="1" x14ac:dyDescent="0.25">
      <c r="A1726" s="60" t="s">
        <v>34</v>
      </c>
      <c r="B1726" s="60" t="s">
        <v>33</v>
      </c>
      <c r="C1726" s="57">
        <v>1200</v>
      </c>
      <c r="D1726" s="61">
        <v>991.79921091950882</v>
      </c>
      <c r="E1726" s="62">
        <v>0</v>
      </c>
      <c r="F1726" s="60">
        <v>626069</v>
      </c>
      <c r="G1726" s="60" t="s">
        <v>281</v>
      </c>
      <c r="H1726" s="60">
        <v>2018</v>
      </c>
      <c r="I1726" s="62"/>
      <c r="J1726" s="60"/>
      <c r="K1726" s="60"/>
      <c r="L1726" s="61"/>
      <c r="M1726" s="61">
        <v>991.79921091950882</v>
      </c>
      <c r="N1726" s="61"/>
      <c r="O1726" s="60" t="s">
        <v>250</v>
      </c>
      <c r="P1726" s="60">
        <v>504003</v>
      </c>
    </row>
    <row r="1727" spans="1:16" hidden="1" x14ac:dyDescent="0.25">
      <c r="A1727" s="60" t="s">
        <v>34</v>
      </c>
      <c r="B1727" s="60" t="s">
        <v>33</v>
      </c>
      <c r="C1727" s="57">
        <v>1200</v>
      </c>
      <c r="D1727" s="61">
        <v>991.79949741355597</v>
      </c>
      <c r="E1727" s="62">
        <v>0</v>
      </c>
      <c r="F1727" s="60">
        <v>626069</v>
      </c>
      <c r="G1727" s="60" t="s">
        <v>281</v>
      </c>
      <c r="H1727" s="60">
        <v>2018</v>
      </c>
      <c r="I1727" s="62"/>
      <c r="J1727" s="60"/>
      <c r="K1727" s="60"/>
      <c r="L1727" s="61"/>
      <c r="M1727" s="61">
        <v>991.79949741355597</v>
      </c>
      <c r="N1727" s="61"/>
      <c r="O1727" s="60" t="s">
        <v>250</v>
      </c>
      <c r="P1727" s="60">
        <v>504003</v>
      </c>
    </row>
    <row r="1728" spans="1:16" hidden="1" x14ac:dyDescent="0.25">
      <c r="A1728" s="60" t="s">
        <v>34</v>
      </c>
      <c r="B1728" s="60" t="s">
        <v>33</v>
      </c>
      <c r="C1728" s="57">
        <v>1200</v>
      </c>
      <c r="D1728" s="61">
        <v>991.79955185506344</v>
      </c>
      <c r="E1728" s="62">
        <v>0</v>
      </c>
      <c r="F1728" s="60">
        <v>626069</v>
      </c>
      <c r="G1728" s="60" t="s">
        <v>281</v>
      </c>
      <c r="H1728" s="60">
        <v>2017</v>
      </c>
      <c r="I1728" s="62"/>
      <c r="J1728" s="60"/>
      <c r="K1728" s="60"/>
      <c r="L1728" s="61"/>
      <c r="M1728" s="61">
        <v>991.79955185506344</v>
      </c>
      <c r="N1728" s="61"/>
      <c r="O1728" s="60" t="s">
        <v>250</v>
      </c>
      <c r="P1728" s="60">
        <v>504003</v>
      </c>
    </row>
    <row r="1729" spans="1:16" hidden="1" x14ac:dyDescent="0.25">
      <c r="A1729" s="60" t="s">
        <v>34</v>
      </c>
      <c r="B1729" s="60" t="s">
        <v>33</v>
      </c>
      <c r="C1729" s="57">
        <v>1200</v>
      </c>
      <c r="D1729" s="61">
        <v>991.79956554084015</v>
      </c>
      <c r="E1729" s="62">
        <v>0</v>
      </c>
      <c r="F1729" s="60">
        <v>626069</v>
      </c>
      <c r="G1729" s="60" t="s">
        <v>281</v>
      </c>
      <c r="H1729" s="60">
        <v>2017</v>
      </c>
      <c r="I1729" s="62"/>
      <c r="J1729" s="60"/>
      <c r="K1729" s="60"/>
      <c r="L1729" s="61"/>
      <c r="M1729" s="61">
        <v>991.79956554084015</v>
      </c>
      <c r="N1729" s="61"/>
      <c r="O1729" s="60" t="s">
        <v>250</v>
      </c>
      <c r="P1729" s="60">
        <v>504003</v>
      </c>
    </row>
    <row r="1730" spans="1:16" hidden="1" x14ac:dyDescent="0.25">
      <c r="A1730" s="60" t="s">
        <v>34</v>
      </c>
      <c r="B1730" s="60" t="s">
        <v>33</v>
      </c>
      <c r="C1730" s="57">
        <v>1200</v>
      </c>
      <c r="D1730" s="61">
        <v>991.79967685720703</v>
      </c>
      <c r="E1730" s="62">
        <v>0</v>
      </c>
      <c r="F1730" s="60">
        <v>626069</v>
      </c>
      <c r="G1730" s="60" t="s">
        <v>281</v>
      </c>
      <c r="H1730" s="60">
        <v>2018</v>
      </c>
      <c r="I1730" s="62"/>
      <c r="J1730" s="60"/>
      <c r="K1730" s="60"/>
      <c r="L1730" s="61"/>
      <c r="M1730" s="61">
        <v>991.79967685720703</v>
      </c>
      <c r="N1730" s="61"/>
      <c r="O1730" s="60" t="s">
        <v>250</v>
      </c>
      <c r="P1730" s="60">
        <v>504003</v>
      </c>
    </row>
    <row r="1731" spans="1:16" hidden="1" x14ac:dyDescent="0.25">
      <c r="A1731" s="60" t="s">
        <v>34</v>
      </c>
      <c r="B1731" s="60" t="s">
        <v>33</v>
      </c>
      <c r="C1731" s="57">
        <v>1200</v>
      </c>
      <c r="D1731" s="61">
        <v>991.79967701422095</v>
      </c>
      <c r="E1731" s="62">
        <v>0</v>
      </c>
      <c r="F1731" s="60">
        <v>626069</v>
      </c>
      <c r="G1731" s="60" t="s">
        <v>281</v>
      </c>
      <c r="H1731" s="60">
        <v>2018</v>
      </c>
      <c r="I1731" s="62"/>
      <c r="J1731" s="60"/>
      <c r="K1731" s="60"/>
      <c r="L1731" s="61"/>
      <c r="M1731" s="61">
        <v>991.79967701422095</v>
      </c>
      <c r="N1731" s="61"/>
      <c r="O1731" s="60" t="s">
        <v>250</v>
      </c>
      <c r="P1731" s="60">
        <v>504003</v>
      </c>
    </row>
    <row r="1732" spans="1:16" hidden="1" x14ac:dyDescent="0.25">
      <c r="A1732" s="60" t="s">
        <v>34</v>
      </c>
      <c r="B1732" s="60" t="s">
        <v>33</v>
      </c>
      <c r="C1732" s="57">
        <v>1200</v>
      </c>
      <c r="D1732" s="61">
        <v>991.79976257268163</v>
      </c>
      <c r="E1732" s="62">
        <v>0</v>
      </c>
      <c r="F1732" s="60">
        <v>626069</v>
      </c>
      <c r="G1732" s="60" t="s">
        <v>281</v>
      </c>
      <c r="H1732" s="60">
        <v>2019</v>
      </c>
      <c r="I1732" s="62"/>
      <c r="J1732" s="60"/>
      <c r="K1732" s="60"/>
      <c r="L1732" s="61"/>
      <c r="M1732" s="61">
        <v>991.79976257268163</v>
      </c>
      <c r="N1732" s="61"/>
      <c r="O1732" s="60" t="s">
        <v>250</v>
      </c>
      <c r="P1732" s="60">
        <v>504003</v>
      </c>
    </row>
    <row r="1733" spans="1:16" hidden="1" x14ac:dyDescent="0.25">
      <c r="A1733" s="60" t="s">
        <v>34</v>
      </c>
      <c r="B1733" s="60" t="s">
        <v>33</v>
      </c>
      <c r="C1733" s="57">
        <v>1200</v>
      </c>
      <c r="D1733" s="61">
        <v>991.79983391937515</v>
      </c>
      <c r="E1733" s="62">
        <v>0</v>
      </c>
      <c r="F1733" s="60">
        <v>626069</v>
      </c>
      <c r="G1733" s="60" t="s">
        <v>281</v>
      </c>
      <c r="H1733" s="60">
        <v>2019</v>
      </c>
      <c r="I1733" s="62"/>
      <c r="J1733" s="60"/>
      <c r="K1733" s="60"/>
      <c r="L1733" s="61"/>
      <c r="M1733" s="61">
        <v>991.79983391937515</v>
      </c>
      <c r="N1733" s="61"/>
      <c r="O1733" s="60" t="s">
        <v>250</v>
      </c>
      <c r="P1733" s="60">
        <v>504003</v>
      </c>
    </row>
    <row r="1734" spans="1:16" hidden="1" x14ac:dyDescent="0.25">
      <c r="A1734" s="60" t="s">
        <v>34</v>
      </c>
      <c r="B1734" s="60" t="s">
        <v>33</v>
      </c>
      <c r="C1734" s="57">
        <v>1200</v>
      </c>
      <c r="D1734" s="61">
        <v>991.79991912813989</v>
      </c>
      <c r="E1734" s="62">
        <v>0</v>
      </c>
      <c r="F1734" s="60">
        <v>626069</v>
      </c>
      <c r="G1734" s="60" t="s">
        <v>281</v>
      </c>
      <c r="H1734" s="60">
        <v>2019</v>
      </c>
      <c r="I1734" s="62"/>
      <c r="J1734" s="60"/>
      <c r="K1734" s="60"/>
      <c r="L1734" s="61"/>
      <c r="M1734" s="61">
        <v>991.79991912813989</v>
      </c>
      <c r="N1734" s="61"/>
      <c r="O1734" s="60" t="s">
        <v>250</v>
      </c>
      <c r="P1734" s="60">
        <v>504003</v>
      </c>
    </row>
    <row r="1735" spans="1:16" hidden="1" x14ac:dyDescent="0.25">
      <c r="A1735" s="60" t="s">
        <v>34</v>
      </c>
      <c r="B1735" s="60" t="s">
        <v>33</v>
      </c>
      <c r="C1735" s="57">
        <v>1200</v>
      </c>
      <c r="D1735" s="61">
        <v>991.79994843981899</v>
      </c>
      <c r="E1735" s="62">
        <v>0</v>
      </c>
      <c r="F1735" s="60">
        <v>626069</v>
      </c>
      <c r="G1735" s="60" t="s">
        <v>281</v>
      </c>
      <c r="H1735" s="60">
        <v>2017</v>
      </c>
      <c r="I1735" s="62"/>
      <c r="J1735" s="60"/>
      <c r="K1735" s="60"/>
      <c r="L1735" s="61"/>
      <c r="M1735" s="61">
        <v>991.79994843981899</v>
      </c>
      <c r="N1735" s="61"/>
      <c r="O1735" s="60" t="s">
        <v>250</v>
      </c>
      <c r="P1735" s="60">
        <v>504003</v>
      </c>
    </row>
    <row r="1736" spans="1:16" hidden="1" x14ac:dyDescent="0.25">
      <c r="A1736" s="60" t="s">
        <v>34</v>
      </c>
      <c r="B1736" s="60" t="s">
        <v>33</v>
      </c>
      <c r="C1736" s="57">
        <v>1200</v>
      </c>
      <c r="D1736" s="61">
        <v>991.79996755885122</v>
      </c>
      <c r="E1736" s="62">
        <v>0</v>
      </c>
      <c r="F1736" s="60">
        <v>626069</v>
      </c>
      <c r="G1736" s="60" t="s">
        <v>281</v>
      </c>
      <c r="H1736" s="60">
        <v>2018</v>
      </c>
      <c r="I1736" s="62"/>
      <c r="J1736" s="60"/>
      <c r="K1736" s="60"/>
      <c r="L1736" s="61"/>
      <c r="M1736" s="61">
        <v>991.79996755885122</v>
      </c>
      <c r="N1736" s="61"/>
      <c r="O1736" s="60" t="s">
        <v>250</v>
      </c>
      <c r="P1736" s="60">
        <v>504003</v>
      </c>
    </row>
    <row r="1737" spans="1:16" hidden="1" x14ac:dyDescent="0.25">
      <c r="A1737" s="60" t="s">
        <v>34</v>
      </c>
      <c r="B1737" s="60" t="s">
        <v>33</v>
      </c>
      <c r="C1737" s="57">
        <v>1200</v>
      </c>
      <c r="D1737" s="61">
        <v>991.79998685482053</v>
      </c>
      <c r="E1737" s="62">
        <v>0</v>
      </c>
      <c r="F1737" s="60">
        <v>626069</v>
      </c>
      <c r="G1737" s="60" t="s">
        <v>281</v>
      </c>
      <c r="H1737" s="60">
        <v>2017</v>
      </c>
      <c r="I1737" s="62"/>
      <c r="J1737" s="60"/>
      <c r="K1737" s="60"/>
      <c r="L1737" s="61"/>
      <c r="M1737" s="61">
        <v>991.79998685482053</v>
      </c>
      <c r="N1737" s="61"/>
      <c r="O1737" s="60" t="s">
        <v>250</v>
      </c>
      <c r="P1737" s="60">
        <v>504003</v>
      </c>
    </row>
    <row r="1738" spans="1:16" hidden="1" x14ac:dyDescent="0.25">
      <c r="A1738" s="60" t="s">
        <v>34</v>
      </c>
      <c r="B1738" s="60" t="s">
        <v>33</v>
      </c>
      <c r="C1738" s="57">
        <v>1200</v>
      </c>
      <c r="D1738" s="61">
        <v>991.8000009421969</v>
      </c>
      <c r="E1738" s="62">
        <v>0</v>
      </c>
      <c r="F1738" s="60">
        <v>626069</v>
      </c>
      <c r="G1738" s="60" t="s">
        <v>281</v>
      </c>
      <c r="H1738" s="60">
        <v>2018</v>
      </c>
      <c r="I1738" s="62"/>
      <c r="J1738" s="60"/>
      <c r="K1738" s="60"/>
      <c r="L1738" s="61"/>
      <c r="M1738" s="61">
        <v>991.8000009421969</v>
      </c>
      <c r="N1738" s="61"/>
      <c r="O1738" s="60" t="s">
        <v>250</v>
      </c>
      <c r="P1738" s="60">
        <v>504003</v>
      </c>
    </row>
    <row r="1739" spans="1:16" hidden="1" x14ac:dyDescent="0.25">
      <c r="A1739" s="60" t="s">
        <v>34</v>
      </c>
      <c r="B1739" s="60" t="s">
        <v>33</v>
      </c>
      <c r="C1739" s="57">
        <v>1200</v>
      </c>
      <c r="D1739" s="61">
        <v>991.80007579246978</v>
      </c>
      <c r="E1739" s="62">
        <v>0</v>
      </c>
      <c r="F1739" s="60">
        <v>626069</v>
      </c>
      <c r="G1739" s="60" t="s">
        <v>281</v>
      </c>
      <c r="H1739" s="60">
        <v>2018</v>
      </c>
      <c r="I1739" s="62"/>
      <c r="J1739" s="60"/>
      <c r="K1739" s="60"/>
      <c r="L1739" s="61"/>
      <c r="M1739" s="61">
        <v>991.80007579246978</v>
      </c>
      <c r="N1739" s="61"/>
      <c r="O1739" s="60" t="s">
        <v>250</v>
      </c>
      <c r="P1739" s="60">
        <v>504003</v>
      </c>
    </row>
    <row r="1740" spans="1:16" hidden="1" x14ac:dyDescent="0.25">
      <c r="A1740" s="60" t="s">
        <v>34</v>
      </c>
      <c r="B1740" s="60" t="s">
        <v>33</v>
      </c>
      <c r="C1740" s="57">
        <v>1200</v>
      </c>
      <c r="D1740" s="61">
        <v>991.80009263389684</v>
      </c>
      <c r="E1740" s="62">
        <v>0</v>
      </c>
      <c r="F1740" s="60">
        <v>626069</v>
      </c>
      <c r="G1740" s="60" t="s">
        <v>281</v>
      </c>
      <c r="H1740" s="60">
        <v>2017</v>
      </c>
      <c r="I1740" s="62"/>
      <c r="J1740" s="60"/>
      <c r="K1740" s="60"/>
      <c r="L1740" s="61"/>
      <c r="M1740" s="61">
        <v>991.80009263389684</v>
      </c>
      <c r="N1740" s="61"/>
      <c r="O1740" s="60" t="s">
        <v>250</v>
      </c>
      <c r="P1740" s="60">
        <v>504003</v>
      </c>
    </row>
    <row r="1741" spans="1:16" hidden="1" x14ac:dyDescent="0.25">
      <c r="A1741" s="60" t="s">
        <v>34</v>
      </c>
      <c r="B1741" s="60" t="s">
        <v>33</v>
      </c>
      <c r="C1741" s="57">
        <v>1200</v>
      </c>
      <c r="D1741" s="61">
        <v>991.80011961664593</v>
      </c>
      <c r="E1741" s="62">
        <v>0</v>
      </c>
      <c r="F1741" s="60">
        <v>626069</v>
      </c>
      <c r="G1741" s="60" t="s">
        <v>281</v>
      </c>
      <c r="H1741" s="60">
        <v>2018</v>
      </c>
      <c r="I1741" s="62"/>
      <c r="J1741" s="60"/>
      <c r="K1741" s="60"/>
      <c r="L1741" s="61"/>
      <c r="M1741" s="61">
        <v>991.80011961664593</v>
      </c>
      <c r="N1741" s="61"/>
      <c r="O1741" s="60" t="s">
        <v>250</v>
      </c>
      <c r="P1741" s="60">
        <v>504003</v>
      </c>
    </row>
    <row r="1742" spans="1:16" hidden="1" x14ac:dyDescent="0.25">
      <c r="A1742" s="60" t="s">
        <v>34</v>
      </c>
      <c r="B1742" s="60" t="s">
        <v>33</v>
      </c>
      <c r="C1742" s="57">
        <v>1200</v>
      </c>
      <c r="D1742" s="61">
        <v>991.80014874398819</v>
      </c>
      <c r="E1742" s="62">
        <v>0</v>
      </c>
      <c r="F1742" s="60">
        <v>626069</v>
      </c>
      <c r="G1742" s="60" t="s">
        <v>281</v>
      </c>
      <c r="H1742" s="60">
        <v>2017</v>
      </c>
      <c r="I1742" s="62"/>
      <c r="J1742" s="60"/>
      <c r="K1742" s="60"/>
      <c r="L1742" s="61"/>
      <c r="M1742" s="61">
        <v>991.80014874398819</v>
      </c>
      <c r="N1742" s="61"/>
      <c r="O1742" s="60" t="s">
        <v>250</v>
      </c>
      <c r="P1742" s="60">
        <v>504003</v>
      </c>
    </row>
    <row r="1743" spans="1:16" hidden="1" x14ac:dyDescent="0.25">
      <c r="A1743" s="60" t="s">
        <v>34</v>
      </c>
      <c r="B1743" s="60" t="s">
        <v>33</v>
      </c>
      <c r="C1743" s="57">
        <v>1200</v>
      </c>
      <c r="D1743" s="61">
        <v>991.80020230911441</v>
      </c>
      <c r="E1743" s="62">
        <v>0</v>
      </c>
      <c r="F1743" s="60">
        <v>626069</v>
      </c>
      <c r="G1743" s="60" t="s">
        <v>281</v>
      </c>
      <c r="H1743" s="60">
        <v>2019</v>
      </c>
      <c r="I1743" s="62"/>
      <c r="J1743" s="60"/>
      <c r="K1743" s="60"/>
      <c r="L1743" s="61"/>
      <c r="M1743" s="61">
        <v>991.80020230911441</v>
      </c>
      <c r="N1743" s="61"/>
      <c r="O1743" s="60" t="s">
        <v>250</v>
      </c>
      <c r="P1743" s="60">
        <v>504003</v>
      </c>
    </row>
    <row r="1744" spans="1:16" hidden="1" x14ac:dyDescent="0.25">
      <c r="A1744" s="60" t="s">
        <v>34</v>
      </c>
      <c r="B1744" s="60" t="s">
        <v>33</v>
      </c>
      <c r="C1744" s="57">
        <v>1200</v>
      </c>
      <c r="D1744" s="61">
        <v>991.80022766284469</v>
      </c>
      <c r="E1744" s="62">
        <v>0</v>
      </c>
      <c r="F1744" s="60">
        <v>626069</v>
      </c>
      <c r="G1744" s="60" t="s">
        <v>281</v>
      </c>
      <c r="H1744" s="60">
        <v>2017</v>
      </c>
      <c r="I1744" s="62"/>
      <c r="J1744" s="60"/>
      <c r="K1744" s="60"/>
      <c r="L1744" s="61"/>
      <c r="M1744" s="61">
        <v>991.80022766284469</v>
      </c>
      <c r="N1744" s="61"/>
      <c r="O1744" s="60" t="s">
        <v>250</v>
      </c>
      <c r="P1744" s="60">
        <v>504003</v>
      </c>
    </row>
    <row r="1745" spans="1:16" hidden="1" x14ac:dyDescent="0.25">
      <c r="A1745" s="60" t="s">
        <v>34</v>
      </c>
      <c r="B1745" s="60" t="s">
        <v>33</v>
      </c>
      <c r="C1745" s="57">
        <v>1200</v>
      </c>
      <c r="D1745" s="61">
        <v>991.80027590166958</v>
      </c>
      <c r="E1745" s="62">
        <v>0</v>
      </c>
      <c r="F1745" s="60">
        <v>626069</v>
      </c>
      <c r="G1745" s="60" t="s">
        <v>281</v>
      </c>
      <c r="H1745" s="60">
        <v>2017</v>
      </c>
      <c r="I1745" s="62"/>
      <c r="J1745" s="60"/>
      <c r="K1745" s="60"/>
      <c r="L1745" s="61"/>
      <c r="M1745" s="61">
        <v>991.80027590166958</v>
      </c>
      <c r="N1745" s="61"/>
      <c r="O1745" s="60" t="s">
        <v>250</v>
      </c>
      <c r="P1745" s="60">
        <v>504003</v>
      </c>
    </row>
    <row r="1746" spans="1:16" hidden="1" x14ac:dyDescent="0.25">
      <c r="A1746" s="60" t="s">
        <v>34</v>
      </c>
      <c r="B1746" s="60" t="s">
        <v>33</v>
      </c>
      <c r="C1746" s="57">
        <v>1200</v>
      </c>
      <c r="D1746" s="61">
        <v>991.8002885810281</v>
      </c>
      <c r="E1746" s="62">
        <v>0</v>
      </c>
      <c r="F1746" s="60">
        <v>626069</v>
      </c>
      <c r="G1746" s="60" t="s">
        <v>281</v>
      </c>
      <c r="H1746" s="60">
        <v>2018</v>
      </c>
      <c r="I1746" s="62"/>
      <c r="J1746" s="60"/>
      <c r="K1746" s="60"/>
      <c r="L1746" s="61"/>
      <c r="M1746" s="61">
        <v>991.8002885810281</v>
      </c>
      <c r="N1746" s="61"/>
      <c r="O1746" s="60" t="s">
        <v>250</v>
      </c>
      <c r="P1746" s="60">
        <v>504003</v>
      </c>
    </row>
    <row r="1747" spans="1:16" hidden="1" x14ac:dyDescent="0.25">
      <c r="A1747" s="60" t="s">
        <v>34</v>
      </c>
      <c r="B1747" s="60" t="s">
        <v>33</v>
      </c>
      <c r="C1747" s="57">
        <v>1200</v>
      </c>
      <c r="D1747" s="61">
        <v>991.80033839819703</v>
      </c>
      <c r="E1747" s="62">
        <v>0</v>
      </c>
      <c r="F1747" s="60">
        <v>626069</v>
      </c>
      <c r="G1747" s="60" t="s">
        <v>281</v>
      </c>
      <c r="H1747" s="60">
        <v>2018</v>
      </c>
      <c r="I1747" s="62"/>
      <c r="J1747" s="60"/>
      <c r="K1747" s="60"/>
      <c r="L1747" s="61"/>
      <c r="M1747" s="61">
        <v>991.80033839819703</v>
      </c>
      <c r="N1747" s="61"/>
      <c r="O1747" s="60" t="s">
        <v>250</v>
      </c>
      <c r="P1747" s="60">
        <v>504003</v>
      </c>
    </row>
    <row r="1748" spans="1:16" hidden="1" x14ac:dyDescent="0.25">
      <c r="A1748" s="60" t="s">
        <v>34</v>
      </c>
      <c r="B1748" s="60" t="s">
        <v>33</v>
      </c>
      <c r="C1748" s="57">
        <v>1200</v>
      </c>
      <c r="D1748" s="61">
        <v>991.80035247808723</v>
      </c>
      <c r="E1748" s="62">
        <v>0</v>
      </c>
      <c r="F1748" s="60">
        <v>626069</v>
      </c>
      <c r="G1748" s="60" t="s">
        <v>281</v>
      </c>
      <c r="H1748" s="60">
        <v>2017</v>
      </c>
      <c r="I1748" s="62"/>
      <c r="J1748" s="60"/>
      <c r="K1748" s="60"/>
      <c r="L1748" s="61"/>
      <c r="M1748" s="61">
        <v>991.80035247808723</v>
      </c>
      <c r="N1748" s="61"/>
      <c r="O1748" s="60" t="s">
        <v>250</v>
      </c>
      <c r="P1748" s="60">
        <v>504003</v>
      </c>
    </row>
    <row r="1749" spans="1:16" hidden="1" x14ac:dyDescent="0.25">
      <c r="A1749" s="60" t="s">
        <v>34</v>
      </c>
      <c r="B1749" s="60" t="s">
        <v>33</v>
      </c>
      <c r="C1749" s="57">
        <v>1200</v>
      </c>
      <c r="D1749" s="61">
        <v>991.80037072849552</v>
      </c>
      <c r="E1749" s="62">
        <v>0</v>
      </c>
      <c r="F1749" s="60">
        <v>626069</v>
      </c>
      <c r="G1749" s="60" t="s">
        <v>281</v>
      </c>
      <c r="H1749" s="60">
        <v>2019</v>
      </c>
      <c r="I1749" s="62"/>
      <c r="J1749" s="60"/>
      <c r="K1749" s="60"/>
      <c r="L1749" s="61"/>
      <c r="M1749" s="61">
        <v>991.80037072849552</v>
      </c>
      <c r="N1749" s="61"/>
      <c r="O1749" s="60" t="s">
        <v>250</v>
      </c>
      <c r="P1749" s="60">
        <v>504003</v>
      </c>
    </row>
    <row r="1750" spans="1:16" hidden="1" x14ac:dyDescent="0.25">
      <c r="A1750" s="60" t="s">
        <v>34</v>
      </c>
      <c r="B1750" s="60" t="s">
        <v>33</v>
      </c>
      <c r="C1750" s="57">
        <v>1200</v>
      </c>
      <c r="D1750" s="61">
        <v>991.80038338387885</v>
      </c>
      <c r="E1750" s="62">
        <v>0</v>
      </c>
      <c r="F1750" s="60">
        <v>626069</v>
      </c>
      <c r="G1750" s="60" t="s">
        <v>281</v>
      </c>
      <c r="H1750" s="60">
        <v>2018</v>
      </c>
      <c r="I1750" s="62"/>
      <c r="J1750" s="60"/>
      <c r="K1750" s="60"/>
      <c r="L1750" s="61"/>
      <c r="M1750" s="61">
        <v>991.80038338387885</v>
      </c>
      <c r="N1750" s="61"/>
      <c r="O1750" s="60" t="s">
        <v>250</v>
      </c>
      <c r="P1750" s="60">
        <v>504003</v>
      </c>
    </row>
    <row r="1751" spans="1:16" hidden="1" x14ac:dyDescent="0.25">
      <c r="A1751" s="60" t="s">
        <v>34</v>
      </c>
      <c r="B1751" s="60" t="s">
        <v>33</v>
      </c>
      <c r="C1751" s="57">
        <v>1200</v>
      </c>
      <c r="D1751" s="61">
        <v>991.80041045758549</v>
      </c>
      <c r="E1751" s="62">
        <v>0</v>
      </c>
      <c r="F1751" s="60">
        <v>626069</v>
      </c>
      <c r="G1751" s="60" t="s">
        <v>281</v>
      </c>
      <c r="H1751" s="60">
        <v>2017</v>
      </c>
      <c r="I1751" s="62"/>
      <c r="J1751" s="60"/>
      <c r="K1751" s="60"/>
      <c r="L1751" s="61"/>
      <c r="M1751" s="61">
        <v>991.80041045758549</v>
      </c>
      <c r="N1751" s="61"/>
      <c r="O1751" s="60" t="s">
        <v>250</v>
      </c>
      <c r="P1751" s="60">
        <v>504003</v>
      </c>
    </row>
    <row r="1752" spans="1:16" hidden="1" x14ac:dyDescent="0.25">
      <c r="A1752" s="60" t="s">
        <v>34</v>
      </c>
      <c r="B1752" s="60" t="s">
        <v>33</v>
      </c>
      <c r="C1752" s="57">
        <v>1200</v>
      </c>
      <c r="D1752" s="61">
        <v>991.80072259023575</v>
      </c>
      <c r="E1752" s="62">
        <v>0</v>
      </c>
      <c r="F1752" s="60">
        <v>626069</v>
      </c>
      <c r="G1752" s="60" t="s">
        <v>281</v>
      </c>
      <c r="H1752" s="60">
        <v>2019</v>
      </c>
      <c r="I1752" s="62"/>
      <c r="J1752" s="60"/>
      <c r="K1752" s="60"/>
      <c r="L1752" s="61"/>
      <c r="M1752" s="61">
        <v>991.80072259023575</v>
      </c>
      <c r="N1752" s="61"/>
      <c r="O1752" s="60" t="s">
        <v>250</v>
      </c>
      <c r="P1752" s="60">
        <v>504003</v>
      </c>
    </row>
    <row r="1753" spans="1:16" hidden="1" x14ac:dyDescent="0.25">
      <c r="A1753" s="60" t="s">
        <v>34</v>
      </c>
      <c r="B1753" s="60" t="s">
        <v>33</v>
      </c>
      <c r="C1753" s="57">
        <v>1200</v>
      </c>
      <c r="D1753" s="61">
        <v>1038.1997711777219</v>
      </c>
      <c r="E1753" s="62">
        <v>0</v>
      </c>
      <c r="F1753" s="60">
        <v>626069</v>
      </c>
      <c r="G1753" s="60" t="s">
        <v>281</v>
      </c>
      <c r="H1753" s="60">
        <v>2016</v>
      </c>
      <c r="I1753" s="62"/>
      <c r="J1753" s="60"/>
      <c r="K1753" s="60"/>
      <c r="L1753" s="61"/>
      <c r="M1753" s="61">
        <v>1038.1997711777219</v>
      </c>
      <c r="N1753" s="61"/>
      <c r="O1753" s="60" t="s">
        <v>250</v>
      </c>
      <c r="P1753" s="60">
        <v>504003</v>
      </c>
    </row>
    <row r="1754" spans="1:16" hidden="1" x14ac:dyDescent="0.25">
      <c r="A1754" s="60" t="s">
        <v>34</v>
      </c>
      <c r="B1754" s="60" t="s">
        <v>33</v>
      </c>
      <c r="C1754" s="57">
        <v>1200</v>
      </c>
      <c r="D1754" s="61">
        <v>1038.1998898141933</v>
      </c>
      <c r="E1754" s="62">
        <v>0</v>
      </c>
      <c r="F1754" s="60">
        <v>626069</v>
      </c>
      <c r="G1754" s="60" t="s">
        <v>281</v>
      </c>
      <c r="H1754" s="60">
        <v>2016</v>
      </c>
      <c r="I1754" s="62"/>
      <c r="J1754" s="60"/>
      <c r="K1754" s="60"/>
      <c r="L1754" s="61"/>
      <c r="M1754" s="61">
        <v>1038.1998898141933</v>
      </c>
      <c r="N1754" s="61"/>
      <c r="O1754" s="60" t="s">
        <v>250</v>
      </c>
      <c r="P1754" s="60">
        <v>504003</v>
      </c>
    </row>
    <row r="1755" spans="1:16" hidden="1" x14ac:dyDescent="0.25">
      <c r="A1755" s="60" t="s">
        <v>34</v>
      </c>
      <c r="B1755" s="60" t="s">
        <v>33</v>
      </c>
      <c r="C1755" s="57">
        <v>1200</v>
      </c>
      <c r="D1755" s="61">
        <v>1038.1999134047035</v>
      </c>
      <c r="E1755" s="62">
        <v>0</v>
      </c>
      <c r="F1755" s="60">
        <v>626069</v>
      </c>
      <c r="G1755" s="60" t="s">
        <v>281</v>
      </c>
      <c r="H1755" s="60">
        <v>2016</v>
      </c>
      <c r="I1755" s="62"/>
      <c r="J1755" s="60"/>
      <c r="K1755" s="60"/>
      <c r="L1755" s="61"/>
      <c r="M1755" s="61">
        <v>1038.1999134047035</v>
      </c>
      <c r="N1755" s="61"/>
      <c r="O1755" s="60" t="s">
        <v>250</v>
      </c>
      <c r="P1755" s="60">
        <v>504003</v>
      </c>
    </row>
    <row r="1756" spans="1:16" hidden="1" x14ac:dyDescent="0.25">
      <c r="A1756" s="60" t="s">
        <v>34</v>
      </c>
      <c r="B1756" s="60" t="s">
        <v>33</v>
      </c>
      <c r="C1756" s="57">
        <v>1200</v>
      </c>
      <c r="D1756" s="61">
        <v>1038.1999957820638</v>
      </c>
      <c r="E1756" s="62">
        <v>0</v>
      </c>
      <c r="F1756" s="60">
        <v>626069</v>
      </c>
      <c r="G1756" s="60" t="s">
        <v>281</v>
      </c>
      <c r="H1756" s="60">
        <v>2016</v>
      </c>
      <c r="I1756" s="62"/>
      <c r="J1756" s="60"/>
      <c r="K1756" s="60"/>
      <c r="L1756" s="61"/>
      <c r="M1756" s="61">
        <v>1038.1999957820638</v>
      </c>
      <c r="N1756" s="61"/>
      <c r="O1756" s="60" t="s">
        <v>250</v>
      </c>
      <c r="P1756" s="60">
        <v>504003</v>
      </c>
    </row>
    <row r="1757" spans="1:16" hidden="1" x14ac:dyDescent="0.25">
      <c r="A1757" s="60" t="s">
        <v>34</v>
      </c>
      <c r="B1757" s="60" t="s">
        <v>33</v>
      </c>
      <c r="C1757" s="57">
        <v>1200</v>
      </c>
      <c r="D1757" s="61">
        <v>1038.2000106569678</v>
      </c>
      <c r="E1757" s="62">
        <v>0</v>
      </c>
      <c r="F1757" s="60">
        <v>626069</v>
      </c>
      <c r="G1757" s="60" t="s">
        <v>281</v>
      </c>
      <c r="H1757" s="60">
        <v>2016</v>
      </c>
      <c r="I1757" s="62"/>
      <c r="J1757" s="60"/>
      <c r="K1757" s="60"/>
      <c r="L1757" s="61"/>
      <c r="M1757" s="61">
        <v>1038.2000106569678</v>
      </c>
      <c r="N1757" s="61"/>
      <c r="O1757" s="60" t="s">
        <v>250</v>
      </c>
      <c r="P1757" s="60">
        <v>504003</v>
      </c>
    </row>
    <row r="1758" spans="1:16" hidden="1" x14ac:dyDescent="0.25">
      <c r="A1758" s="60" t="s">
        <v>34</v>
      </c>
      <c r="B1758" s="60" t="s">
        <v>33</v>
      </c>
      <c r="C1758" s="57">
        <v>1200</v>
      </c>
      <c r="D1758" s="61">
        <v>1038.2000147654517</v>
      </c>
      <c r="E1758" s="62">
        <v>0</v>
      </c>
      <c r="F1758" s="60">
        <v>626069</v>
      </c>
      <c r="G1758" s="60" t="s">
        <v>281</v>
      </c>
      <c r="H1758" s="60">
        <v>2016</v>
      </c>
      <c r="I1758" s="62"/>
      <c r="J1758" s="60"/>
      <c r="K1758" s="60"/>
      <c r="L1758" s="61"/>
      <c r="M1758" s="61">
        <v>1038.2000147654517</v>
      </c>
      <c r="N1758" s="61"/>
      <c r="O1758" s="60" t="s">
        <v>250</v>
      </c>
      <c r="P1758" s="60">
        <v>504003</v>
      </c>
    </row>
    <row r="1759" spans="1:16" hidden="1" x14ac:dyDescent="0.25">
      <c r="A1759" s="60" t="s">
        <v>34</v>
      </c>
      <c r="B1759" s="60" t="s">
        <v>33</v>
      </c>
      <c r="C1759" s="57">
        <v>1200</v>
      </c>
      <c r="D1759" s="61">
        <v>1038.2000543940424</v>
      </c>
      <c r="E1759" s="62">
        <v>0</v>
      </c>
      <c r="F1759" s="60">
        <v>626069</v>
      </c>
      <c r="G1759" s="60" t="s">
        <v>281</v>
      </c>
      <c r="H1759" s="60">
        <v>2016</v>
      </c>
      <c r="I1759" s="62"/>
      <c r="J1759" s="60"/>
      <c r="K1759" s="60"/>
      <c r="L1759" s="61"/>
      <c r="M1759" s="61">
        <v>1038.2000543940424</v>
      </c>
      <c r="N1759" s="61"/>
      <c r="O1759" s="60" t="s">
        <v>250</v>
      </c>
      <c r="P1759" s="60">
        <v>504003</v>
      </c>
    </row>
    <row r="1760" spans="1:16" hidden="1" x14ac:dyDescent="0.25">
      <c r="A1760" s="60" t="s">
        <v>34</v>
      </c>
      <c r="B1760" s="60" t="s">
        <v>33</v>
      </c>
      <c r="C1760" s="57">
        <v>1200</v>
      </c>
      <c r="D1760" s="61">
        <v>1038.2000912080175</v>
      </c>
      <c r="E1760" s="62">
        <v>0</v>
      </c>
      <c r="F1760" s="60">
        <v>626069</v>
      </c>
      <c r="G1760" s="60" t="s">
        <v>281</v>
      </c>
      <c r="H1760" s="60">
        <v>2016</v>
      </c>
      <c r="I1760" s="62"/>
      <c r="J1760" s="60"/>
      <c r="K1760" s="60"/>
      <c r="L1760" s="61"/>
      <c r="M1760" s="61">
        <v>1038.2000912080175</v>
      </c>
      <c r="N1760" s="61"/>
      <c r="O1760" s="60" t="s">
        <v>250</v>
      </c>
      <c r="P1760" s="60">
        <v>504003</v>
      </c>
    </row>
    <row r="1761" spans="1:16" hidden="1" x14ac:dyDescent="0.25">
      <c r="A1761" s="60" t="s">
        <v>34</v>
      </c>
      <c r="B1761" s="60" t="s">
        <v>33</v>
      </c>
      <c r="C1761" s="57">
        <v>1200</v>
      </c>
      <c r="D1761" s="61">
        <v>1038.2001711448158</v>
      </c>
      <c r="E1761" s="62">
        <v>0</v>
      </c>
      <c r="F1761" s="60">
        <v>626069</v>
      </c>
      <c r="G1761" s="60" t="s">
        <v>281</v>
      </c>
      <c r="H1761" s="60">
        <v>2016</v>
      </c>
      <c r="I1761" s="62"/>
      <c r="J1761" s="60"/>
      <c r="K1761" s="60"/>
      <c r="L1761" s="61"/>
      <c r="M1761" s="61">
        <v>1038.2001711448158</v>
      </c>
      <c r="N1761" s="61"/>
      <c r="O1761" s="60" t="s">
        <v>250</v>
      </c>
      <c r="P1761" s="60">
        <v>504003</v>
      </c>
    </row>
    <row r="1762" spans="1:16" hidden="1" x14ac:dyDescent="0.25">
      <c r="A1762" s="60" t="s">
        <v>34</v>
      </c>
      <c r="B1762" s="60" t="s">
        <v>33</v>
      </c>
      <c r="C1762" s="57">
        <v>1200</v>
      </c>
      <c r="D1762" s="61">
        <v>1038.2002578159886</v>
      </c>
      <c r="E1762" s="62">
        <v>0</v>
      </c>
      <c r="F1762" s="60">
        <v>626069</v>
      </c>
      <c r="G1762" s="60" t="s">
        <v>281</v>
      </c>
      <c r="H1762" s="60">
        <v>2016</v>
      </c>
      <c r="I1762" s="62"/>
      <c r="J1762" s="60"/>
      <c r="K1762" s="60"/>
      <c r="L1762" s="61"/>
      <c r="M1762" s="61">
        <v>1038.2002578159886</v>
      </c>
      <c r="N1762" s="61"/>
      <c r="O1762" s="60" t="s">
        <v>250</v>
      </c>
      <c r="P1762" s="60">
        <v>504003</v>
      </c>
    </row>
    <row r="1763" spans="1:16" hidden="1" x14ac:dyDescent="0.25">
      <c r="A1763" s="60" t="s">
        <v>34</v>
      </c>
      <c r="B1763" s="60" t="s">
        <v>33</v>
      </c>
      <c r="C1763" s="57">
        <v>1200</v>
      </c>
      <c r="D1763" s="61">
        <v>1275.9996975455208</v>
      </c>
      <c r="E1763" s="62">
        <v>0</v>
      </c>
      <c r="F1763" s="60">
        <v>626069</v>
      </c>
      <c r="G1763" s="60" t="s">
        <v>281</v>
      </c>
      <c r="H1763" s="60">
        <v>2015</v>
      </c>
      <c r="I1763" s="62"/>
      <c r="J1763" s="60"/>
      <c r="K1763" s="60"/>
      <c r="L1763" s="61"/>
      <c r="M1763" s="61">
        <v>1275.9996975455208</v>
      </c>
      <c r="N1763" s="61"/>
      <c r="O1763" s="60" t="s">
        <v>250</v>
      </c>
      <c r="P1763" s="60">
        <v>504003</v>
      </c>
    </row>
    <row r="1764" spans="1:16" hidden="1" x14ac:dyDescent="0.25">
      <c r="A1764" s="60" t="s">
        <v>34</v>
      </c>
      <c r="B1764" s="60" t="s">
        <v>33</v>
      </c>
      <c r="C1764" s="57">
        <v>1200</v>
      </c>
      <c r="D1764" s="61">
        <v>2076.4002308005802</v>
      </c>
      <c r="E1764" s="62">
        <v>0</v>
      </c>
      <c r="F1764" s="60">
        <v>626069</v>
      </c>
      <c r="G1764" s="60" t="s">
        <v>281</v>
      </c>
      <c r="H1764" s="60">
        <v>2016</v>
      </c>
      <c r="I1764" s="62"/>
      <c r="J1764" s="60"/>
      <c r="K1764" s="60"/>
      <c r="L1764" s="61"/>
      <c r="M1764" s="61">
        <v>2076.4002308005802</v>
      </c>
      <c r="N1764" s="61"/>
      <c r="O1764" s="60" t="s">
        <v>250</v>
      </c>
      <c r="P1764" s="60">
        <v>504003</v>
      </c>
    </row>
    <row r="1765" spans="1:16" hidden="1" x14ac:dyDescent="0.25">
      <c r="A1765" s="60" t="s">
        <v>34</v>
      </c>
      <c r="B1765" s="60" t="s">
        <v>33</v>
      </c>
      <c r="C1765" s="57">
        <v>1200</v>
      </c>
      <c r="D1765" s="61">
        <v>6549.2998927817907</v>
      </c>
      <c r="E1765" s="62">
        <v>0</v>
      </c>
      <c r="F1765" s="60">
        <v>626069</v>
      </c>
      <c r="G1765" s="60" t="s">
        <v>281</v>
      </c>
      <c r="H1765" s="60">
        <v>2017</v>
      </c>
      <c r="I1765" s="62"/>
      <c r="J1765" s="60"/>
      <c r="K1765" s="60"/>
      <c r="L1765" s="61"/>
      <c r="M1765" s="61">
        <v>6549.2998927817907</v>
      </c>
      <c r="N1765" s="61"/>
      <c r="O1765" s="60" t="s">
        <v>250</v>
      </c>
      <c r="P1765" s="60">
        <v>504003</v>
      </c>
    </row>
    <row r="1766" spans="1:16" hidden="1" x14ac:dyDescent="0.25">
      <c r="A1766" s="60" t="s">
        <v>34</v>
      </c>
      <c r="B1766" s="60" t="s">
        <v>33</v>
      </c>
      <c r="C1766" s="57">
        <v>1200</v>
      </c>
      <c r="D1766" s="61">
        <v>6549.3178801193981</v>
      </c>
      <c r="E1766" s="62">
        <v>0</v>
      </c>
      <c r="F1766" s="60">
        <v>626069</v>
      </c>
      <c r="G1766" s="60" t="s">
        <v>281</v>
      </c>
      <c r="H1766" s="60">
        <v>2019</v>
      </c>
      <c r="I1766" s="62"/>
      <c r="J1766" s="60"/>
      <c r="K1766" s="60"/>
      <c r="L1766" s="61"/>
      <c r="M1766" s="61">
        <v>6549.3178801193981</v>
      </c>
      <c r="N1766" s="61"/>
      <c r="O1766" s="60" t="s">
        <v>250</v>
      </c>
      <c r="P1766" s="60">
        <v>504003</v>
      </c>
    </row>
    <row r="1767" spans="1:16" hidden="1" x14ac:dyDescent="0.25">
      <c r="A1767" s="60" t="s">
        <v>34</v>
      </c>
      <c r="B1767" s="60" t="s">
        <v>33</v>
      </c>
      <c r="C1767" s="57">
        <v>1200</v>
      </c>
      <c r="D1767" s="61">
        <v>6855.7004327520781</v>
      </c>
      <c r="E1767" s="62">
        <v>0</v>
      </c>
      <c r="F1767" s="60">
        <v>626069</v>
      </c>
      <c r="G1767" s="60" t="s">
        <v>281</v>
      </c>
      <c r="H1767" s="60">
        <v>2017</v>
      </c>
      <c r="I1767" s="62"/>
      <c r="J1767" s="60"/>
      <c r="K1767" s="60"/>
      <c r="L1767" s="61"/>
      <c r="M1767" s="61">
        <v>6855.7004327520781</v>
      </c>
      <c r="N1767" s="61"/>
      <c r="O1767" s="60" t="s">
        <v>250</v>
      </c>
      <c r="P1767" s="60">
        <v>504003</v>
      </c>
    </row>
    <row r="1768" spans="1:16" hidden="1" x14ac:dyDescent="0.25">
      <c r="A1768" s="60" t="s">
        <v>34</v>
      </c>
      <c r="B1768" s="60" t="s">
        <v>33</v>
      </c>
      <c r="C1768" s="57">
        <v>1300</v>
      </c>
      <c r="D1768" s="61">
        <v>2221.3999002420542</v>
      </c>
      <c r="E1768" s="62">
        <v>0</v>
      </c>
      <c r="F1768" s="60">
        <v>300257</v>
      </c>
      <c r="G1768" s="60" t="s">
        <v>284</v>
      </c>
      <c r="H1768" s="60">
        <v>2016</v>
      </c>
      <c r="I1768" s="62">
        <v>0</v>
      </c>
      <c r="J1768" s="60" t="s">
        <v>268</v>
      </c>
      <c r="K1768" s="60">
        <v>872008</v>
      </c>
      <c r="L1768" s="61"/>
      <c r="M1768" s="61">
        <v>2221.3999002420542</v>
      </c>
      <c r="N1768" s="61"/>
      <c r="O1768" s="60">
        <v>9230</v>
      </c>
      <c r="P1768" s="60">
        <v>504003</v>
      </c>
    </row>
    <row r="1769" spans="1:16" hidden="1" x14ac:dyDescent="0.25">
      <c r="A1769" s="60" t="s">
        <v>34</v>
      </c>
      <c r="B1769" s="60" t="s">
        <v>33</v>
      </c>
      <c r="C1769" s="57">
        <v>1300</v>
      </c>
      <c r="D1769" s="61">
        <v>2221.3999674519255</v>
      </c>
      <c r="E1769" s="62">
        <v>0</v>
      </c>
      <c r="F1769" s="60">
        <v>300257</v>
      </c>
      <c r="G1769" s="60" t="s">
        <v>284</v>
      </c>
      <c r="H1769" s="60">
        <v>2016</v>
      </c>
      <c r="I1769" s="62">
        <v>0</v>
      </c>
      <c r="J1769" s="60" t="s">
        <v>268</v>
      </c>
      <c r="K1769" s="60">
        <v>872008</v>
      </c>
      <c r="L1769" s="61"/>
      <c r="M1769" s="61">
        <v>2221.3999674519255</v>
      </c>
      <c r="N1769" s="61"/>
      <c r="O1769" s="60">
        <v>9230</v>
      </c>
      <c r="P1769" s="60">
        <v>504003</v>
      </c>
    </row>
    <row r="1770" spans="1:16" hidden="1" x14ac:dyDescent="0.25">
      <c r="A1770" s="60" t="s">
        <v>34</v>
      </c>
      <c r="B1770" s="60" t="s">
        <v>33</v>
      </c>
      <c r="C1770" s="57">
        <v>1300</v>
      </c>
      <c r="D1770" s="61">
        <v>2221.4000001585164</v>
      </c>
      <c r="E1770" s="62">
        <v>0</v>
      </c>
      <c r="F1770" s="60">
        <v>300257</v>
      </c>
      <c r="G1770" s="60" t="s">
        <v>284</v>
      </c>
      <c r="H1770" s="60">
        <v>2016</v>
      </c>
      <c r="I1770" s="62">
        <v>0</v>
      </c>
      <c r="J1770" s="60" t="s">
        <v>268</v>
      </c>
      <c r="K1770" s="60">
        <v>872008</v>
      </c>
      <c r="L1770" s="61"/>
      <c r="M1770" s="61">
        <v>2221.4000001585164</v>
      </c>
      <c r="N1770" s="61"/>
      <c r="O1770" s="60">
        <v>9230</v>
      </c>
      <c r="P1770" s="60">
        <v>504003</v>
      </c>
    </row>
    <row r="1771" spans="1:16" hidden="1" x14ac:dyDescent="0.25">
      <c r="A1771" s="60" t="s">
        <v>34</v>
      </c>
      <c r="B1771" s="60" t="s">
        <v>33</v>
      </c>
      <c r="C1771" s="57">
        <v>1300</v>
      </c>
      <c r="D1771" s="61">
        <v>2221.4001080413241</v>
      </c>
      <c r="E1771" s="62">
        <v>0</v>
      </c>
      <c r="F1771" s="60">
        <v>300257</v>
      </c>
      <c r="G1771" s="60" t="s">
        <v>284</v>
      </c>
      <c r="H1771" s="60">
        <v>2016</v>
      </c>
      <c r="I1771" s="62">
        <v>0</v>
      </c>
      <c r="J1771" s="60" t="s">
        <v>268</v>
      </c>
      <c r="K1771" s="60">
        <v>872008</v>
      </c>
      <c r="L1771" s="61"/>
      <c r="M1771" s="61">
        <v>2221.4001080413241</v>
      </c>
      <c r="N1771" s="61"/>
      <c r="O1771" s="60">
        <v>9230</v>
      </c>
      <c r="P1771" s="60">
        <v>504003</v>
      </c>
    </row>
    <row r="1772" spans="1:16" hidden="1" x14ac:dyDescent="0.25">
      <c r="A1772" s="60" t="s">
        <v>34</v>
      </c>
      <c r="B1772" s="60" t="s">
        <v>33</v>
      </c>
      <c r="C1772" s="57">
        <v>1300</v>
      </c>
      <c r="D1772" s="61">
        <v>2221.4001327577598</v>
      </c>
      <c r="E1772" s="62">
        <v>0</v>
      </c>
      <c r="F1772" s="60">
        <v>300257</v>
      </c>
      <c r="G1772" s="60" t="s">
        <v>284</v>
      </c>
      <c r="H1772" s="60">
        <v>2016</v>
      </c>
      <c r="I1772" s="62">
        <v>0</v>
      </c>
      <c r="J1772" s="60" t="s">
        <v>268</v>
      </c>
      <c r="K1772" s="60">
        <v>872008</v>
      </c>
      <c r="L1772" s="61"/>
      <c r="M1772" s="61">
        <v>2221.4001327577598</v>
      </c>
      <c r="N1772" s="61"/>
      <c r="O1772" s="60">
        <v>9230</v>
      </c>
      <c r="P1772" s="60">
        <v>504003</v>
      </c>
    </row>
    <row r="1773" spans="1:16" hidden="1" x14ac:dyDescent="0.25">
      <c r="A1773" s="60" t="s">
        <v>34</v>
      </c>
      <c r="B1773" s="60" t="s">
        <v>33</v>
      </c>
      <c r="C1773" s="57">
        <v>1300</v>
      </c>
      <c r="D1773" s="61">
        <v>2221.4001361861233</v>
      </c>
      <c r="E1773" s="62">
        <v>0</v>
      </c>
      <c r="F1773" s="60">
        <v>300257</v>
      </c>
      <c r="G1773" s="60" t="s">
        <v>284</v>
      </c>
      <c r="H1773" s="60">
        <v>2016</v>
      </c>
      <c r="I1773" s="62">
        <v>0</v>
      </c>
      <c r="J1773" s="60" t="s">
        <v>268</v>
      </c>
      <c r="K1773" s="60">
        <v>872008</v>
      </c>
      <c r="L1773" s="61"/>
      <c r="M1773" s="61">
        <v>2221.4001361861233</v>
      </c>
      <c r="N1773" s="61"/>
      <c r="O1773" s="60">
        <v>9230</v>
      </c>
      <c r="P1773" s="60">
        <v>504003</v>
      </c>
    </row>
    <row r="1774" spans="1:16" hidden="1" x14ac:dyDescent="0.25">
      <c r="A1774" s="60" t="s">
        <v>34</v>
      </c>
      <c r="B1774" s="60" t="s">
        <v>33</v>
      </c>
      <c r="C1774" s="57">
        <v>1300</v>
      </c>
      <c r="D1774" s="61">
        <v>2221.4001578843213</v>
      </c>
      <c r="E1774" s="62">
        <v>0</v>
      </c>
      <c r="F1774" s="60">
        <v>300257</v>
      </c>
      <c r="G1774" s="60" t="s">
        <v>284</v>
      </c>
      <c r="H1774" s="60">
        <v>2016</v>
      </c>
      <c r="I1774" s="62">
        <v>0</v>
      </c>
      <c r="J1774" s="60" t="s">
        <v>268</v>
      </c>
      <c r="K1774" s="60">
        <v>872008</v>
      </c>
      <c r="L1774" s="61"/>
      <c r="M1774" s="61">
        <v>2221.4001578843213</v>
      </c>
      <c r="N1774" s="61"/>
      <c r="O1774" s="60">
        <v>9230</v>
      </c>
      <c r="P1774" s="60">
        <v>504003</v>
      </c>
    </row>
    <row r="1775" spans="1:16" hidden="1" x14ac:dyDescent="0.25">
      <c r="A1775" s="60" t="s">
        <v>34</v>
      </c>
      <c r="B1775" s="60" t="s">
        <v>33</v>
      </c>
      <c r="C1775" s="57">
        <v>1300</v>
      </c>
      <c r="D1775" s="61">
        <v>2221.4001813371897</v>
      </c>
      <c r="E1775" s="62">
        <v>0</v>
      </c>
      <c r="F1775" s="60">
        <v>300257</v>
      </c>
      <c r="G1775" s="60" t="s">
        <v>284</v>
      </c>
      <c r="H1775" s="60">
        <v>2016</v>
      </c>
      <c r="I1775" s="62">
        <v>0</v>
      </c>
      <c r="J1775" s="60" t="s">
        <v>268</v>
      </c>
      <c r="K1775" s="60">
        <v>872008</v>
      </c>
      <c r="L1775" s="61"/>
      <c r="M1775" s="61">
        <v>2221.4001813371897</v>
      </c>
      <c r="N1775" s="61"/>
      <c r="O1775" s="60">
        <v>9230</v>
      </c>
      <c r="P1775" s="60">
        <v>504003</v>
      </c>
    </row>
    <row r="1776" spans="1:16" hidden="1" x14ac:dyDescent="0.25">
      <c r="A1776" s="60" t="s">
        <v>34</v>
      </c>
      <c r="B1776" s="60" t="s">
        <v>33</v>
      </c>
      <c r="C1776" s="57">
        <v>1300</v>
      </c>
      <c r="D1776" s="61">
        <v>2221.4002129603618</v>
      </c>
      <c r="E1776" s="62">
        <v>0</v>
      </c>
      <c r="F1776" s="60">
        <v>300257</v>
      </c>
      <c r="G1776" s="60" t="s">
        <v>284</v>
      </c>
      <c r="H1776" s="60">
        <v>2016</v>
      </c>
      <c r="I1776" s="62">
        <v>0</v>
      </c>
      <c r="J1776" s="60" t="s">
        <v>268</v>
      </c>
      <c r="K1776" s="60">
        <v>872008</v>
      </c>
      <c r="L1776" s="61"/>
      <c r="M1776" s="61">
        <v>2221.4002129603618</v>
      </c>
      <c r="N1776" s="61"/>
      <c r="O1776" s="60">
        <v>9230</v>
      </c>
      <c r="P1776" s="60">
        <v>504003</v>
      </c>
    </row>
    <row r="1777" spans="1:16" hidden="1" x14ac:dyDescent="0.25">
      <c r="A1777" s="60" t="s">
        <v>34</v>
      </c>
      <c r="B1777" s="60" t="s">
        <v>33</v>
      </c>
      <c r="C1777" s="57">
        <v>1300</v>
      </c>
      <c r="D1777" s="61">
        <v>2221.4002195288531</v>
      </c>
      <c r="E1777" s="62">
        <v>0</v>
      </c>
      <c r="F1777" s="60">
        <v>300257</v>
      </c>
      <c r="G1777" s="60" t="s">
        <v>284</v>
      </c>
      <c r="H1777" s="60">
        <v>2016</v>
      </c>
      <c r="I1777" s="62">
        <v>0</v>
      </c>
      <c r="J1777" s="60" t="s">
        <v>268</v>
      </c>
      <c r="K1777" s="60">
        <v>872008</v>
      </c>
      <c r="L1777" s="61"/>
      <c r="M1777" s="61">
        <v>2221.4002195288531</v>
      </c>
      <c r="N1777" s="61"/>
      <c r="O1777" s="60">
        <v>9230</v>
      </c>
      <c r="P1777" s="60">
        <v>504003</v>
      </c>
    </row>
    <row r="1778" spans="1:16" hidden="1" x14ac:dyDescent="0.25">
      <c r="A1778" s="60" t="s">
        <v>34</v>
      </c>
      <c r="B1778" s="60" t="s">
        <v>33</v>
      </c>
      <c r="C1778" s="57">
        <v>1300</v>
      </c>
      <c r="D1778" s="61">
        <v>2882.5997514524643</v>
      </c>
      <c r="E1778" s="62">
        <v>0</v>
      </c>
      <c r="F1778" s="60">
        <v>300257</v>
      </c>
      <c r="G1778" s="60" t="s">
        <v>284</v>
      </c>
      <c r="H1778" s="60">
        <v>2017</v>
      </c>
      <c r="I1778" s="62">
        <v>0</v>
      </c>
      <c r="J1778" s="60" t="s">
        <v>268</v>
      </c>
      <c r="K1778" s="60">
        <v>872008</v>
      </c>
      <c r="L1778" s="61"/>
      <c r="M1778" s="61">
        <v>2882.5997514524643</v>
      </c>
      <c r="N1778" s="61"/>
      <c r="O1778" s="60">
        <v>9230</v>
      </c>
      <c r="P1778" s="60">
        <v>504003</v>
      </c>
    </row>
    <row r="1779" spans="1:16" hidden="1" x14ac:dyDescent="0.25">
      <c r="A1779" s="60" t="s">
        <v>34</v>
      </c>
      <c r="B1779" s="60" t="s">
        <v>33</v>
      </c>
      <c r="C1779" s="57">
        <v>1300</v>
      </c>
      <c r="D1779" s="61">
        <v>2882.5998128640485</v>
      </c>
      <c r="E1779" s="62">
        <v>0</v>
      </c>
      <c r="F1779" s="60">
        <v>300257</v>
      </c>
      <c r="G1779" s="60" t="s">
        <v>284</v>
      </c>
      <c r="H1779" s="60">
        <v>2017</v>
      </c>
      <c r="I1779" s="62">
        <v>0</v>
      </c>
      <c r="J1779" s="60" t="s">
        <v>268</v>
      </c>
      <c r="K1779" s="60">
        <v>872008</v>
      </c>
      <c r="L1779" s="61"/>
      <c r="M1779" s="61">
        <v>2882.5998128640485</v>
      </c>
      <c r="N1779" s="61"/>
      <c r="O1779" s="60">
        <v>9230</v>
      </c>
      <c r="P1779" s="60">
        <v>504003</v>
      </c>
    </row>
    <row r="1780" spans="1:16" hidden="1" x14ac:dyDescent="0.25">
      <c r="A1780" s="60" t="s">
        <v>34</v>
      </c>
      <c r="B1780" s="60" t="s">
        <v>33</v>
      </c>
      <c r="C1780" s="57">
        <v>1300</v>
      </c>
      <c r="D1780" s="61">
        <v>2882.5999244383393</v>
      </c>
      <c r="E1780" s="62">
        <v>0</v>
      </c>
      <c r="F1780" s="60">
        <v>300257</v>
      </c>
      <c r="G1780" s="60" t="s">
        <v>284</v>
      </c>
      <c r="H1780" s="60">
        <v>2017</v>
      </c>
      <c r="I1780" s="62">
        <v>0</v>
      </c>
      <c r="J1780" s="60" t="s">
        <v>268</v>
      </c>
      <c r="K1780" s="60">
        <v>872008</v>
      </c>
      <c r="L1780" s="61"/>
      <c r="M1780" s="61">
        <v>2882.5999244383393</v>
      </c>
      <c r="N1780" s="61"/>
      <c r="O1780" s="60">
        <v>9230</v>
      </c>
      <c r="P1780" s="60">
        <v>504003</v>
      </c>
    </row>
    <row r="1781" spans="1:16" hidden="1" x14ac:dyDescent="0.25">
      <c r="A1781" s="60" t="s">
        <v>34</v>
      </c>
      <c r="B1781" s="60" t="s">
        <v>33</v>
      </c>
      <c r="C1781" s="57">
        <v>1300</v>
      </c>
      <c r="D1781" s="61">
        <v>2882.5999583453404</v>
      </c>
      <c r="E1781" s="62">
        <v>0</v>
      </c>
      <c r="F1781" s="60">
        <v>300257</v>
      </c>
      <c r="G1781" s="60" t="s">
        <v>284</v>
      </c>
      <c r="H1781" s="60">
        <v>2017</v>
      </c>
      <c r="I1781" s="62">
        <v>0</v>
      </c>
      <c r="J1781" s="60" t="s">
        <v>268</v>
      </c>
      <c r="K1781" s="60">
        <v>872008</v>
      </c>
      <c r="L1781" s="61"/>
      <c r="M1781" s="61">
        <v>2882.5999583453404</v>
      </c>
      <c r="N1781" s="61"/>
      <c r="O1781" s="60">
        <v>9230</v>
      </c>
      <c r="P1781" s="60">
        <v>504003</v>
      </c>
    </row>
    <row r="1782" spans="1:16" hidden="1" x14ac:dyDescent="0.25">
      <c r="A1782" s="60" t="s">
        <v>34</v>
      </c>
      <c r="B1782" s="60" t="s">
        <v>33</v>
      </c>
      <c r="C1782" s="57">
        <v>1300</v>
      </c>
      <c r="D1782" s="61">
        <v>2882.6000278011006</v>
      </c>
      <c r="E1782" s="62">
        <v>0</v>
      </c>
      <c r="F1782" s="60">
        <v>300257</v>
      </c>
      <c r="G1782" s="60" t="s">
        <v>284</v>
      </c>
      <c r="H1782" s="60">
        <v>2017</v>
      </c>
      <c r="I1782" s="62">
        <v>0</v>
      </c>
      <c r="J1782" s="60" t="s">
        <v>268</v>
      </c>
      <c r="K1782" s="60">
        <v>872008</v>
      </c>
      <c r="L1782" s="61"/>
      <c r="M1782" s="61">
        <v>2882.6000278011006</v>
      </c>
      <c r="N1782" s="61"/>
      <c r="O1782" s="60">
        <v>9230</v>
      </c>
      <c r="P1782" s="60">
        <v>504003</v>
      </c>
    </row>
    <row r="1783" spans="1:16" hidden="1" x14ac:dyDescent="0.25">
      <c r="A1783" s="60" t="s">
        <v>34</v>
      </c>
      <c r="B1783" s="60" t="s">
        <v>33</v>
      </c>
      <c r="C1783" s="57">
        <v>1300</v>
      </c>
      <c r="D1783" s="61">
        <v>2882.6000930375426</v>
      </c>
      <c r="E1783" s="62">
        <v>0</v>
      </c>
      <c r="F1783" s="60">
        <v>300257</v>
      </c>
      <c r="G1783" s="60" t="s">
        <v>284</v>
      </c>
      <c r="H1783" s="60">
        <v>2017</v>
      </c>
      <c r="I1783" s="62">
        <v>0</v>
      </c>
      <c r="J1783" s="60" t="s">
        <v>268</v>
      </c>
      <c r="K1783" s="60">
        <v>872008</v>
      </c>
      <c r="L1783" s="61"/>
      <c r="M1783" s="61">
        <v>2882.6000930375426</v>
      </c>
      <c r="N1783" s="61"/>
      <c r="O1783" s="60">
        <v>9230</v>
      </c>
      <c r="P1783" s="60">
        <v>504003</v>
      </c>
    </row>
    <row r="1784" spans="1:16" hidden="1" x14ac:dyDescent="0.25">
      <c r="A1784" s="60" t="s">
        <v>34</v>
      </c>
      <c r="B1784" s="60" t="s">
        <v>33</v>
      </c>
      <c r="C1784" s="57">
        <v>1300</v>
      </c>
      <c r="D1784" s="61">
        <v>2882.6001023744761</v>
      </c>
      <c r="E1784" s="62">
        <v>0</v>
      </c>
      <c r="F1784" s="60">
        <v>300257</v>
      </c>
      <c r="G1784" s="60" t="s">
        <v>284</v>
      </c>
      <c r="H1784" s="60">
        <v>2017</v>
      </c>
      <c r="I1784" s="62">
        <v>0</v>
      </c>
      <c r="J1784" s="60" t="s">
        <v>268</v>
      </c>
      <c r="K1784" s="60">
        <v>872008</v>
      </c>
      <c r="L1784" s="61"/>
      <c r="M1784" s="61">
        <v>2882.6001023744761</v>
      </c>
      <c r="N1784" s="61"/>
      <c r="O1784" s="60">
        <v>9230</v>
      </c>
      <c r="P1784" s="60">
        <v>504003</v>
      </c>
    </row>
    <row r="1785" spans="1:16" hidden="1" x14ac:dyDescent="0.25">
      <c r="A1785" s="60" t="s">
        <v>34</v>
      </c>
      <c r="B1785" s="60" t="s">
        <v>33</v>
      </c>
      <c r="C1785" s="57">
        <v>1300</v>
      </c>
      <c r="D1785" s="61">
        <v>2882.6001728099391</v>
      </c>
      <c r="E1785" s="62">
        <v>0</v>
      </c>
      <c r="F1785" s="60">
        <v>300257</v>
      </c>
      <c r="G1785" s="60" t="s">
        <v>284</v>
      </c>
      <c r="H1785" s="60">
        <v>2017</v>
      </c>
      <c r="I1785" s="62">
        <v>0</v>
      </c>
      <c r="J1785" s="60" t="s">
        <v>268</v>
      </c>
      <c r="K1785" s="60">
        <v>872008</v>
      </c>
      <c r="L1785" s="61"/>
      <c r="M1785" s="61">
        <v>2882.6001728099391</v>
      </c>
      <c r="N1785" s="61"/>
      <c r="O1785" s="60">
        <v>9230</v>
      </c>
      <c r="P1785" s="60">
        <v>504003</v>
      </c>
    </row>
    <row r="1786" spans="1:16" hidden="1" x14ac:dyDescent="0.25">
      <c r="A1786" s="60" t="s">
        <v>34</v>
      </c>
      <c r="B1786" s="60" t="s">
        <v>33</v>
      </c>
      <c r="C1786" s="57">
        <v>1300</v>
      </c>
      <c r="D1786" s="61">
        <v>2882.6002676690264</v>
      </c>
      <c r="E1786" s="62">
        <v>0</v>
      </c>
      <c r="F1786" s="60">
        <v>300257</v>
      </c>
      <c r="G1786" s="60" t="s">
        <v>284</v>
      </c>
      <c r="H1786" s="60">
        <v>2017</v>
      </c>
      <c r="I1786" s="62">
        <v>0</v>
      </c>
      <c r="J1786" s="60" t="s">
        <v>268</v>
      </c>
      <c r="K1786" s="60">
        <v>872008</v>
      </c>
      <c r="L1786" s="61"/>
      <c r="M1786" s="61">
        <v>2882.6002676690264</v>
      </c>
      <c r="N1786" s="61"/>
      <c r="O1786" s="60">
        <v>9230</v>
      </c>
      <c r="P1786" s="60">
        <v>504003</v>
      </c>
    </row>
    <row r="1787" spans="1:16" hidden="1" x14ac:dyDescent="0.25">
      <c r="A1787" s="60" t="s">
        <v>34</v>
      </c>
      <c r="B1787" s="60" t="s">
        <v>33</v>
      </c>
      <c r="C1787" s="57">
        <v>1300</v>
      </c>
      <c r="D1787" s="61">
        <v>2882.6005139675035</v>
      </c>
      <c r="E1787" s="62">
        <v>0</v>
      </c>
      <c r="F1787" s="60">
        <v>300257</v>
      </c>
      <c r="G1787" s="60" t="s">
        <v>284</v>
      </c>
      <c r="H1787" s="60">
        <v>2017</v>
      </c>
      <c r="I1787" s="62">
        <v>0</v>
      </c>
      <c r="J1787" s="60" t="s">
        <v>268</v>
      </c>
      <c r="K1787" s="60">
        <v>872008</v>
      </c>
      <c r="L1787" s="61"/>
      <c r="M1787" s="61">
        <v>2882.6005139675035</v>
      </c>
      <c r="N1787" s="61"/>
      <c r="O1787" s="60">
        <v>9230</v>
      </c>
      <c r="P1787" s="60">
        <v>504003</v>
      </c>
    </row>
    <row r="1788" spans="1:16" hidden="1" x14ac:dyDescent="0.25">
      <c r="A1788" s="60" t="s">
        <v>34</v>
      </c>
      <c r="B1788" s="60" t="s">
        <v>33</v>
      </c>
      <c r="C1788" s="57">
        <v>1300</v>
      </c>
      <c r="D1788" s="61">
        <v>3155.1995562142579</v>
      </c>
      <c r="E1788" s="62">
        <v>0</v>
      </c>
      <c r="F1788" s="60">
        <v>300257</v>
      </c>
      <c r="G1788" s="60" t="s">
        <v>284</v>
      </c>
      <c r="H1788" s="60">
        <v>2015</v>
      </c>
      <c r="I1788" s="62">
        <v>0</v>
      </c>
      <c r="J1788" s="60" t="s">
        <v>268</v>
      </c>
      <c r="K1788" s="60">
        <v>870905</v>
      </c>
      <c r="L1788" s="61"/>
      <c r="M1788" s="61">
        <v>3155.1995562142579</v>
      </c>
      <c r="N1788" s="61"/>
      <c r="O1788" s="60">
        <v>9210</v>
      </c>
      <c r="P1788" s="60">
        <v>504003</v>
      </c>
    </row>
    <row r="1789" spans="1:16" hidden="1" x14ac:dyDescent="0.25">
      <c r="A1789" s="60" t="s">
        <v>34</v>
      </c>
      <c r="B1789" s="60" t="s">
        <v>33</v>
      </c>
      <c r="C1789" s="57">
        <v>1300</v>
      </c>
      <c r="D1789" s="61">
        <v>3868.5991367258489</v>
      </c>
      <c r="E1789" s="62">
        <v>0</v>
      </c>
      <c r="F1789" s="60">
        <v>300257</v>
      </c>
      <c r="G1789" s="60" t="s">
        <v>284</v>
      </c>
      <c r="H1789" s="60">
        <v>2018</v>
      </c>
      <c r="I1789" s="62">
        <v>0</v>
      </c>
      <c r="J1789" s="60" t="s">
        <v>268</v>
      </c>
      <c r="K1789" s="60">
        <v>872008</v>
      </c>
      <c r="L1789" s="61"/>
      <c r="M1789" s="61">
        <v>3868.5991367258489</v>
      </c>
      <c r="N1789" s="61"/>
      <c r="O1789" s="60">
        <v>9230</v>
      </c>
      <c r="P1789" s="60">
        <v>504003</v>
      </c>
    </row>
    <row r="1790" spans="1:16" hidden="1" x14ac:dyDescent="0.25">
      <c r="A1790" s="60" t="s">
        <v>34</v>
      </c>
      <c r="B1790" s="60" t="s">
        <v>33</v>
      </c>
      <c r="C1790" s="57">
        <v>1300</v>
      </c>
      <c r="D1790" s="61">
        <v>3868.5994939587886</v>
      </c>
      <c r="E1790" s="62">
        <v>0</v>
      </c>
      <c r="F1790" s="60">
        <v>300257</v>
      </c>
      <c r="G1790" s="60" t="s">
        <v>284</v>
      </c>
      <c r="H1790" s="60">
        <v>2018</v>
      </c>
      <c r="I1790" s="62">
        <v>0</v>
      </c>
      <c r="J1790" s="60" t="s">
        <v>268</v>
      </c>
      <c r="K1790" s="60">
        <v>872008</v>
      </c>
      <c r="L1790" s="61"/>
      <c r="M1790" s="61">
        <v>3868.5994939587886</v>
      </c>
      <c r="N1790" s="61"/>
      <c r="O1790" s="60">
        <v>9230</v>
      </c>
      <c r="P1790" s="60">
        <v>504003</v>
      </c>
    </row>
    <row r="1791" spans="1:16" hidden="1" x14ac:dyDescent="0.25">
      <c r="A1791" s="60" t="s">
        <v>34</v>
      </c>
      <c r="B1791" s="60" t="s">
        <v>33</v>
      </c>
      <c r="C1791" s="57">
        <v>1300</v>
      </c>
      <c r="D1791" s="61">
        <v>3868.5996480519684</v>
      </c>
      <c r="E1791" s="62">
        <v>0</v>
      </c>
      <c r="F1791" s="60">
        <v>300257</v>
      </c>
      <c r="G1791" s="60" t="s">
        <v>284</v>
      </c>
      <c r="H1791" s="60">
        <v>2018</v>
      </c>
      <c r="I1791" s="62">
        <v>0</v>
      </c>
      <c r="J1791" s="60" t="s">
        <v>268</v>
      </c>
      <c r="K1791" s="60">
        <v>872008</v>
      </c>
      <c r="L1791" s="61"/>
      <c r="M1791" s="61">
        <v>3868.5996480519684</v>
      </c>
      <c r="N1791" s="61"/>
      <c r="O1791" s="60">
        <v>9230</v>
      </c>
      <c r="P1791" s="60">
        <v>504003</v>
      </c>
    </row>
    <row r="1792" spans="1:16" hidden="1" x14ac:dyDescent="0.25">
      <c r="A1792" s="60" t="s">
        <v>34</v>
      </c>
      <c r="B1792" s="60" t="s">
        <v>33</v>
      </c>
      <c r="C1792" s="57">
        <v>1300</v>
      </c>
      <c r="D1792" s="61">
        <v>3868.5996956369786</v>
      </c>
      <c r="E1792" s="62">
        <v>0</v>
      </c>
      <c r="F1792" s="60">
        <v>300257</v>
      </c>
      <c r="G1792" s="60" t="s">
        <v>284</v>
      </c>
      <c r="H1792" s="60">
        <v>2018</v>
      </c>
      <c r="I1792" s="62">
        <v>0</v>
      </c>
      <c r="J1792" s="60" t="s">
        <v>268</v>
      </c>
      <c r="K1792" s="60">
        <v>872008</v>
      </c>
      <c r="L1792" s="61"/>
      <c r="M1792" s="61">
        <v>3868.5996956369786</v>
      </c>
      <c r="N1792" s="61"/>
      <c r="O1792" s="60">
        <v>9230</v>
      </c>
      <c r="P1792" s="60">
        <v>504003</v>
      </c>
    </row>
    <row r="1793" spans="1:16" hidden="1" x14ac:dyDescent="0.25">
      <c r="A1793" s="60" t="s">
        <v>34</v>
      </c>
      <c r="B1793" s="60" t="s">
        <v>33</v>
      </c>
      <c r="C1793" s="57">
        <v>1300</v>
      </c>
      <c r="D1793" s="61">
        <v>3868.5997563477554</v>
      </c>
      <c r="E1793" s="62">
        <v>0</v>
      </c>
      <c r="F1793" s="60">
        <v>300257</v>
      </c>
      <c r="G1793" s="60" t="s">
        <v>284</v>
      </c>
      <c r="H1793" s="60">
        <v>2018</v>
      </c>
      <c r="I1793" s="62">
        <v>0</v>
      </c>
      <c r="J1793" s="60" t="s">
        <v>268</v>
      </c>
      <c r="K1793" s="60">
        <v>872008</v>
      </c>
      <c r="L1793" s="61"/>
      <c r="M1793" s="61">
        <v>3868.5997563477554</v>
      </c>
      <c r="N1793" s="61"/>
      <c r="O1793" s="60">
        <v>9230</v>
      </c>
      <c r="P1793" s="60">
        <v>504003</v>
      </c>
    </row>
    <row r="1794" spans="1:16" hidden="1" x14ac:dyDescent="0.25">
      <c r="A1794" s="60" t="s">
        <v>34</v>
      </c>
      <c r="B1794" s="60" t="s">
        <v>33</v>
      </c>
      <c r="C1794" s="57">
        <v>1300</v>
      </c>
      <c r="D1794" s="61">
        <v>3868.5999155163267</v>
      </c>
      <c r="E1794" s="62">
        <v>0</v>
      </c>
      <c r="F1794" s="60">
        <v>300257</v>
      </c>
      <c r="G1794" s="60" t="s">
        <v>284</v>
      </c>
      <c r="H1794" s="60">
        <v>2018</v>
      </c>
      <c r="I1794" s="62">
        <v>0</v>
      </c>
      <c r="J1794" s="60" t="s">
        <v>268</v>
      </c>
      <c r="K1794" s="60">
        <v>872008</v>
      </c>
      <c r="L1794" s="61"/>
      <c r="M1794" s="61">
        <v>3868.5999155163267</v>
      </c>
      <c r="N1794" s="61"/>
      <c r="O1794" s="60">
        <v>9230</v>
      </c>
      <c r="P1794" s="60">
        <v>504003</v>
      </c>
    </row>
    <row r="1795" spans="1:16" hidden="1" x14ac:dyDescent="0.25">
      <c r="A1795" s="60" t="s">
        <v>34</v>
      </c>
      <c r="B1795" s="60" t="s">
        <v>33</v>
      </c>
      <c r="C1795" s="57">
        <v>1300</v>
      </c>
      <c r="D1795" s="61">
        <v>3868.5999950563851</v>
      </c>
      <c r="E1795" s="62">
        <v>0</v>
      </c>
      <c r="F1795" s="60">
        <v>300265</v>
      </c>
      <c r="G1795" s="60" t="s">
        <v>285</v>
      </c>
      <c r="H1795" s="60">
        <v>2018</v>
      </c>
      <c r="I1795" s="62">
        <v>0</v>
      </c>
      <c r="J1795" s="60">
        <v>4265</v>
      </c>
      <c r="K1795" s="60">
        <v>872008</v>
      </c>
      <c r="L1795" s="61"/>
      <c r="M1795" s="61">
        <v>3868.5999950563851</v>
      </c>
      <c r="N1795" s="61"/>
      <c r="O1795" s="60">
        <v>4265</v>
      </c>
      <c r="P1795" s="60">
        <v>504003</v>
      </c>
    </row>
    <row r="1796" spans="1:16" hidden="1" x14ac:dyDescent="0.25">
      <c r="A1796" s="60" t="s">
        <v>34</v>
      </c>
      <c r="B1796" s="60" t="s">
        <v>33</v>
      </c>
      <c r="C1796" s="57">
        <v>1300</v>
      </c>
      <c r="D1796" s="61">
        <v>3868.6000328853288</v>
      </c>
      <c r="E1796" s="62">
        <v>0</v>
      </c>
      <c r="F1796" s="60">
        <v>300257</v>
      </c>
      <c r="G1796" s="60" t="s">
        <v>284</v>
      </c>
      <c r="H1796" s="60">
        <v>2018</v>
      </c>
      <c r="I1796" s="62">
        <v>0</v>
      </c>
      <c r="J1796" s="60" t="s">
        <v>268</v>
      </c>
      <c r="K1796" s="60">
        <v>872008</v>
      </c>
      <c r="L1796" s="61"/>
      <c r="M1796" s="61">
        <v>3868.6000328853288</v>
      </c>
      <c r="N1796" s="61"/>
      <c r="O1796" s="60">
        <v>9230</v>
      </c>
      <c r="P1796" s="60">
        <v>504003</v>
      </c>
    </row>
    <row r="1797" spans="1:16" hidden="1" x14ac:dyDescent="0.25">
      <c r="A1797" s="60" t="s">
        <v>34</v>
      </c>
      <c r="B1797" s="60" t="s">
        <v>33</v>
      </c>
      <c r="C1797" s="57">
        <v>1300</v>
      </c>
      <c r="D1797" s="61">
        <v>3868.6000465161628</v>
      </c>
      <c r="E1797" s="62">
        <v>0</v>
      </c>
      <c r="F1797" s="60">
        <v>300257</v>
      </c>
      <c r="G1797" s="60" t="s">
        <v>284</v>
      </c>
      <c r="H1797" s="60">
        <v>2018</v>
      </c>
      <c r="I1797" s="62">
        <v>0</v>
      </c>
      <c r="J1797" s="60" t="s">
        <v>268</v>
      </c>
      <c r="K1797" s="60">
        <v>872008</v>
      </c>
      <c r="L1797" s="61"/>
      <c r="M1797" s="61">
        <v>3868.6000465161628</v>
      </c>
      <c r="N1797" s="61"/>
      <c r="O1797" s="60">
        <v>9230</v>
      </c>
      <c r="P1797" s="60">
        <v>504003</v>
      </c>
    </row>
    <row r="1798" spans="1:16" hidden="1" x14ac:dyDescent="0.25">
      <c r="A1798" s="60" t="s">
        <v>34</v>
      </c>
      <c r="B1798" s="60" t="s">
        <v>33</v>
      </c>
      <c r="C1798" s="57">
        <v>1300</v>
      </c>
      <c r="D1798" s="61">
        <v>3868.6000695370567</v>
      </c>
      <c r="E1798" s="62">
        <v>0</v>
      </c>
      <c r="F1798" s="60">
        <v>300257</v>
      </c>
      <c r="G1798" s="60" t="s">
        <v>284</v>
      </c>
      <c r="H1798" s="60">
        <v>2018</v>
      </c>
      <c r="I1798" s="62">
        <v>0</v>
      </c>
      <c r="J1798" s="60" t="s">
        <v>268</v>
      </c>
      <c r="K1798" s="60">
        <v>872008</v>
      </c>
      <c r="L1798" s="61"/>
      <c r="M1798" s="61">
        <v>3868.6000695370567</v>
      </c>
      <c r="N1798" s="61"/>
      <c r="O1798" s="60">
        <v>9230</v>
      </c>
      <c r="P1798" s="60">
        <v>504003</v>
      </c>
    </row>
    <row r="1799" spans="1:16" hidden="1" x14ac:dyDescent="0.25">
      <c r="A1799" s="60" t="s">
        <v>34</v>
      </c>
      <c r="B1799" s="60" t="s">
        <v>33</v>
      </c>
      <c r="C1799" s="57">
        <v>1300</v>
      </c>
      <c r="D1799" s="61">
        <v>3868.6002423257601</v>
      </c>
      <c r="E1799" s="62">
        <v>0</v>
      </c>
      <c r="F1799" s="60">
        <v>300257</v>
      </c>
      <c r="G1799" s="60" t="s">
        <v>284</v>
      </c>
      <c r="H1799" s="60">
        <v>2018</v>
      </c>
      <c r="I1799" s="62">
        <v>0</v>
      </c>
      <c r="J1799" s="60" t="s">
        <v>268</v>
      </c>
      <c r="K1799" s="60">
        <v>872008</v>
      </c>
      <c r="L1799" s="61"/>
      <c r="M1799" s="61">
        <v>3868.6002423257601</v>
      </c>
      <c r="N1799" s="61"/>
      <c r="O1799" s="60">
        <v>9230</v>
      </c>
      <c r="P1799" s="60">
        <v>504003</v>
      </c>
    </row>
    <row r="1800" spans="1:16" hidden="1" x14ac:dyDescent="0.25">
      <c r="A1800" s="60" t="s">
        <v>34</v>
      </c>
      <c r="B1800" s="60" t="s">
        <v>33</v>
      </c>
      <c r="C1800" s="57">
        <v>1300</v>
      </c>
      <c r="D1800" s="61">
        <v>3868.6009765344938</v>
      </c>
      <c r="E1800" s="62">
        <v>0</v>
      </c>
      <c r="F1800" s="60">
        <v>300257</v>
      </c>
      <c r="G1800" s="60" t="s">
        <v>284</v>
      </c>
      <c r="H1800" s="60">
        <v>2018</v>
      </c>
      <c r="I1800" s="62">
        <v>0</v>
      </c>
      <c r="J1800" s="60" t="s">
        <v>268</v>
      </c>
      <c r="K1800" s="60">
        <v>872008</v>
      </c>
      <c r="L1800" s="61"/>
      <c r="M1800" s="61">
        <v>3868.6009765344938</v>
      </c>
      <c r="N1800" s="61"/>
      <c r="O1800" s="60">
        <v>9230</v>
      </c>
      <c r="P1800" s="60">
        <v>504003</v>
      </c>
    </row>
    <row r="1801" spans="1:16" hidden="1" x14ac:dyDescent="0.25">
      <c r="A1801" s="60" t="s">
        <v>34</v>
      </c>
      <c r="B1801" s="60" t="s">
        <v>33</v>
      </c>
      <c r="C1801" s="57">
        <v>1300</v>
      </c>
      <c r="D1801" s="61">
        <v>4135.3995418258273</v>
      </c>
      <c r="E1801" s="62">
        <v>0</v>
      </c>
      <c r="F1801" s="60">
        <v>300265</v>
      </c>
      <c r="G1801" s="60" t="s">
        <v>285</v>
      </c>
      <c r="H1801" s="60">
        <v>2019</v>
      </c>
      <c r="I1801" s="62">
        <v>0</v>
      </c>
      <c r="J1801" s="60">
        <v>4265</v>
      </c>
      <c r="K1801" s="60">
        <v>872008</v>
      </c>
      <c r="L1801" s="61"/>
      <c r="M1801" s="61">
        <v>4135.3995418258273</v>
      </c>
      <c r="N1801" s="61"/>
      <c r="O1801" s="60">
        <v>4265</v>
      </c>
      <c r="P1801" s="60">
        <v>504003</v>
      </c>
    </row>
    <row r="1802" spans="1:16" hidden="1" x14ac:dyDescent="0.25">
      <c r="A1802" s="60" t="s">
        <v>34</v>
      </c>
      <c r="B1802" s="60" t="s">
        <v>33</v>
      </c>
      <c r="C1802" s="57">
        <v>1300</v>
      </c>
      <c r="D1802" s="61">
        <v>4135.3995535057811</v>
      </c>
      <c r="E1802" s="62">
        <v>0</v>
      </c>
      <c r="F1802" s="60">
        <v>300265</v>
      </c>
      <c r="G1802" s="60" t="s">
        <v>285</v>
      </c>
      <c r="H1802" s="60">
        <v>2019</v>
      </c>
      <c r="I1802" s="62">
        <v>0</v>
      </c>
      <c r="J1802" s="60">
        <v>4265</v>
      </c>
      <c r="K1802" s="60">
        <v>872008</v>
      </c>
      <c r="L1802" s="61"/>
      <c r="M1802" s="61">
        <v>4135.3995535057811</v>
      </c>
      <c r="N1802" s="61"/>
      <c r="O1802" s="60">
        <v>4265</v>
      </c>
      <c r="P1802" s="60">
        <v>504003</v>
      </c>
    </row>
    <row r="1803" spans="1:16" hidden="1" x14ac:dyDescent="0.25">
      <c r="A1803" s="60" t="s">
        <v>34</v>
      </c>
      <c r="B1803" s="60" t="s">
        <v>33</v>
      </c>
      <c r="C1803" s="57">
        <v>1300</v>
      </c>
      <c r="D1803" s="61">
        <v>4135.3998652187802</v>
      </c>
      <c r="E1803" s="62">
        <v>0</v>
      </c>
      <c r="F1803" s="60">
        <v>300265</v>
      </c>
      <c r="G1803" s="60" t="s">
        <v>285</v>
      </c>
      <c r="H1803" s="60">
        <v>2019</v>
      </c>
      <c r="I1803" s="62">
        <v>0</v>
      </c>
      <c r="J1803" s="60">
        <v>4265</v>
      </c>
      <c r="K1803" s="60">
        <v>872008</v>
      </c>
      <c r="L1803" s="61"/>
      <c r="M1803" s="61">
        <v>4135.3998652187802</v>
      </c>
      <c r="N1803" s="61"/>
      <c r="O1803" s="60">
        <v>4265</v>
      </c>
      <c r="P1803" s="60">
        <v>504003</v>
      </c>
    </row>
    <row r="1804" spans="1:16" hidden="1" x14ac:dyDescent="0.25">
      <c r="A1804" s="60" t="s">
        <v>34</v>
      </c>
      <c r="B1804" s="60" t="s">
        <v>33</v>
      </c>
      <c r="C1804" s="57">
        <v>1300</v>
      </c>
      <c r="D1804" s="61">
        <v>4135.3999482102572</v>
      </c>
      <c r="E1804" s="62">
        <v>0</v>
      </c>
      <c r="F1804" s="60">
        <v>300265</v>
      </c>
      <c r="G1804" s="60" t="s">
        <v>285</v>
      </c>
      <c r="H1804" s="60">
        <v>2019</v>
      </c>
      <c r="I1804" s="62">
        <v>0</v>
      </c>
      <c r="J1804" s="60">
        <v>4265</v>
      </c>
      <c r="K1804" s="60">
        <v>872008</v>
      </c>
      <c r="L1804" s="61"/>
      <c r="M1804" s="61">
        <v>4135.3999482102572</v>
      </c>
      <c r="N1804" s="61"/>
      <c r="O1804" s="60">
        <v>4265</v>
      </c>
      <c r="P1804" s="60">
        <v>504003</v>
      </c>
    </row>
    <row r="1805" spans="1:16" hidden="1" x14ac:dyDescent="0.25">
      <c r="A1805" s="60" t="s">
        <v>34</v>
      </c>
      <c r="B1805" s="60" t="s">
        <v>33</v>
      </c>
      <c r="C1805" s="57">
        <v>1300</v>
      </c>
      <c r="D1805" s="61">
        <v>4135.4001718539803</v>
      </c>
      <c r="E1805" s="62">
        <v>0</v>
      </c>
      <c r="F1805" s="60">
        <v>300265</v>
      </c>
      <c r="G1805" s="60" t="s">
        <v>285</v>
      </c>
      <c r="H1805" s="60">
        <v>2019</v>
      </c>
      <c r="I1805" s="62">
        <v>0</v>
      </c>
      <c r="J1805" s="60">
        <v>4265</v>
      </c>
      <c r="K1805" s="60">
        <v>872008</v>
      </c>
      <c r="L1805" s="61"/>
      <c r="M1805" s="61">
        <v>4135.4001718539803</v>
      </c>
      <c r="N1805" s="61"/>
      <c r="O1805" s="60">
        <v>4265</v>
      </c>
      <c r="P1805" s="60">
        <v>504003</v>
      </c>
    </row>
    <row r="1806" spans="1:16" hidden="1" x14ac:dyDescent="0.25">
      <c r="A1806" s="60" t="s">
        <v>34</v>
      </c>
      <c r="B1806" s="60" t="s">
        <v>33</v>
      </c>
      <c r="C1806" s="57">
        <v>1300</v>
      </c>
      <c r="D1806" s="61">
        <v>4135.4005947179958</v>
      </c>
      <c r="E1806" s="62">
        <v>0</v>
      </c>
      <c r="F1806" s="60">
        <v>300265</v>
      </c>
      <c r="G1806" s="60" t="s">
        <v>285</v>
      </c>
      <c r="H1806" s="60">
        <v>2019</v>
      </c>
      <c r="I1806" s="62">
        <v>0</v>
      </c>
      <c r="J1806" s="60">
        <v>4265</v>
      </c>
      <c r="K1806" s="60">
        <v>872008</v>
      </c>
      <c r="L1806" s="61"/>
      <c r="M1806" s="61">
        <v>4135.4005947179958</v>
      </c>
      <c r="N1806" s="61"/>
      <c r="O1806" s="60">
        <v>4265</v>
      </c>
      <c r="P1806" s="60">
        <v>504003</v>
      </c>
    </row>
    <row r="1807" spans="1:16" hidden="1" x14ac:dyDescent="0.25">
      <c r="A1807" s="60" t="s">
        <v>34</v>
      </c>
      <c r="B1807" s="60" t="s">
        <v>33</v>
      </c>
      <c r="C1807" s="57">
        <v>1300</v>
      </c>
      <c r="D1807" s="61">
        <v>4442.799878116547</v>
      </c>
      <c r="E1807" s="62">
        <v>0</v>
      </c>
      <c r="F1807" s="60">
        <v>300257</v>
      </c>
      <c r="G1807" s="60" t="s">
        <v>284</v>
      </c>
      <c r="H1807" s="60">
        <v>2016</v>
      </c>
      <c r="I1807" s="62">
        <v>0</v>
      </c>
      <c r="J1807" s="60" t="s">
        <v>268</v>
      </c>
      <c r="K1807" s="60">
        <v>872008</v>
      </c>
      <c r="L1807" s="61"/>
      <c r="M1807" s="61">
        <v>4442.799878116547</v>
      </c>
      <c r="N1807" s="61"/>
      <c r="O1807" s="60">
        <v>9230</v>
      </c>
      <c r="P1807" s="60">
        <v>504003</v>
      </c>
    </row>
    <row r="1808" spans="1:16" hidden="1" x14ac:dyDescent="0.25">
      <c r="A1808" s="60" t="s">
        <v>34</v>
      </c>
      <c r="B1808" s="60" t="s">
        <v>33</v>
      </c>
      <c r="C1808" s="57">
        <v>1300</v>
      </c>
      <c r="D1808" s="61">
        <v>6159.5986156399395</v>
      </c>
      <c r="E1808" s="62">
        <v>0</v>
      </c>
      <c r="F1808" s="60">
        <v>300265</v>
      </c>
      <c r="G1808" s="60" t="s">
        <v>285</v>
      </c>
      <c r="H1808" s="60">
        <v>2020</v>
      </c>
      <c r="I1808" s="62">
        <v>0</v>
      </c>
      <c r="J1808" s="60">
        <v>4265</v>
      </c>
      <c r="K1808" s="60">
        <v>872008</v>
      </c>
      <c r="L1808" s="61"/>
      <c r="M1808" s="61">
        <v>6159.5986156399395</v>
      </c>
      <c r="N1808" s="61"/>
      <c r="O1808" s="60">
        <v>4265</v>
      </c>
      <c r="P1808" s="60">
        <v>504003</v>
      </c>
    </row>
    <row r="1809" spans="1:16" hidden="1" x14ac:dyDescent="0.25">
      <c r="A1809" s="60" t="s">
        <v>34</v>
      </c>
      <c r="B1809" s="60" t="s">
        <v>33</v>
      </c>
      <c r="C1809" s="57">
        <v>1300</v>
      </c>
      <c r="D1809" s="61">
        <v>6159.5990404031299</v>
      </c>
      <c r="E1809" s="62">
        <v>0</v>
      </c>
      <c r="F1809" s="60">
        <v>300265</v>
      </c>
      <c r="G1809" s="60" t="s">
        <v>285</v>
      </c>
      <c r="H1809" s="60">
        <v>2020</v>
      </c>
      <c r="I1809" s="62">
        <v>0</v>
      </c>
      <c r="J1809" s="60">
        <v>4265</v>
      </c>
      <c r="K1809" s="60">
        <v>872008</v>
      </c>
      <c r="L1809" s="61"/>
      <c r="M1809" s="61">
        <v>6159.5990404031299</v>
      </c>
      <c r="N1809" s="61"/>
      <c r="O1809" s="60">
        <v>4265</v>
      </c>
      <c r="P1809" s="60">
        <v>504003</v>
      </c>
    </row>
    <row r="1810" spans="1:16" hidden="1" x14ac:dyDescent="0.25">
      <c r="A1810" s="60" t="s">
        <v>34</v>
      </c>
      <c r="B1810" s="60" t="s">
        <v>33</v>
      </c>
      <c r="C1810" s="57">
        <v>1300</v>
      </c>
      <c r="D1810" s="61">
        <v>6159.5998717249195</v>
      </c>
      <c r="E1810" s="62">
        <v>0</v>
      </c>
      <c r="F1810" s="60">
        <v>300265</v>
      </c>
      <c r="G1810" s="60" t="s">
        <v>285</v>
      </c>
      <c r="H1810" s="60">
        <v>2020</v>
      </c>
      <c r="I1810" s="62">
        <v>0</v>
      </c>
      <c r="J1810" s="60">
        <v>4265</v>
      </c>
      <c r="K1810" s="60">
        <v>872008</v>
      </c>
      <c r="L1810" s="61"/>
      <c r="M1810" s="61">
        <v>6159.5998717249195</v>
      </c>
      <c r="N1810" s="61"/>
      <c r="O1810" s="60">
        <v>4265</v>
      </c>
      <c r="P1810" s="60">
        <v>504003</v>
      </c>
    </row>
    <row r="1811" spans="1:16" hidden="1" x14ac:dyDescent="0.25">
      <c r="A1811" s="60" t="s">
        <v>34</v>
      </c>
      <c r="B1811" s="60" t="s">
        <v>33</v>
      </c>
      <c r="C1811" s="57">
        <v>1300</v>
      </c>
      <c r="D1811" s="61">
        <v>6159.5998927546298</v>
      </c>
      <c r="E1811" s="62">
        <v>0</v>
      </c>
      <c r="F1811" s="60">
        <v>300265</v>
      </c>
      <c r="G1811" s="60" t="s">
        <v>285</v>
      </c>
      <c r="H1811" s="60">
        <v>2020</v>
      </c>
      <c r="I1811" s="62">
        <v>0</v>
      </c>
      <c r="J1811" s="60">
        <v>4265</v>
      </c>
      <c r="K1811" s="60">
        <v>872008</v>
      </c>
      <c r="L1811" s="61"/>
      <c r="M1811" s="61">
        <v>6159.5998927546298</v>
      </c>
      <c r="N1811" s="61"/>
      <c r="O1811" s="60">
        <v>4265</v>
      </c>
      <c r="P1811" s="60">
        <v>504003</v>
      </c>
    </row>
    <row r="1812" spans="1:16" hidden="1" x14ac:dyDescent="0.25">
      <c r="A1812" s="60" t="s">
        <v>34</v>
      </c>
      <c r="B1812" s="60" t="s">
        <v>33</v>
      </c>
      <c r="C1812" s="57">
        <v>1300</v>
      </c>
      <c r="D1812" s="61">
        <v>6159.6001159173411</v>
      </c>
      <c r="E1812" s="62">
        <v>0</v>
      </c>
      <c r="F1812" s="60">
        <v>300265</v>
      </c>
      <c r="G1812" s="60" t="s">
        <v>285</v>
      </c>
      <c r="H1812" s="60">
        <v>2020</v>
      </c>
      <c r="I1812" s="62">
        <v>0</v>
      </c>
      <c r="J1812" s="60">
        <v>4265</v>
      </c>
      <c r="K1812" s="60">
        <v>872008</v>
      </c>
      <c r="L1812" s="61"/>
      <c r="M1812" s="61">
        <v>6159.6001159173411</v>
      </c>
      <c r="N1812" s="61"/>
      <c r="O1812" s="60">
        <v>4265</v>
      </c>
      <c r="P1812" s="60">
        <v>504003</v>
      </c>
    </row>
    <row r="1813" spans="1:16" hidden="1" x14ac:dyDescent="0.25">
      <c r="A1813" s="60" t="s">
        <v>34</v>
      </c>
      <c r="B1813" s="60" t="s">
        <v>33</v>
      </c>
      <c r="C1813" s="57">
        <v>1300</v>
      </c>
      <c r="D1813" s="61">
        <v>6159.6002384552294</v>
      </c>
      <c r="E1813" s="62">
        <v>0</v>
      </c>
      <c r="F1813" s="60">
        <v>300265</v>
      </c>
      <c r="G1813" s="60" t="s">
        <v>285</v>
      </c>
      <c r="H1813" s="60">
        <v>2020</v>
      </c>
      <c r="I1813" s="62">
        <v>0</v>
      </c>
      <c r="J1813" s="60">
        <v>4265</v>
      </c>
      <c r="K1813" s="60">
        <v>872008</v>
      </c>
      <c r="L1813" s="61"/>
      <c r="M1813" s="61">
        <v>6159.6002384552294</v>
      </c>
      <c r="N1813" s="61"/>
      <c r="O1813" s="60">
        <v>4265</v>
      </c>
      <c r="P1813" s="60">
        <v>504003</v>
      </c>
    </row>
    <row r="1814" spans="1:16" hidden="1" x14ac:dyDescent="0.25">
      <c r="A1814" s="60" t="s">
        <v>34</v>
      </c>
      <c r="B1814" s="60" t="s">
        <v>33</v>
      </c>
      <c r="C1814" s="57">
        <v>1300</v>
      </c>
      <c r="D1814" s="61">
        <v>6159.6003081116096</v>
      </c>
      <c r="E1814" s="62">
        <v>0</v>
      </c>
      <c r="F1814" s="60">
        <v>300265</v>
      </c>
      <c r="G1814" s="60" t="s">
        <v>285</v>
      </c>
      <c r="H1814" s="60">
        <v>2020</v>
      </c>
      <c r="I1814" s="62">
        <v>0</v>
      </c>
      <c r="J1814" s="60">
        <v>4265</v>
      </c>
      <c r="K1814" s="60">
        <v>872008</v>
      </c>
      <c r="L1814" s="61"/>
      <c r="M1814" s="61">
        <v>6159.6003081116096</v>
      </c>
      <c r="N1814" s="61"/>
      <c r="O1814" s="60">
        <v>4265</v>
      </c>
      <c r="P1814" s="60">
        <v>504003</v>
      </c>
    </row>
    <row r="1815" spans="1:16" hidden="1" x14ac:dyDescent="0.25">
      <c r="A1815" s="60" t="s">
        <v>34</v>
      </c>
      <c r="B1815" s="60" t="s">
        <v>33</v>
      </c>
      <c r="C1815" s="57">
        <v>1300</v>
      </c>
      <c r="D1815" s="61">
        <v>6159.6004875215158</v>
      </c>
      <c r="E1815" s="62">
        <v>0</v>
      </c>
      <c r="F1815" s="60">
        <v>300265</v>
      </c>
      <c r="G1815" s="60" t="s">
        <v>285</v>
      </c>
      <c r="H1815" s="60">
        <v>2020</v>
      </c>
      <c r="I1815" s="62">
        <v>0</v>
      </c>
      <c r="J1815" s="60">
        <v>4265</v>
      </c>
      <c r="K1815" s="60">
        <v>872008</v>
      </c>
      <c r="L1815" s="61"/>
      <c r="M1815" s="61">
        <v>6159.6004875215158</v>
      </c>
      <c r="N1815" s="61"/>
      <c r="O1815" s="60">
        <v>4265</v>
      </c>
      <c r="P1815" s="60">
        <v>504003</v>
      </c>
    </row>
    <row r="1816" spans="1:16" hidden="1" x14ac:dyDescent="0.25">
      <c r="A1816" s="60" t="s">
        <v>34</v>
      </c>
      <c r="B1816" s="60" t="s">
        <v>33</v>
      </c>
      <c r="C1816" s="57">
        <v>1300</v>
      </c>
      <c r="D1816" s="61">
        <v>6258.1998460325176</v>
      </c>
      <c r="E1816" s="62">
        <v>0</v>
      </c>
      <c r="F1816" s="60">
        <v>300265</v>
      </c>
      <c r="G1816" s="60" t="s">
        <v>285</v>
      </c>
      <c r="H1816" s="60">
        <v>2019</v>
      </c>
      <c r="I1816" s="62">
        <v>0</v>
      </c>
      <c r="J1816" s="60">
        <v>4265</v>
      </c>
      <c r="K1816" s="60">
        <v>872008</v>
      </c>
      <c r="L1816" s="61"/>
      <c r="M1816" s="61">
        <v>6258.1998460325176</v>
      </c>
      <c r="N1816" s="61"/>
      <c r="O1816" s="60">
        <v>4265</v>
      </c>
      <c r="P1816" s="60">
        <v>504003</v>
      </c>
    </row>
    <row r="1817" spans="1:16" hidden="1" x14ac:dyDescent="0.25">
      <c r="A1817" s="60" t="s">
        <v>34</v>
      </c>
      <c r="B1817" s="60" t="s">
        <v>33</v>
      </c>
      <c r="C1817" s="57">
        <v>1300</v>
      </c>
      <c r="D1817" s="61">
        <v>6258.1999695790955</v>
      </c>
      <c r="E1817" s="62">
        <v>0</v>
      </c>
      <c r="F1817" s="60">
        <v>300265</v>
      </c>
      <c r="G1817" s="60" t="s">
        <v>285</v>
      </c>
      <c r="H1817" s="60">
        <v>2019</v>
      </c>
      <c r="I1817" s="62">
        <v>0</v>
      </c>
      <c r="J1817" s="60">
        <v>4265</v>
      </c>
      <c r="K1817" s="60">
        <v>872008</v>
      </c>
      <c r="L1817" s="61"/>
      <c r="M1817" s="61">
        <v>6258.1999695790955</v>
      </c>
      <c r="N1817" s="61"/>
      <c r="O1817" s="60">
        <v>4265</v>
      </c>
      <c r="P1817" s="60">
        <v>504003</v>
      </c>
    </row>
    <row r="1818" spans="1:16" hidden="1" x14ac:dyDescent="0.25">
      <c r="A1818" s="60" t="s">
        <v>34</v>
      </c>
      <c r="B1818" s="60" t="s">
        <v>33</v>
      </c>
      <c r="C1818" s="57">
        <v>1300</v>
      </c>
      <c r="D1818" s="61">
        <v>6258.2000405900817</v>
      </c>
      <c r="E1818" s="62">
        <v>0</v>
      </c>
      <c r="F1818" s="60">
        <v>300265</v>
      </c>
      <c r="G1818" s="60" t="s">
        <v>285</v>
      </c>
      <c r="H1818" s="60">
        <v>2019</v>
      </c>
      <c r="I1818" s="62">
        <v>0</v>
      </c>
      <c r="J1818" s="60">
        <v>4265</v>
      </c>
      <c r="K1818" s="60">
        <v>872008</v>
      </c>
      <c r="L1818" s="61"/>
      <c r="M1818" s="61">
        <v>6258.2000405900817</v>
      </c>
      <c r="N1818" s="61"/>
      <c r="O1818" s="60">
        <v>4265</v>
      </c>
      <c r="P1818" s="60">
        <v>504003</v>
      </c>
    </row>
    <row r="1819" spans="1:16" hidden="1" x14ac:dyDescent="0.25">
      <c r="A1819" s="60" t="s">
        <v>34</v>
      </c>
      <c r="B1819" s="60" t="s">
        <v>33</v>
      </c>
      <c r="C1819" s="57">
        <v>1300</v>
      </c>
      <c r="D1819" s="61">
        <v>12516.400099144139</v>
      </c>
      <c r="E1819" s="62">
        <v>0</v>
      </c>
      <c r="F1819" s="60">
        <v>300265</v>
      </c>
      <c r="G1819" s="60" t="s">
        <v>285</v>
      </c>
      <c r="H1819" s="60">
        <v>2019</v>
      </c>
      <c r="I1819" s="62">
        <v>0</v>
      </c>
      <c r="J1819" s="60">
        <v>4265</v>
      </c>
      <c r="K1819" s="60">
        <v>872008</v>
      </c>
      <c r="L1819" s="61"/>
      <c r="M1819" s="61">
        <v>12516.400099144139</v>
      </c>
      <c r="N1819" s="61"/>
      <c r="O1819" s="60">
        <v>4265</v>
      </c>
      <c r="P1819" s="60">
        <v>504003</v>
      </c>
    </row>
    <row r="1820" spans="1:16" hidden="1" x14ac:dyDescent="0.25">
      <c r="A1820" s="60" t="s">
        <v>34</v>
      </c>
      <c r="B1820" s="60" t="s">
        <v>33</v>
      </c>
      <c r="C1820" s="57">
        <v>1300</v>
      </c>
      <c r="D1820" s="61">
        <v>18843.60102516026</v>
      </c>
      <c r="E1820" s="62">
        <v>0</v>
      </c>
      <c r="F1820" s="60">
        <v>300257</v>
      </c>
      <c r="G1820" s="60" t="s">
        <v>284</v>
      </c>
      <c r="H1820" s="60">
        <v>2017</v>
      </c>
      <c r="I1820" s="62">
        <v>0</v>
      </c>
      <c r="J1820" s="60" t="s">
        <v>268</v>
      </c>
      <c r="K1820" s="60">
        <v>872008</v>
      </c>
      <c r="L1820" s="61"/>
      <c r="M1820" s="61">
        <v>18843.60102516026</v>
      </c>
      <c r="N1820" s="61"/>
      <c r="O1820" s="60">
        <v>9230</v>
      </c>
      <c r="P1820" s="60">
        <v>504003</v>
      </c>
    </row>
    <row r="1821" spans="1:16" hidden="1" x14ac:dyDescent="0.25">
      <c r="A1821" s="60" t="s">
        <v>34</v>
      </c>
      <c r="B1821" s="60" t="s">
        <v>33</v>
      </c>
      <c r="C1821" s="57">
        <v>1300</v>
      </c>
      <c r="D1821" s="61">
        <v>19035.100113721473</v>
      </c>
      <c r="E1821" s="62">
        <v>0</v>
      </c>
      <c r="F1821" s="60">
        <v>300257</v>
      </c>
      <c r="G1821" s="60" t="s">
        <v>284</v>
      </c>
      <c r="H1821" s="60">
        <v>2017</v>
      </c>
      <c r="I1821" s="62">
        <v>0</v>
      </c>
      <c r="J1821" s="60" t="s">
        <v>268</v>
      </c>
      <c r="K1821" s="60">
        <v>872008</v>
      </c>
      <c r="L1821" s="61"/>
      <c r="M1821" s="61">
        <v>19035.100113721473</v>
      </c>
      <c r="N1821" s="61"/>
      <c r="O1821" s="60">
        <v>9230</v>
      </c>
      <c r="P1821" s="60">
        <v>504003</v>
      </c>
    </row>
    <row r="1822" spans="1:16" hidden="1" x14ac:dyDescent="0.25">
      <c r="A1822" s="60" t="s">
        <v>34</v>
      </c>
      <c r="B1822" s="60" t="s">
        <v>33</v>
      </c>
      <c r="C1822" s="57">
        <v>1300</v>
      </c>
      <c r="D1822" s="61">
        <v>27307.911866219867</v>
      </c>
      <c r="E1822" s="62">
        <v>0</v>
      </c>
      <c r="F1822" s="60">
        <v>300265</v>
      </c>
      <c r="G1822" s="60" t="s">
        <v>285</v>
      </c>
      <c r="H1822" s="60">
        <v>2019</v>
      </c>
      <c r="I1822" s="62">
        <v>0</v>
      </c>
      <c r="J1822" s="60">
        <v>4265</v>
      </c>
      <c r="K1822" s="60">
        <v>872008</v>
      </c>
      <c r="L1822" s="61"/>
      <c r="M1822" s="61">
        <v>27307.911866219867</v>
      </c>
      <c r="N1822" s="61"/>
      <c r="O1822" s="60">
        <v>4265</v>
      </c>
      <c r="P1822" s="60">
        <v>504003</v>
      </c>
    </row>
    <row r="1823" spans="1:16" hidden="1" x14ac:dyDescent="0.25">
      <c r="A1823" s="60" t="s">
        <v>34</v>
      </c>
      <c r="B1823" s="60" t="s">
        <v>33</v>
      </c>
      <c r="C1823" s="57">
        <v>1300</v>
      </c>
      <c r="D1823" s="61">
        <v>40674.602147240694</v>
      </c>
      <c r="E1823" s="62">
        <v>0</v>
      </c>
      <c r="F1823" s="60">
        <v>300265</v>
      </c>
      <c r="G1823" s="60" t="s">
        <v>285</v>
      </c>
      <c r="H1823" s="60">
        <v>2020</v>
      </c>
      <c r="I1823" s="62">
        <v>0</v>
      </c>
      <c r="J1823" s="60">
        <v>4265</v>
      </c>
      <c r="K1823" s="60">
        <v>872008</v>
      </c>
      <c r="L1823" s="61"/>
      <c r="M1823" s="61">
        <v>40674.602147240694</v>
      </c>
      <c r="N1823" s="61"/>
      <c r="O1823" s="60">
        <v>4265</v>
      </c>
      <c r="P1823" s="60">
        <v>504003</v>
      </c>
    </row>
    <row r="1824" spans="1:16" hidden="1" x14ac:dyDescent="0.25">
      <c r="A1824" s="60" t="s">
        <v>34</v>
      </c>
      <c r="B1824" s="60" t="s">
        <v>33</v>
      </c>
      <c r="C1824" s="57">
        <v>1302</v>
      </c>
      <c r="D1824" s="61">
        <v>1212.1996372153237</v>
      </c>
      <c r="E1824" s="62">
        <v>0</v>
      </c>
      <c r="F1824" s="60">
        <v>710481</v>
      </c>
      <c r="G1824" s="60" t="s">
        <v>287</v>
      </c>
      <c r="H1824" s="60">
        <v>2016</v>
      </c>
      <c r="I1824" s="62">
        <v>0.92</v>
      </c>
      <c r="J1824" s="60" t="s">
        <v>268</v>
      </c>
      <c r="K1824" s="60">
        <v>872008</v>
      </c>
      <c r="L1824" s="61">
        <v>1115.2236662380978</v>
      </c>
      <c r="M1824" s="61">
        <v>96.97597097722587</v>
      </c>
      <c r="N1824" s="61"/>
      <c r="O1824" s="60" t="s">
        <v>283</v>
      </c>
      <c r="P1824" s="60">
        <v>504003</v>
      </c>
    </row>
    <row r="1825" spans="1:16" hidden="1" x14ac:dyDescent="0.25">
      <c r="A1825" s="60" t="s">
        <v>34</v>
      </c>
      <c r="B1825" s="60" t="s">
        <v>33</v>
      </c>
      <c r="C1825" s="57">
        <v>1302</v>
      </c>
      <c r="D1825" s="61">
        <v>1212.1998573196638</v>
      </c>
      <c r="E1825" s="62">
        <v>0</v>
      </c>
      <c r="F1825" s="60">
        <v>710481</v>
      </c>
      <c r="G1825" s="60" t="s">
        <v>287</v>
      </c>
      <c r="H1825" s="60">
        <v>2016</v>
      </c>
      <c r="I1825" s="62">
        <v>0.92</v>
      </c>
      <c r="J1825" s="60" t="s">
        <v>268</v>
      </c>
      <c r="K1825" s="60">
        <v>872008</v>
      </c>
      <c r="L1825" s="61">
        <v>1115.2238687340907</v>
      </c>
      <c r="M1825" s="61">
        <v>96.975988585573077</v>
      </c>
      <c r="N1825" s="61"/>
      <c r="O1825" s="60" t="s">
        <v>283</v>
      </c>
      <c r="P1825" s="60">
        <v>504003</v>
      </c>
    </row>
    <row r="1826" spans="1:16" hidden="1" x14ac:dyDescent="0.25">
      <c r="A1826" s="60" t="s">
        <v>34</v>
      </c>
      <c r="B1826" s="60" t="s">
        <v>33</v>
      </c>
      <c r="C1826" s="57">
        <v>1302</v>
      </c>
      <c r="D1826" s="61">
        <v>1212.1998662650421</v>
      </c>
      <c r="E1826" s="62">
        <v>0</v>
      </c>
      <c r="F1826" s="60">
        <v>710481</v>
      </c>
      <c r="G1826" s="60" t="s">
        <v>287</v>
      </c>
      <c r="H1826" s="60">
        <v>2016</v>
      </c>
      <c r="I1826" s="62">
        <v>0.92</v>
      </c>
      <c r="J1826" s="60" t="s">
        <v>268</v>
      </c>
      <c r="K1826" s="60">
        <v>872008</v>
      </c>
      <c r="L1826" s="61">
        <v>1115.2238769638388</v>
      </c>
      <c r="M1826" s="61">
        <v>96.975989301203299</v>
      </c>
      <c r="N1826" s="61"/>
      <c r="O1826" s="60" t="s">
        <v>283</v>
      </c>
      <c r="P1826" s="60">
        <v>504003</v>
      </c>
    </row>
    <row r="1827" spans="1:16" hidden="1" x14ac:dyDescent="0.25">
      <c r="A1827" s="60" t="s">
        <v>34</v>
      </c>
      <c r="B1827" s="60" t="s">
        <v>33</v>
      </c>
      <c r="C1827" s="57">
        <v>1302</v>
      </c>
      <c r="D1827" s="61">
        <v>1212.1998792526354</v>
      </c>
      <c r="E1827" s="62">
        <v>0</v>
      </c>
      <c r="F1827" s="60">
        <v>710481</v>
      </c>
      <c r="G1827" s="60" t="s">
        <v>287</v>
      </c>
      <c r="H1827" s="60">
        <v>2016</v>
      </c>
      <c r="I1827" s="62">
        <v>0.92</v>
      </c>
      <c r="J1827" s="60" t="s">
        <v>268</v>
      </c>
      <c r="K1827" s="60">
        <v>872008</v>
      </c>
      <c r="L1827" s="61">
        <v>1115.2238889124246</v>
      </c>
      <c r="M1827" s="61">
        <v>96.975990340210728</v>
      </c>
      <c r="N1827" s="61"/>
      <c r="O1827" s="60" t="s">
        <v>283</v>
      </c>
      <c r="P1827" s="60">
        <v>504003</v>
      </c>
    </row>
    <row r="1828" spans="1:16" hidden="1" x14ac:dyDescent="0.25">
      <c r="A1828" s="60" t="s">
        <v>34</v>
      </c>
      <c r="B1828" s="60" t="s">
        <v>33</v>
      </c>
      <c r="C1828" s="57">
        <v>1302</v>
      </c>
      <c r="D1828" s="61">
        <v>1212.199886249384</v>
      </c>
      <c r="E1828" s="62">
        <v>0</v>
      </c>
      <c r="F1828" s="60">
        <v>710481</v>
      </c>
      <c r="G1828" s="60" t="s">
        <v>287</v>
      </c>
      <c r="H1828" s="60">
        <v>2016</v>
      </c>
      <c r="I1828" s="62">
        <v>0.92</v>
      </c>
      <c r="J1828" s="60" t="s">
        <v>268</v>
      </c>
      <c r="K1828" s="60">
        <v>872008</v>
      </c>
      <c r="L1828" s="61">
        <v>1115.2238953494334</v>
      </c>
      <c r="M1828" s="61">
        <v>96.975990899950602</v>
      </c>
      <c r="N1828" s="61"/>
      <c r="O1828" s="60" t="s">
        <v>283</v>
      </c>
      <c r="P1828" s="60">
        <v>504003</v>
      </c>
    </row>
    <row r="1829" spans="1:16" hidden="1" x14ac:dyDescent="0.25">
      <c r="A1829" s="60" t="s">
        <v>34</v>
      </c>
      <c r="B1829" s="60" t="s">
        <v>33</v>
      </c>
      <c r="C1829" s="57">
        <v>1302</v>
      </c>
      <c r="D1829" s="61">
        <v>1212.1999037790422</v>
      </c>
      <c r="E1829" s="62">
        <v>0</v>
      </c>
      <c r="F1829" s="60">
        <v>710481</v>
      </c>
      <c r="G1829" s="60" t="s">
        <v>287</v>
      </c>
      <c r="H1829" s="60">
        <v>2016</v>
      </c>
      <c r="I1829" s="62">
        <v>0.92</v>
      </c>
      <c r="J1829" s="60" t="s">
        <v>268</v>
      </c>
      <c r="K1829" s="60">
        <v>872008</v>
      </c>
      <c r="L1829" s="61">
        <v>1115.223911476719</v>
      </c>
      <c r="M1829" s="61">
        <v>96.97599230232322</v>
      </c>
      <c r="N1829" s="61"/>
      <c r="O1829" s="60" t="s">
        <v>283</v>
      </c>
      <c r="P1829" s="60">
        <v>504003</v>
      </c>
    </row>
    <row r="1830" spans="1:16" hidden="1" x14ac:dyDescent="0.25">
      <c r="A1830" s="60" t="s">
        <v>34</v>
      </c>
      <c r="B1830" s="60" t="s">
        <v>33</v>
      </c>
      <c r="C1830" s="57">
        <v>1302</v>
      </c>
      <c r="D1830" s="61">
        <v>1212.2000470732207</v>
      </c>
      <c r="E1830" s="62">
        <v>0</v>
      </c>
      <c r="F1830" s="60">
        <v>710481</v>
      </c>
      <c r="G1830" s="60" t="s">
        <v>287</v>
      </c>
      <c r="H1830" s="60">
        <v>2016</v>
      </c>
      <c r="I1830" s="62">
        <v>0.92</v>
      </c>
      <c r="J1830" s="60" t="s">
        <v>268</v>
      </c>
      <c r="K1830" s="60">
        <v>872008</v>
      </c>
      <c r="L1830" s="61">
        <v>1115.2240433073632</v>
      </c>
      <c r="M1830" s="61">
        <v>96.976003765857513</v>
      </c>
      <c r="N1830" s="61"/>
      <c r="O1830" s="60" t="s">
        <v>283</v>
      </c>
      <c r="P1830" s="60">
        <v>504003</v>
      </c>
    </row>
    <row r="1831" spans="1:16" hidden="1" x14ac:dyDescent="0.25">
      <c r="A1831" s="60" t="s">
        <v>34</v>
      </c>
      <c r="B1831" s="60" t="s">
        <v>33</v>
      </c>
      <c r="C1831" s="57">
        <v>1302</v>
      </c>
      <c r="D1831" s="61">
        <v>1212.2000534979295</v>
      </c>
      <c r="E1831" s="62">
        <v>0</v>
      </c>
      <c r="F1831" s="60">
        <v>710481</v>
      </c>
      <c r="G1831" s="60" t="s">
        <v>287</v>
      </c>
      <c r="H1831" s="60">
        <v>2016</v>
      </c>
      <c r="I1831" s="62">
        <v>0.92</v>
      </c>
      <c r="J1831" s="60" t="s">
        <v>268</v>
      </c>
      <c r="K1831" s="60">
        <v>872008</v>
      </c>
      <c r="L1831" s="61">
        <v>1115.2240492180952</v>
      </c>
      <c r="M1831" s="61">
        <v>96.976004279834342</v>
      </c>
      <c r="N1831" s="61"/>
      <c r="O1831" s="60" t="s">
        <v>283</v>
      </c>
      <c r="P1831" s="60">
        <v>504003</v>
      </c>
    </row>
    <row r="1832" spans="1:16" hidden="1" x14ac:dyDescent="0.25">
      <c r="A1832" s="60" t="s">
        <v>34</v>
      </c>
      <c r="B1832" s="60" t="s">
        <v>33</v>
      </c>
      <c r="C1832" s="57">
        <v>1302</v>
      </c>
      <c r="D1832" s="61">
        <v>1212.2000652532211</v>
      </c>
      <c r="E1832" s="62">
        <v>0</v>
      </c>
      <c r="F1832" s="60">
        <v>710481</v>
      </c>
      <c r="G1832" s="60" t="s">
        <v>287</v>
      </c>
      <c r="H1832" s="60">
        <v>2016</v>
      </c>
      <c r="I1832" s="62">
        <v>0.92</v>
      </c>
      <c r="J1832" s="60" t="s">
        <v>268</v>
      </c>
      <c r="K1832" s="60">
        <v>872008</v>
      </c>
      <c r="L1832" s="61">
        <v>1115.2240600329635</v>
      </c>
      <c r="M1832" s="61">
        <v>96.976005220257548</v>
      </c>
      <c r="N1832" s="61"/>
      <c r="O1832" s="60" t="s">
        <v>283</v>
      </c>
      <c r="P1832" s="60">
        <v>504003</v>
      </c>
    </row>
    <row r="1833" spans="1:16" hidden="1" x14ac:dyDescent="0.25">
      <c r="A1833" s="60" t="s">
        <v>34</v>
      </c>
      <c r="B1833" s="60" t="s">
        <v>33</v>
      </c>
      <c r="C1833" s="57">
        <v>1302</v>
      </c>
      <c r="D1833" s="61">
        <v>1212.2002341023485</v>
      </c>
      <c r="E1833" s="62">
        <v>0</v>
      </c>
      <c r="F1833" s="60">
        <v>710481</v>
      </c>
      <c r="G1833" s="60" t="s">
        <v>287</v>
      </c>
      <c r="H1833" s="60">
        <v>2016</v>
      </c>
      <c r="I1833" s="62">
        <v>0.92</v>
      </c>
      <c r="J1833" s="60" t="s">
        <v>268</v>
      </c>
      <c r="K1833" s="60">
        <v>872008</v>
      </c>
      <c r="L1833" s="61">
        <v>1115.2242153741606</v>
      </c>
      <c r="M1833" s="61">
        <v>96.97601872818791</v>
      </c>
      <c r="N1833" s="61"/>
      <c r="O1833" s="60" t="s">
        <v>283</v>
      </c>
      <c r="P1833" s="60">
        <v>504003</v>
      </c>
    </row>
    <row r="1834" spans="1:16" hidden="1" x14ac:dyDescent="0.25">
      <c r="A1834" s="60" t="s">
        <v>34</v>
      </c>
      <c r="B1834" s="60" t="s">
        <v>33</v>
      </c>
      <c r="C1834" s="57">
        <v>1302</v>
      </c>
      <c r="D1834" s="61">
        <v>1351.3996107514704</v>
      </c>
      <c r="E1834" s="62">
        <v>0</v>
      </c>
      <c r="F1834" s="60">
        <v>710481</v>
      </c>
      <c r="G1834" s="60" t="s">
        <v>287</v>
      </c>
      <c r="H1834" s="60">
        <v>2017</v>
      </c>
      <c r="I1834" s="62">
        <v>0.92</v>
      </c>
      <c r="J1834" s="60" t="s">
        <v>268</v>
      </c>
      <c r="K1834" s="60">
        <v>872008</v>
      </c>
      <c r="L1834" s="61">
        <v>1243.2876418913529</v>
      </c>
      <c r="M1834" s="61">
        <v>108.11196886011749</v>
      </c>
      <c r="N1834" s="61"/>
      <c r="O1834" s="60" t="s">
        <v>283</v>
      </c>
      <c r="P1834" s="60">
        <v>504003</v>
      </c>
    </row>
    <row r="1835" spans="1:16" hidden="1" x14ac:dyDescent="0.25">
      <c r="A1835" s="60" t="s">
        <v>34</v>
      </c>
      <c r="B1835" s="60" t="s">
        <v>33</v>
      </c>
      <c r="C1835" s="57">
        <v>1302</v>
      </c>
      <c r="D1835" s="61">
        <v>1351.3997935977654</v>
      </c>
      <c r="E1835" s="62">
        <v>0</v>
      </c>
      <c r="F1835" s="60">
        <v>710481</v>
      </c>
      <c r="G1835" s="60" t="s">
        <v>287</v>
      </c>
      <c r="H1835" s="60">
        <v>2017</v>
      </c>
      <c r="I1835" s="62">
        <v>0.92</v>
      </c>
      <c r="J1835" s="60" t="s">
        <v>268</v>
      </c>
      <c r="K1835" s="60">
        <v>872008</v>
      </c>
      <c r="L1835" s="61">
        <v>1243.2878101099443</v>
      </c>
      <c r="M1835" s="61">
        <v>108.11198348782113</v>
      </c>
      <c r="N1835" s="61"/>
      <c r="O1835" s="60" t="s">
        <v>283</v>
      </c>
      <c r="P1835" s="60">
        <v>504003</v>
      </c>
    </row>
    <row r="1836" spans="1:16" hidden="1" x14ac:dyDescent="0.25">
      <c r="A1836" s="60" t="s">
        <v>34</v>
      </c>
      <c r="B1836" s="60" t="s">
        <v>33</v>
      </c>
      <c r="C1836" s="57">
        <v>1302</v>
      </c>
      <c r="D1836" s="61">
        <v>1351.3999594632994</v>
      </c>
      <c r="E1836" s="62">
        <v>0</v>
      </c>
      <c r="F1836" s="60">
        <v>710481</v>
      </c>
      <c r="G1836" s="60" t="s">
        <v>287</v>
      </c>
      <c r="H1836" s="60">
        <v>2017</v>
      </c>
      <c r="I1836" s="62">
        <v>0.92</v>
      </c>
      <c r="J1836" s="60" t="s">
        <v>268</v>
      </c>
      <c r="K1836" s="60">
        <v>872008</v>
      </c>
      <c r="L1836" s="61">
        <v>1243.2879627062355</v>
      </c>
      <c r="M1836" s="61">
        <v>108.11199675706393</v>
      </c>
      <c r="N1836" s="61"/>
      <c r="O1836" s="60" t="s">
        <v>283</v>
      </c>
      <c r="P1836" s="60">
        <v>504003</v>
      </c>
    </row>
    <row r="1837" spans="1:16" hidden="1" x14ac:dyDescent="0.25">
      <c r="A1837" s="60" t="s">
        <v>34</v>
      </c>
      <c r="B1837" s="60" t="s">
        <v>33</v>
      </c>
      <c r="C1837" s="57">
        <v>1302</v>
      </c>
      <c r="D1837" s="61">
        <v>1351.3999702810934</v>
      </c>
      <c r="E1837" s="62">
        <v>0</v>
      </c>
      <c r="F1837" s="60">
        <v>710481</v>
      </c>
      <c r="G1837" s="60" t="s">
        <v>287</v>
      </c>
      <c r="H1837" s="60">
        <v>2017</v>
      </c>
      <c r="I1837" s="62">
        <v>0.92</v>
      </c>
      <c r="J1837" s="60" t="s">
        <v>268</v>
      </c>
      <c r="K1837" s="60">
        <v>872008</v>
      </c>
      <c r="L1837" s="61">
        <v>1243.2879726586059</v>
      </c>
      <c r="M1837" s="61">
        <v>108.11199762248748</v>
      </c>
      <c r="N1837" s="61"/>
      <c r="O1837" s="60" t="s">
        <v>283</v>
      </c>
      <c r="P1837" s="60">
        <v>504003</v>
      </c>
    </row>
    <row r="1838" spans="1:16" hidden="1" x14ac:dyDescent="0.25">
      <c r="A1838" s="60" t="s">
        <v>34</v>
      </c>
      <c r="B1838" s="60" t="s">
        <v>33</v>
      </c>
      <c r="C1838" s="57">
        <v>1302</v>
      </c>
      <c r="D1838" s="61">
        <v>1351.4000084914044</v>
      </c>
      <c r="E1838" s="62">
        <v>0</v>
      </c>
      <c r="F1838" s="60">
        <v>710481</v>
      </c>
      <c r="G1838" s="60" t="s">
        <v>287</v>
      </c>
      <c r="H1838" s="60">
        <v>2017</v>
      </c>
      <c r="I1838" s="62">
        <v>0.92</v>
      </c>
      <c r="J1838" s="60" t="s">
        <v>268</v>
      </c>
      <c r="K1838" s="60">
        <v>872008</v>
      </c>
      <c r="L1838" s="61">
        <v>1243.288007812092</v>
      </c>
      <c r="M1838" s="61">
        <v>108.11200067931236</v>
      </c>
      <c r="N1838" s="61"/>
      <c r="O1838" s="60" t="s">
        <v>283</v>
      </c>
      <c r="P1838" s="60">
        <v>504003</v>
      </c>
    </row>
    <row r="1839" spans="1:16" hidden="1" x14ac:dyDescent="0.25">
      <c r="A1839" s="60" t="s">
        <v>34</v>
      </c>
      <c r="B1839" s="60" t="s">
        <v>33</v>
      </c>
      <c r="C1839" s="57">
        <v>1302</v>
      </c>
      <c r="D1839" s="61">
        <v>1351.4000543554591</v>
      </c>
      <c r="E1839" s="62">
        <v>0</v>
      </c>
      <c r="F1839" s="60">
        <v>710481</v>
      </c>
      <c r="G1839" s="60" t="s">
        <v>287</v>
      </c>
      <c r="H1839" s="60">
        <v>2017</v>
      </c>
      <c r="I1839" s="62">
        <v>0.92</v>
      </c>
      <c r="J1839" s="60" t="s">
        <v>268</v>
      </c>
      <c r="K1839" s="60">
        <v>872008</v>
      </c>
      <c r="L1839" s="61">
        <v>1243.2880500070225</v>
      </c>
      <c r="M1839" s="61">
        <v>108.11200434843659</v>
      </c>
      <c r="N1839" s="61"/>
      <c r="O1839" s="60" t="s">
        <v>283</v>
      </c>
      <c r="P1839" s="60">
        <v>504003</v>
      </c>
    </row>
    <row r="1840" spans="1:16" hidden="1" x14ac:dyDescent="0.25">
      <c r="A1840" s="60" t="s">
        <v>34</v>
      </c>
      <c r="B1840" s="60" t="s">
        <v>33</v>
      </c>
      <c r="C1840" s="57">
        <v>1302</v>
      </c>
      <c r="D1840" s="61">
        <v>1351.4001084293047</v>
      </c>
      <c r="E1840" s="62">
        <v>0</v>
      </c>
      <c r="F1840" s="60">
        <v>710481</v>
      </c>
      <c r="G1840" s="60" t="s">
        <v>287</v>
      </c>
      <c r="H1840" s="60">
        <v>2017</v>
      </c>
      <c r="I1840" s="62">
        <v>0.92</v>
      </c>
      <c r="J1840" s="60" t="s">
        <v>268</v>
      </c>
      <c r="K1840" s="60">
        <v>872008</v>
      </c>
      <c r="L1840" s="61">
        <v>1243.2880997549605</v>
      </c>
      <c r="M1840" s="61">
        <v>108.11200867434422</v>
      </c>
      <c r="N1840" s="61"/>
      <c r="O1840" s="60" t="s">
        <v>283</v>
      </c>
      <c r="P1840" s="60">
        <v>504003</v>
      </c>
    </row>
    <row r="1841" spans="1:16" hidden="1" x14ac:dyDescent="0.25">
      <c r="A1841" s="60" t="s">
        <v>34</v>
      </c>
      <c r="B1841" s="60" t="s">
        <v>33</v>
      </c>
      <c r="C1841" s="57">
        <v>1302</v>
      </c>
      <c r="D1841" s="61">
        <v>1351.4001431389502</v>
      </c>
      <c r="E1841" s="62">
        <v>0</v>
      </c>
      <c r="F1841" s="60">
        <v>710481</v>
      </c>
      <c r="G1841" s="60" t="s">
        <v>287</v>
      </c>
      <c r="H1841" s="60">
        <v>2017</v>
      </c>
      <c r="I1841" s="62">
        <v>0.92</v>
      </c>
      <c r="J1841" s="60" t="s">
        <v>268</v>
      </c>
      <c r="K1841" s="60">
        <v>872008</v>
      </c>
      <c r="L1841" s="61">
        <v>1243.2881316878343</v>
      </c>
      <c r="M1841" s="61">
        <v>108.1120114511159</v>
      </c>
      <c r="N1841" s="61"/>
      <c r="O1841" s="60" t="s">
        <v>283</v>
      </c>
      <c r="P1841" s="60">
        <v>504003</v>
      </c>
    </row>
    <row r="1842" spans="1:16" hidden="1" x14ac:dyDescent="0.25">
      <c r="A1842" s="60" t="s">
        <v>34</v>
      </c>
      <c r="B1842" s="60" t="s">
        <v>33</v>
      </c>
      <c r="C1842" s="57">
        <v>1302</v>
      </c>
      <c r="D1842" s="61">
        <v>1351.400157866264</v>
      </c>
      <c r="E1842" s="62">
        <v>0</v>
      </c>
      <c r="F1842" s="60">
        <v>710481</v>
      </c>
      <c r="G1842" s="60" t="s">
        <v>287</v>
      </c>
      <c r="H1842" s="60">
        <v>2017</v>
      </c>
      <c r="I1842" s="62">
        <v>0.92</v>
      </c>
      <c r="J1842" s="60" t="s">
        <v>268</v>
      </c>
      <c r="K1842" s="60">
        <v>872008</v>
      </c>
      <c r="L1842" s="61">
        <v>1243.2881452369629</v>
      </c>
      <c r="M1842" s="61">
        <v>108.11201262930103</v>
      </c>
      <c r="N1842" s="61"/>
      <c r="O1842" s="60" t="s">
        <v>283</v>
      </c>
      <c r="P1842" s="60">
        <v>504003</v>
      </c>
    </row>
    <row r="1843" spans="1:16" hidden="1" x14ac:dyDescent="0.25">
      <c r="A1843" s="60" t="s">
        <v>34</v>
      </c>
      <c r="B1843" s="60" t="s">
        <v>33</v>
      </c>
      <c r="C1843" s="57">
        <v>1302</v>
      </c>
      <c r="D1843" s="61">
        <v>1351.40057104571</v>
      </c>
      <c r="E1843" s="62">
        <v>0</v>
      </c>
      <c r="F1843" s="60">
        <v>710481</v>
      </c>
      <c r="G1843" s="60" t="s">
        <v>287</v>
      </c>
      <c r="H1843" s="60">
        <v>2017</v>
      </c>
      <c r="I1843" s="62">
        <v>0.92</v>
      </c>
      <c r="J1843" s="60" t="s">
        <v>268</v>
      </c>
      <c r="K1843" s="60">
        <v>872008</v>
      </c>
      <c r="L1843" s="61">
        <v>1243.2885253620532</v>
      </c>
      <c r="M1843" s="61">
        <v>108.11204568365679</v>
      </c>
      <c r="N1843" s="61"/>
      <c r="O1843" s="60" t="s">
        <v>283</v>
      </c>
      <c r="P1843" s="60">
        <v>504003</v>
      </c>
    </row>
    <row r="1844" spans="1:16" hidden="1" x14ac:dyDescent="0.25">
      <c r="A1844" s="60" t="s">
        <v>34</v>
      </c>
      <c r="B1844" s="60" t="s">
        <v>33</v>
      </c>
      <c r="C1844" s="57">
        <v>1302</v>
      </c>
      <c r="D1844" s="61">
        <v>1635.5993897232745</v>
      </c>
      <c r="E1844" s="62">
        <v>0</v>
      </c>
      <c r="F1844" s="60">
        <v>710482</v>
      </c>
      <c r="G1844" s="60" t="s">
        <v>288</v>
      </c>
      <c r="H1844" s="60">
        <v>2019</v>
      </c>
      <c r="I1844" s="62">
        <v>0</v>
      </c>
      <c r="J1844" s="60">
        <v>4265</v>
      </c>
      <c r="K1844" s="60">
        <v>872008</v>
      </c>
      <c r="L1844" s="61"/>
      <c r="M1844" s="61">
        <v>1635.5993897232745</v>
      </c>
      <c r="N1844" s="61"/>
      <c r="O1844" s="60">
        <v>4265</v>
      </c>
      <c r="P1844" s="60">
        <v>504003</v>
      </c>
    </row>
    <row r="1845" spans="1:16" hidden="1" x14ac:dyDescent="0.25">
      <c r="A1845" s="60" t="s">
        <v>34</v>
      </c>
      <c r="B1845" s="60" t="s">
        <v>33</v>
      </c>
      <c r="C1845" s="57">
        <v>1302</v>
      </c>
      <c r="D1845" s="61">
        <v>1635.5996558184399</v>
      </c>
      <c r="E1845" s="62">
        <v>0</v>
      </c>
      <c r="F1845" s="60">
        <v>710482</v>
      </c>
      <c r="G1845" s="60" t="s">
        <v>288</v>
      </c>
      <c r="H1845" s="60">
        <v>2019</v>
      </c>
      <c r="I1845" s="62">
        <v>0</v>
      </c>
      <c r="J1845" s="60">
        <v>4265</v>
      </c>
      <c r="K1845" s="60">
        <v>872008</v>
      </c>
      <c r="L1845" s="61"/>
      <c r="M1845" s="61">
        <v>1635.5996558184399</v>
      </c>
      <c r="N1845" s="61"/>
      <c r="O1845" s="60">
        <v>4265</v>
      </c>
      <c r="P1845" s="60">
        <v>504003</v>
      </c>
    </row>
    <row r="1846" spans="1:16" hidden="1" x14ac:dyDescent="0.25">
      <c r="A1846" s="60" t="s">
        <v>34</v>
      </c>
      <c r="B1846" s="60" t="s">
        <v>33</v>
      </c>
      <c r="C1846" s="57">
        <v>1302</v>
      </c>
      <c r="D1846" s="61">
        <v>1635.6000130522013</v>
      </c>
      <c r="E1846" s="62">
        <v>0</v>
      </c>
      <c r="F1846" s="60">
        <v>710482</v>
      </c>
      <c r="G1846" s="60" t="s">
        <v>288</v>
      </c>
      <c r="H1846" s="60">
        <v>2019</v>
      </c>
      <c r="I1846" s="62">
        <v>0</v>
      </c>
      <c r="J1846" s="60">
        <v>4265</v>
      </c>
      <c r="K1846" s="60">
        <v>872008</v>
      </c>
      <c r="L1846" s="61"/>
      <c r="M1846" s="61">
        <v>1635.6000130522013</v>
      </c>
      <c r="N1846" s="61"/>
      <c r="O1846" s="60">
        <v>4265</v>
      </c>
      <c r="P1846" s="60">
        <v>504003</v>
      </c>
    </row>
    <row r="1847" spans="1:16" hidden="1" x14ac:dyDescent="0.25">
      <c r="A1847" s="60" t="s">
        <v>34</v>
      </c>
      <c r="B1847" s="60" t="s">
        <v>33</v>
      </c>
      <c r="C1847" s="57">
        <v>1302</v>
      </c>
      <c r="D1847" s="61">
        <v>1635.6001574579655</v>
      </c>
      <c r="E1847" s="62">
        <v>0</v>
      </c>
      <c r="F1847" s="60">
        <v>710482</v>
      </c>
      <c r="G1847" s="60" t="s">
        <v>288</v>
      </c>
      <c r="H1847" s="60">
        <v>2019</v>
      </c>
      <c r="I1847" s="62">
        <v>0</v>
      </c>
      <c r="J1847" s="60">
        <v>4265</v>
      </c>
      <c r="K1847" s="60">
        <v>872008</v>
      </c>
      <c r="L1847" s="61"/>
      <c r="M1847" s="61">
        <v>1635.6001574579655</v>
      </c>
      <c r="N1847" s="61"/>
      <c r="O1847" s="60">
        <v>4265</v>
      </c>
      <c r="P1847" s="60">
        <v>504003</v>
      </c>
    </row>
    <row r="1848" spans="1:16" hidden="1" x14ac:dyDescent="0.25">
      <c r="A1848" s="60" t="s">
        <v>34</v>
      </c>
      <c r="B1848" s="60" t="s">
        <v>33</v>
      </c>
      <c r="C1848" s="57">
        <v>1302</v>
      </c>
      <c r="D1848" s="61">
        <v>1635.6002614148979</v>
      </c>
      <c r="E1848" s="62">
        <v>0</v>
      </c>
      <c r="F1848" s="60">
        <v>710482</v>
      </c>
      <c r="G1848" s="60" t="s">
        <v>288</v>
      </c>
      <c r="H1848" s="60">
        <v>2019</v>
      </c>
      <c r="I1848" s="62">
        <v>0</v>
      </c>
      <c r="J1848" s="60">
        <v>4265</v>
      </c>
      <c r="K1848" s="60">
        <v>872008</v>
      </c>
      <c r="L1848" s="61"/>
      <c r="M1848" s="61">
        <v>1635.6002614148979</v>
      </c>
      <c r="N1848" s="61"/>
      <c r="O1848" s="60">
        <v>4265</v>
      </c>
      <c r="P1848" s="60">
        <v>504003</v>
      </c>
    </row>
    <row r="1849" spans="1:16" hidden="1" x14ac:dyDescent="0.25">
      <c r="A1849" s="60" t="s">
        <v>34</v>
      </c>
      <c r="B1849" s="60" t="s">
        <v>33</v>
      </c>
      <c r="C1849" s="57">
        <v>1302</v>
      </c>
      <c r="D1849" s="61">
        <v>1635.6003764932211</v>
      </c>
      <c r="E1849" s="62">
        <v>0</v>
      </c>
      <c r="F1849" s="60">
        <v>710482</v>
      </c>
      <c r="G1849" s="60" t="s">
        <v>288</v>
      </c>
      <c r="H1849" s="60">
        <v>2019</v>
      </c>
      <c r="I1849" s="62">
        <v>0</v>
      </c>
      <c r="J1849" s="60">
        <v>4265</v>
      </c>
      <c r="K1849" s="60">
        <v>872008</v>
      </c>
      <c r="L1849" s="61"/>
      <c r="M1849" s="61">
        <v>1635.6003764932211</v>
      </c>
      <c r="N1849" s="61"/>
      <c r="O1849" s="60">
        <v>4265</v>
      </c>
      <c r="P1849" s="60">
        <v>504003</v>
      </c>
    </row>
    <row r="1850" spans="1:16" hidden="1" x14ac:dyDescent="0.25">
      <c r="A1850" s="60" t="s">
        <v>34</v>
      </c>
      <c r="B1850" s="60" t="s">
        <v>33</v>
      </c>
      <c r="C1850" s="57">
        <v>1302</v>
      </c>
      <c r="D1850" s="61">
        <v>1722.599036255267</v>
      </c>
      <c r="E1850" s="62">
        <v>0</v>
      </c>
      <c r="F1850" s="60">
        <v>710481</v>
      </c>
      <c r="G1850" s="60" t="s">
        <v>287</v>
      </c>
      <c r="H1850" s="60">
        <v>2018</v>
      </c>
      <c r="I1850" s="62">
        <v>0.92</v>
      </c>
      <c r="J1850" s="60" t="s">
        <v>268</v>
      </c>
      <c r="K1850" s="60">
        <v>872008</v>
      </c>
      <c r="L1850" s="61">
        <v>1584.7911133548457</v>
      </c>
      <c r="M1850" s="61">
        <v>137.80792290042132</v>
      </c>
      <c r="N1850" s="61"/>
      <c r="O1850" s="60" t="s">
        <v>283</v>
      </c>
      <c r="P1850" s="60">
        <v>504003</v>
      </c>
    </row>
    <row r="1851" spans="1:16" hidden="1" x14ac:dyDescent="0.25">
      <c r="A1851" s="60" t="s">
        <v>34</v>
      </c>
      <c r="B1851" s="60" t="s">
        <v>33</v>
      </c>
      <c r="C1851" s="57">
        <v>1302</v>
      </c>
      <c r="D1851" s="61">
        <v>1722.5996869185831</v>
      </c>
      <c r="E1851" s="62">
        <v>0</v>
      </c>
      <c r="F1851" s="60">
        <v>710481</v>
      </c>
      <c r="G1851" s="60" t="s">
        <v>287</v>
      </c>
      <c r="H1851" s="60">
        <v>2018</v>
      </c>
      <c r="I1851" s="62">
        <v>0.92</v>
      </c>
      <c r="J1851" s="60" t="s">
        <v>268</v>
      </c>
      <c r="K1851" s="60">
        <v>872008</v>
      </c>
      <c r="L1851" s="61">
        <v>1584.7917119650965</v>
      </c>
      <c r="M1851" s="61">
        <v>137.80797495348656</v>
      </c>
      <c r="N1851" s="61"/>
      <c r="O1851" s="60" t="s">
        <v>283</v>
      </c>
      <c r="P1851" s="60">
        <v>504003</v>
      </c>
    </row>
    <row r="1852" spans="1:16" hidden="1" x14ac:dyDescent="0.25">
      <c r="A1852" s="60" t="s">
        <v>34</v>
      </c>
      <c r="B1852" s="60" t="s">
        <v>33</v>
      </c>
      <c r="C1852" s="57">
        <v>1302</v>
      </c>
      <c r="D1852" s="61">
        <v>1722.599773628056</v>
      </c>
      <c r="E1852" s="62">
        <v>0</v>
      </c>
      <c r="F1852" s="60">
        <v>710481</v>
      </c>
      <c r="G1852" s="60" t="s">
        <v>287</v>
      </c>
      <c r="H1852" s="60">
        <v>2018</v>
      </c>
      <c r="I1852" s="62">
        <v>0.92</v>
      </c>
      <c r="J1852" s="60" t="s">
        <v>268</v>
      </c>
      <c r="K1852" s="60">
        <v>872008</v>
      </c>
      <c r="L1852" s="61">
        <v>1584.7917917378115</v>
      </c>
      <c r="M1852" s="61">
        <v>137.80798189024449</v>
      </c>
      <c r="N1852" s="61"/>
      <c r="O1852" s="60" t="s">
        <v>283</v>
      </c>
      <c r="P1852" s="60">
        <v>504003</v>
      </c>
    </row>
    <row r="1853" spans="1:16" hidden="1" x14ac:dyDescent="0.25">
      <c r="A1853" s="60" t="s">
        <v>34</v>
      </c>
      <c r="B1853" s="60" t="s">
        <v>33</v>
      </c>
      <c r="C1853" s="57">
        <v>1302</v>
      </c>
      <c r="D1853" s="61">
        <v>1722.599783208</v>
      </c>
      <c r="E1853" s="62">
        <v>0</v>
      </c>
      <c r="F1853" s="60">
        <v>710481</v>
      </c>
      <c r="G1853" s="60" t="s">
        <v>287</v>
      </c>
      <c r="H1853" s="60">
        <v>2018</v>
      </c>
      <c r="I1853" s="62">
        <v>0.92</v>
      </c>
      <c r="J1853" s="60" t="s">
        <v>268</v>
      </c>
      <c r="K1853" s="60">
        <v>872008</v>
      </c>
      <c r="L1853" s="61">
        <v>1584.79180055136</v>
      </c>
      <c r="M1853" s="61">
        <v>137.80798265663998</v>
      </c>
      <c r="N1853" s="61"/>
      <c r="O1853" s="60" t="s">
        <v>283</v>
      </c>
      <c r="P1853" s="60">
        <v>504003</v>
      </c>
    </row>
    <row r="1854" spans="1:16" hidden="1" x14ac:dyDescent="0.25">
      <c r="A1854" s="60" t="s">
        <v>34</v>
      </c>
      <c r="B1854" s="60" t="s">
        <v>33</v>
      </c>
      <c r="C1854" s="57">
        <v>1302</v>
      </c>
      <c r="D1854" s="61">
        <v>1722.5998758330074</v>
      </c>
      <c r="E1854" s="62">
        <v>0</v>
      </c>
      <c r="F1854" s="60">
        <v>710481</v>
      </c>
      <c r="G1854" s="60" t="s">
        <v>287</v>
      </c>
      <c r="H1854" s="60">
        <v>2018</v>
      </c>
      <c r="I1854" s="62">
        <v>0.92</v>
      </c>
      <c r="J1854" s="60" t="s">
        <v>268</v>
      </c>
      <c r="K1854" s="60">
        <v>872008</v>
      </c>
      <c r="L1854" s="61">
        <v>1584.7918857663669</v>
      </c>
      <c r="M1854" s="61">
        <v>137.80799006664051</v>
      </c>
      <c r="N1854" s="61"/>
      <c r="O1854" s="60" t="s">
        <v>283</v>
      </c>
      <c r="P1854" s="60">
        <v>504003</v>
      </c>
    </row>
    <row r="1855" spans="1:16" hidden="1" x14ac:dyDescent="0.25">
      <c r="A1855" s="60" t="s">
        <v>34</v>
      </c>
      <c r="B1855" s="60" t="s">
        <v>33</v>
      </c>
      <c r="C1855" s="57">
        <v>1302</v>
      </c>
      <c r="D1855" s="61">
        <v>1722.5999622346114</v>
      </c>
      <c r="E1855" s="62">
        <v>0</v>
      </c>
      <c r="F1855" s="60">
        <v>710481</v>
      </c>
      <c r="G1855" s="60" t="s">
        <v>287</v>
      </c>
      <c r="H1855" s="60">
        <v>2018</v>
      </c>
      <c r="I1855" s="62">
        <v>0.92</v>
      </c>
      <c r="J1855" s="60" t="s">
        <v>268</v>
      </c>
      <c r="K1855" s="60">
        <v>872008</v>
      </c>
      <c r="L1855" s="61">
        <v>1584.7919652558426</v>
      </c>
      <c r="M1855" s="61">
        <v>137.80799697876887</v>
      </c>
      <c r="N1855" s="61"/>
      <c r="O1855" s="60" t="s">
        <v>283</v>
      </c>
      <c r="P1855" s="60">
        <v>504003</v>
      </c>
    </row>
    <row r="1856" spans="1:16" hidden="1" x14ac:dyDescent="0.25">
      <c r="A1856" s="60" t="s">
        <v>34</v>
      </c>
      <c r="B1856" s="60" t="s">
        <v>33</v>
      </c>
      <c r="C1856" s="57">
        <v>1302</v>
      </c>
      <c r="D1856" s="61">
        <v>1722.5999659887761</v>
      </c>
      <c r="E1856" s="62">
        <v>0</v>
      </c>
      <c r="F1856" s="60">
        <v>710482</v>
      </c>
      <c r="G1856" s="60" t="s">
        <v>288</v>
      </c>
      <c r="H1856" s="60">
        <v>2018</v>
      </c>
      <c r="I1856" s="62">
        <v>0</v>
      </c>
      <c r="J1856" s="60">
        <v>4265</v>
      </c>
      <c r="K1856" s="60">
        <v>872008</v>
      </c>
      <c r="L1856" s="61"/>
      <c r="M1856" s="61">
        <v>1722.5999659887761</v>
      </c>
      <c r="N1856" s="61"/>
      <c r="O1856" s="60">
        <v>4265</v>
      </c>
      <c r="P1856" s="60">
        <v>504003</v>
      </c>
    </row>
    <row r="1857" spans="1:16" hidden="1" x14ac:dyDescent="0.25">
      <c r="A1857" s="60" t="s">
        <v>34</v>
      </c>
      <c r="B1857" s="60" t="s">
        <v>33</v>
      </c>
      <c r="C1857" s="57">
        <v>1302</v>
      </c>
      <c r="D1857" s="61">
        <v>1722.5999945792685</v>
      </c>
      <c r="E1857" s="62">
        <v>0</v>
      </c>
      <c r="F1857" s="60">
        <v>710481</v>
      </c>
      <c r="G1857" s="60" t="s">
        <v>287</v>
      </c>
      <c r="H1857" s="60">
        <v>2018</v>
      </c>
      <c r="I1857" s="62">
        <v>0.92</v>
      </c>
      <c r="J1857" s="60" t="s">
        <v>268</v>
      </c>
      <c r="K1857" s="60">
        <v>872008</v>
      </c>
      <c r="L1857" s="61">
        <v>1584.7919950129271</v>
      </c>
      <c r="M1857" s="61">
        <v>137.80799956634132</v>
      </c>
      <c r="N1857" s="61"/>
      <c r="O1857" s="60" t="s">
        <v>283</v>
      </c>
      <c r="P1857" s="60">
        <v>504003</v>
      </c>
    </row>
    <row r="1858" spans="1:16" hidden="1" x14ac:dyDescent="0.25">
      <c r="A1858" s="60" t="s">
        <v>34</v>
      </c>
      <c r="B1858" s="60" t="s">
        <v>33</v>
      </c>
      <c r="C1858" s="57">
        <v>1302</v>
      </c>
      <c r="D1858" s="61">
        <v>1722.6001008150886</v>
      </c>
      <c r="E1858" s="62">
        <v>0</v>
      </c>
      <c r="F1858" s="60">
        <v>710480</v>
      </c>
      <c r="G1858" s="60" t="s">
        <v>289</v>
      </c>
      <c r="H1858" s="60">
        <v>2018</v>
      </c>
      <c r="I1858" s="62">
        <v>0</v>
      </c>
      <c r="J1858" s="60" t="s">
        <v>268</v>
      </c>
      <c r="K1858" s="60">
        <v>872008</v>
      </c>
      <c r="L1858" s="61"/>
      <c r="M1858" s="61">
        <v>1722.6001008150886</v>
      </c>
      <c r="N1858" s="61"/>
      <c r="O1858" s="60">
        <v>9230</v>
      </c>
      <c r="P1858" s="60">
        <v>504003</v>
      </c>
    </row>
    <row r="1859" spans="1:16" hidden="1" x14ac:dyDescent="0.25">
      <c r="A1859" s="60" t="s">
        <v>34</v>
      </c>
      <c r="B1859" s="60" t="s">
        <v>33</v>
      </c>
      <c r="C1859" s="57">
        <v>1302</v>
      </c>
      <c r="D1859" s="61">
        <v>1722.6003726549059</v>
      </c>
      <c r="E1859" s="62">
        <v>0</v>
      </c>
      <c r="F1859" s="60">
        <v>710481</v>
      </c>
      <c r="G1859" s="60" t="s">
        <v>287</v>
      </c>
      <c r="H1859" s="60">
        <v>2018</v>
      </c>
      <c r="I1859" s="62">
        <v>0.92</v>
      </c>
      <c r="J1859" s="60" t="s">
        <v>268</v>
      </c>
      <c r="K1859" s="60">
        <v>872008</v>
      </c>
      <c r="L1859" s="61">
        <v>1584.7923428425136</v>
      </c>
      <c r="M1859" s="61">
        <v>137.80802981239231</v>
      </c>
      <c r="N1859" s="61"/>
      <c r="O1859" s="60" t="s">
        <v>283</v>
      </c>
      <c r="P1859" s="60">
        <v>504003</v>
      </c>
    </row>
    <row r="1860" spans="1:16" hidden="1" x14ac:dyDescent="0.25">
      <c r="A1860" s="60" t="s">
        <v>34</v>
      </c>
      <c r="B1860" s="60" t="s">
        <v>33</v>
      </c>
      <c r="C1860" s="57">
        <v>1302</v>
      </c>
      <c r="D1860" s="61">
        <v>1722.600974087652</v>
      </c>
      <c r="E1860" s="62">
        <v>0</v>
      </c>
      <c r="F1860" s="60">
        <v>710481</v>
      </c>
      <c r="G1860" s="60" t="s">
        <v>287</v>
      </c>
      <c r="H1860" s="60">
        <v>2018</v>
      </c>
      <c r="I1860" s="62">
        <v>0.92</v>
      </c>
      <c r="J1860" s="60" t="s">
        <v>268</v>
      </c>
      <c r="K1860" s="60">
        <v>872008</v>
      </c>
      <c r="L1860" s="61">
        <v>1584.7928961606399</v>
      </c>
      <c r="M1860" s="61">
        <v>137.80807792701216</v>
      </c>
      <c r="N1860" s="61"/>
      <c r="O1860" s="60" t="s">
        <v>283</v>
      </c>
      <c r="P1860" s="60">
        <v>504003</v>
      </c>
    </row>
    <row r="1861" spans="1:16" hidden="1" x14ac:dyDescent="0.25">
      <c r="A1861" s="60" t="s">
        <v>34</v>
      </c>
      <c r="B1861" s="60" t="s">
        <v>33</v>
      </c>
      <c r="C1861" s="57">
        <v>1302</v>
      </c>
      <c r="D1861" s="61">
        <v>1722.6016060006179</v>
      </c>
      <c r="E1861" s="62">
        <v>0</v>
      </c>
      <c r="F1861" s="60">
        <v>710481</v>
      </c>
      <c r="G1861" s="60" t="s">
        <v>287</v>
      </c>
      <c r="H1861" s="60">
        <v>2018</v>
      </c>
      <c r="I1861" s="62">
        <v>0.92</v>
      </c>
      <c r="J1861" s="60" t="s">
        <v>268</v>
      </c>
      <c r="K1861" s="60">
        <v>872008</v>
      </c>
      <c r="L1861" s="61">
        <v>1584.7934775205686</v>
      </c>
      <c r="M1861" s="61">
        <v>137.80812848004939</v>
      </c>
      <c r="N1861" s="61"/>
      <c r="O1861" s="60" t="s">
        <v>283</v>
      </c>
      <c r="P1861" s="60">
        <v>504003</v>
      </c>
    </row>
    <row r="1862" spans="1:16" hidden="1" x14ac:dyDescent="0.25">
      <c r="A1862" s="60" t="s">
        <v>34</v>
      </c>
      <c r="B1862" s="60" t="s">
        <v>33</v>
      </c>
      <c r="C1862" s="57">
        <v>1302</v>
      </c>
      <c r="D1862" s="61">
        <v>2244.5988309677796</v>
      </c>
      <c r="E1862" s="62">
        <v>0</v>
      </c>
      <c r="F1862" s="60">
        <v>710482</v>
      </c>
      <c r="G1862" s="60" t="s">
        <v>288</v>
      </c>
      <c r="H1862" s="60">
        <v>2020</v>
      </c>
      <c r="I1862" s="62">
        <v>0</v>
      </c>
      <c r="J1862" s="60">
        <v>4265</v>
      </c>
      <c r="K1862" s="60">
        <v>872008</v>
      </c>
      <c r="L1862" s="61"/>
      <c r="M1862" s="61">
        <v>2244.5988309677796</v>
      </c>
      <c r="N1862" s="61"/>
      <c r="O1862" s="60">
        <v>4265</v>
      </c>
      <c r="P1862" s="60">
        <v>504003</v>
      </c>
    </row>
    <row r="1863" spans="1:16" hidden="1" x14ac:dyDescent="0.25">
      <c r="A1863" s="60" t="s">
        <v>34</v>
      </c>
      <c r="B1863" s="60" t="s">
        <v>33</v>
      </c>
      <c r="C1863" s="57">
        <v>1302</v>
      </c>
      <c r="D1863" s="61">
        <v>2244.5988898685318</v>
      </c>
      <c r="E1863" s="62">
        <v>0</v>
      </c>
      <c r="F1863" s="60">
        <v>710482</v>
      </c>
      <c r="G1863" s="60" t="s">
        <v>288</v>
      </c>
      <c r="H1863" s="60">
        <v>2020</v>
      </c>
      <c r="I1863" s="62">
        <v>0</v>
      </c>
      <c r="J1863" s="60">
        <v>4265</v>
      </c>
      <c r="K1863" s="60">
        <v>872008</v>
      </c>
      <c r="L1863" s="61"/>
      <c r="M1863" s="61">
        <v>2244.5988898685318</v>
      </c>
      <c r="N1863" s="61"/>
      <c r="O1863" s="60">
        <v>4265</v>
      </c>
      <c r="P1863" s="60">
        <v>504003</v>
      </c>
    </row>
    <row r="1864" spans="1:16" hidden="1" x14ac:dyDescent="0.25">
      <c r="A1864" s="60" t="s">
        <v>34</v>
      </c>
      <c r="B1864" s="60" t="s">
        <v>33</v>
      </c>
      <c r="C1864" s="57">
        <v>1302</v>
      </c>
      <c r="D1864" s="61">
        <v>2244.5989829015029</v>
      </c>
      <c r="E1864" s="62">
        <v>0</v>
      </c>
      <c r="F1864" s="60">
        <v>710482</v>
      </c>
      <c r="G1864" s="60" t="s">
        <v>288</v>
      </c>
      <c r="H1864" s="60">
        <v>2020</v>
      </c>
      <c r="I1864" s="62">
        <v>0</v>
      </c>
      <c r="J1864" s="60">
        <v>4265</v>
      </c>
      <c r="K1864" s="60">
        <v>872008</v>
      </c>
      <c r="L1864" s="61"/>
      <c r="M1864" s="61">
        <v>2244.5989829015029</v>
      </c>
      <c r="N1864" s="61"/>
      <c r="O1864" s="60">
        <v>4265</v>
      </c>
      <c r="P1864" s="60">
        <v>504003</v>
      </c>
    </row>
    <row r="1865" spans="1:16" hidden="1" x14ac:dyDescent="0.25">
      <c r="A1865" s="60" t="s">
        <v>34</v>
      </c>
      <c r="B1865" s="60" t="s">
        <v>33</v>
      </c>
      <c r="C1865" s="57">
        <v>1302</v>
      </c>
      <c r="D1865" s="61">
        <v>2244.5996241144653</v>
      </c>
      <c r="E1865" s="62">
        <v>0</v>
      </c>
      <c r="F1865" s="60">
        <v>710482</v>
      </c>
      <c r="G1865" s="60" t="s">
        <v>288</v>
      </c>
      <c r="H1865" s="60">
        <v>2020</v>
      </c>
      <c r="I1865" s="62">
        <v>0</v>
      </c>
      <c r="J1865" s="60">
        <v>4265</v>
      </c>
      <c r="K1865" s="60">
        <v>872008</v>
      </c>
      <c r="L1865" s="61"/>
      <c r="M1865" s="61">
        <v>2244.5996241144653</v>
      </c>
      <c r="N1865" s="61"/>
      <c r="O1865" s="60">
        <v>4265</v>
      </c>
      <c r="P1865" s="60">
        <v>504003</v>
      </c>
    </row>
    <row r="1866" spans="1:16" hidden="1" x14ac:dyDescent="0.25">
      <c r="A1866" s="60" t="s">
        <v>34</v>
      </c>
      <c r="B1866" s="60" t="s">
        <v>33</v>
      </c>
      <c r="C1866" s="57">
        <v>1302</v>
      </c>
      <c r="D1866" s="61">
        <v>2244.5999215039678</v>
      </c>
      <c r="E1866" s="62">
        <v>0</v>
      </c>
      <c r="F1866" s="60">
        <v>710482</v>
      </c>
      <c r="G1866" s="60" t="s">
        <v>288</v>
      </c>
      <c r="H1866" s="60">
        <v>2020</v>
      </c>
      <c r="I1866" s="62">
        <v>0</v>
      </c>
      <c r="J1866" s="60">
        <v>4265</v>
      </c>
      <c r="K1866" s="60">
        <v>872008</v>
      </c>
      <c r="L1866" s="61"/>
      <c r="M1866" s="61">
        <v>2244.5999215039678</v>
      </c>
      <c r="N1866" s="61"/>
      <c r="O1866" s="60">
        <v>4265</v>
      </c>
      <c r="P1866" s="60">
        <v>504003</v>
      </c>
    </row>
    <row r="1867" spans="1:16" hidden="1" x14ac:dyDescent="0.25">
      <c r="A1867" s="60" t="s">
        <v>34</v>
      </c>
      <c r="B1867" s="60" t="s">
        <v>33</v>
      </c>
      <c r="C1867" s="57">
        <v>1302</v>
      </c>
      <c r="D1867" s="61">
        <v>2244.6001757268295</v>
      </c>
      <c r="E1867" s="62">
        <v>0</v>
      </c>
      <c r="F1867" s="60">
        <v>710482</v>
      </c>
      <c r="G1867" s="60" t="s">
        <v>288</v>
      </c>
      <c r="H1867" s="60">
        <v>2020</v>
      </c>
      <c r="I1867" s="62">
        <v>0</v>
      </c>
      <c r="J1867" s="60">
        <v>4265</v>
      </c>
      <c r="K1867" s="60">
        <v>872008</v>
      </c>
      <c r="L1867" s="61"/>
      <c r="M1867" s="61">
        <v>2244.6001757268295</v>
      </c>
      <c r="N1867" s="61"/>
      <c r="O1867" s="60">
        <v>4265</v>
      </c>
      <c r="P1867" s="60">
        <v>504003</v>
      </c>
    </row>
    <row r="1868" spans="1:16" hidden="1" x14ac:dyDescent="0.25">
      <c r="A1868" s="60" t="s">
        <v>34</v>
      </c>
      <c r="B1868" s="60" t="s">
        <v>33</v>
      </c>
      <c r="C1868" s="57">
        <v>1302</v>
      </c>
      <c r="D1868" s="61">
        <v>2244.6007098859523</v>
      </c>
      <c r="E1868" s="62">
        <v>0</v>
      </c>
      <c r="F1868" s="60">
        <v>710482</v>
      </c>
      <c r="G1868" s="60" t="s">
        <v>288</v>
      </c>
      <c r="H1868" s="60">
        <v>2020</v>
      </c>
      <c r="I1868" s="62">
        <v>0</v>
      </c>
      <c r="J1868" s="60">
        <v>4265</v>
      </c>
      <c r="K1868" s="60">
        <v>872008</v>
      </c>
      <c r="L1868" s="61"/>
      <c r="M1868" s="61">
        <v>2244.6007098859523</v>
      </c>
      <c r="N1868" s="61"/>
      <c r="O1868" s="60">
        <v>4265</v>
      </c>
      <c r="P1868" s="60">
        <v>504003</v>
      </c>
    </row>
    <row r="1869" spans="1:16" hidden="1" x14ac:dyDescent="0.25">
      <c r="A1869" s="60" t="s">
        <v>34</v>
      </c>
      <c r="B1869" s="60" t="s">
        <v>33</v>
      </c>
      <c r="C1869" s="57">
        <v>1302</v>
      </c>
      <c r="D1869" s="61">
        <v>2244.6011892060446</v>
      </c>
      <c r="E1869" s="62">
        <v>0</v>
      </c>
      <c r="F1869" s="60">
        <v>710482</v>
      </c>
      <c r="G1869" s="60" t="s">
        <v>288</v>
      </c>
      <c r="H1869" s="60">
        <v>2020</v>
      </c>
      <c r="I1869" s="62">
        <v>0</v>
      </c>
      <c r="J1869" s="60">
        <v>4265</v>
      </c>
      <c r="K1869" s="60">
        <v>872008</v>
      </c>
      <c r="L1869" s="61"/>
      <c r="M1869" s="61">
        <v>2244.6011892060446</v>
      </c>
      <c r="N1869" s="61"/>
      <c r="O1869" s="60">
        <v>4265</v>
      </c>
      <c r="P1869" s="60">
        <v>504003</v>
      </c>
    </row>
    <row r="1870" spans="1:16" hidden="1" x14ac:dyDescent="0.25">
      <c r="A1870" s="60" t="s">
        <v>34</v>
      </c>
      <c r="B1870" s="60" t="s">
        <v>33</v>
      </c>
      <c r="C1870" s="57">
        <v>1302</v>
      </c>
      <c r="D1870" s="61">
        <v>2285.1996990787006</v>
      </c>
      <c r="E1870" s="62">
        <v>0</v>
      </c>
      <c r="F1870" s="60">
        <v>710481</v>
      </c>
      <c r="G1870" s="60" t="s">
        <v>287</v>
      </c>
      <c r="H1870" s="60">
        <v>2015</v>
      </c>
      <c r="I1870" s="62">
        <v>0.56699999999999995</v>
      </c>
      <c r="J1870" s="60" t="s">
        <v>268</v>
      </c>
      <c r="K1870" s="60">
        <v>870905</v>
      </c>
      <c r="L1870" s="61">
        <v>1295.7082293776232</v>
      </c>
      <c r="M1870" s="61">
        <v>989.49146970107745</v>
      </c>
      <c r="N1870" s="61"/>
      <c r="O1870" s="60" t="s">
        <v>259</v>
      </c>
      <c r="P1870" s="60">
        <v>504003</v>
      </c>
    </row>
    <row r="1871" spans="1:16" hidden="1" x14ac:dyDescent="0.25">
      <c r="A1871" s="60" t="s">
        <v>34</v>
      </c>
      <c r="B1871" s="60" t="s">
        <v>33</v>
      </c>
      <c r="C1871" s="57">
        <v>1302</v>
      </c>
      <c r="D1871" s="61">
        <v>2424.400178935281</v>
      </c>
      <c r="E1871" s="62">
        <v>0</v>
      </c>
      <c r="F1871" s="60">
        <v>710481</v>
      </c>
      <c r="G1871" s="60" t="s">
        <v>287</v>
      </c>
      <c r="H1871" s="60">
        <v>2016</v>
      </c>
      <c r="I1871" s="62">
        <v>0.92</v>
      </c>
      <c r="J1871" s="60" t="s">
        <v>268</v>
      </c>
      <c r="K1871" s="60">
        <v>872008</v>
      </c>
      <c r="L1871" s="61">
        <v>2230.4481646204586</v>
      </c>
      <c r="M1871" s="61">
        <v>193.95201431482246</v>
      </c>
      <c r="N1871" s="61"/>
      <c r="O1871" s="60" t="s">
        <v>283</v>
      </c>
      <c r="P1871" s="60">
        <v>504003</v>
      </c>
    </row>
    <row r="1872" spans="1:16" hidden="1" x14ac:dyDescent="0.25">
      <c r="A1872" s="60" t="s">
        <v>34</v>
      </c>
      <c r="B1872" s="60" t="s">
        <v>33</v>
      </c>
      <c r="C1872" s="57">
        <v>1302</v>
      </c>
      <c r="D1872" s="61">
        <v>2482.3998003031961</v>
      </c>
      <c r="E1872" s="62">
        <v>0</v>
      </c>
      <c r="F1872" s="60">
        <v>710482</v>
      </c>
      <c r="G1872" s="60" t="s">
        <v>288</v>
      </c>
      <c r="H1872" s="60">
        <v>2019</v>
      </c>
      <c r="I1872" s="62">
        <v>0</v>
      </c>
      <c r="J1872" s="60">
        <v>4265</v>
      </c>
      <c r="K1872" s="60">
        <v>872008</v>
      </c>
      <c r="L1872" s="61"/>
      <c r="M1872" s="61">
        <v>2482.3998003031961</v>
      </c>
      <c r="N1872" s="61"/>
      <c r="O1872" s="60">
        <v>4265</v>
      </c>
      <c r="P1872" s="60">
        <v>504003</v>
      </c>
    </row>
    <row r="1873" spans="1:16" hidden="1" x14ac:dyDescent="0.25">
      <c r="A1873" s="60" t="s">
        <v>34</v>
      </c>
      <c r="B1873" s="60" t="s">
        <v>33</v>
      </c>
      <c r="C1873" s="57">
        <v>1302</v>
      </c>
      <c r="D1873" s="61">
        <v>2482.3999389657929</v>
      </c>
      <c r="E1873" s="62">
        <v>0</v>
      </c>
      <c r="F1873" s="60">
        <v>710482</v>
      </c>
      <c r="G1873" s="60" t="s">
        <v>288</v>
      </c>
      <c r="H1873" s="60">
        <v>2019</v>
      </c>
      <c r="I1873" s="62">
        <v>0</v>
      </c>
      <c r="J1873" s="60">
        <v>4265</v>
      </c>
      <c r="K1873" s="60">
        <v>872008</v>
      </c>
      <c r="L1873" s="61"/>
      <c r="M1873" s="61">
        <v>2482.3999389657929</v>
      </c>
      <c r="N1873" s="61"/>
      <c r="O1873" s="60">
        <v>4265</v>
      </c>
      <c r="P1873" s="60">
        <v>504003</v>
      </c>
    </row>
    <row r="1874" spans="1:16" hidden="1" x14ac:dyDescent="0.25">
      <c r="A1874" s="60" t="s">
        <v>34</v>
      </c>
      <c r="B1874" s="60" t="s">
        <v>33</v>
      </c>
      <c r="C1874" s="57">
        <v>1302</v>
      </c>
      <c r="D1874" s="61">
        <v>2482.4001295372186</v>
      </c>
      <c r="E1874" s="62">
        <v>0</v>
      </c>
      <c r="F1874" s="60">
        <v>710482</v>
      </c>
      <c r="G1874" s="60" t="s">
        <v>288</v>
      </c>
      <c r="H1874" s="60">
        <v>2019</v>
      </c>
      <c r="I1874" s="62">
        <v>0</v>
      </c>
      <c r="J1874" s="60">
        <v>4265</v>
      </c>
      <c r="K1874" s="60">
        <v>872008</v>
      </c>
      <c r="L1874" s="61"/>
      <c r="M1874" s="61">
        <v>2482.4001295372186</v>
      </c>
      <c r="N1874" s="61"/>
      <c r="O1874" s="60">
        <v>4265</v>
      </c>
      <c r="P1874" s="60">
        <v>504003</v>
      </c>
    </row>
    <row r="1875" spans="1:16" hidden="1" x14ac:dyDescent="0.25">
      <c r="A1875" s="60" t="s">
        <v>34</v>
      </c>
      <c r="B1875" s="60" t="s">
        <v>33</v>
      </c>
      <c r="C1875" s="57">
        <v>1302</v>
      </c>
      <c r="D1875" s="61">
        <v>4964.8000006462407</v>
      </c>
      <c r="E1875" s="62">
        <v>0</v>
      </c>
      <c r="F1875" s="60">
        <v>710482</v>
      </c>
      <c r="G1875" s="60" t="s">
        <v>288</v>
      </c>
      <c r="H1875" s="60">
        <v>2019</v>
      </c>
      <c r="I1875" s="62">
        <v>0</v>
      </c>
      <c r="J1875" s="60">
        <v>4265</v>
      </c>
      <c r="K1875" s="60">
        <v>872008</v>
      </c>
      <c r="L1875" s="61"/>
      <c r="M1875" s="61">
        <v>4964.8000006462407</v>
      </c>
      <c r="N1875" s="61"/>
      <c r="O1875" s="60">
        <v>4265</v>
      </c>
      <c r="P1875" s="60">
        <v>504003</v>
      </c>
    </row>
    <row r="1876" spans="1:16" hidden="1" x14ac:dyDescent="0.25">
      <c r="A1876" s="60" t="s">
        <v>34</v>
      </c>
      <c r="B1876" s="60" t="s">
        <v>33</v>
      </c>
      <c r="C1876" s="57">
        <v>1302</v>
      </c>
      <c r="D1876" s="61">
        <v>8847.3011217942203</v>
      </c>
      <c r="E1876" s="62">
        <v>0</v>
      </c>
      <c r="F1876" s="60">
        <v>710481</v>
      </c>
      <c r="G1876" s="60" t="s">
        <v>287</v>
      </c>
      <c r="H1876" s="60">
        <v>2017</v>
      </c>
      <c r="I1876" s="62">
        <v>0.92</v>
      </c>
      <c r="J1876" s="60" t="s">
        <v>268</v>
      </c>
      <c r="K1876" s="60">
        <v>872008</v>
      </c>
      <c r="L1876" s="61">
        <v>8139.5170320506832</v>
      </c>
      <c r="M1876" s="61">
        <v>707.78408974353715</v>
      </c>
      <c r="N1876" s="61"/>
      <c r="O1876" s="60" t="s">
        <v>283</v>
      </c>
      <c r="P1876" s="60">
        <v>504003</v>
      </c>
    </row>
    <row r="1877" spans="1:16" hidden="1" x14ac:dyDescent="0.25">
      <c r="A1877" s="60" t="s">
        <v>34</v>
      </c>
      <c r="B1877" s="60" t="s">
        <v>33</v>
      </c>
      <c r="C1877" s="57">
        <v>1302</v>
      </c>
      <c r="D1877" s="61">
        <v>8923.9000240449459</v>
      </c>
      <c r="E1877" s="62">
        <v>0</v>
      </c>
      <c r="F1877" s="60">
        <v>710481</v>
      </c>
      <c r="G1877" s="60" t="s">
        <v>287</v>
      </c>
      <c r="H1877" s="60">
        <v>2017</v>
      </c>
      <c r="I1877" s="62">
        <v>0.92</v>
      </c>
      <c r="J1877" s="60" t="s">
        <v>268</v>
      </c>
      <c r="K1877" s="60">
        <v>872008</v>
      </c>
      <c r="L1877" s="61">
        <v>8209.9880221213498</v>
      </c>
      <c r="M1877" s="61">
        <v>713.91200192359611</v>
      </c>
      <c r="N1877" s="61"/>
      <c r="O1877" s="60" t="s">
        <v>283</v>
      </c>
      <c r="P1877" s="60">
        <v>504003</v>
      </c>
    </row>
    <row r="1878" spans="1:16" hidden="1" x14ac:dyDescent="0.25">
      <c r="A1878" s="60" t="s">
        <v>34</v>
      </c>
      <c r="B1878" s="60" t="s">
        <v>33</v>
      </c>
      <c r="C1878" s="57">
        <v>1302</v>
      </c>
      <c r="D1878" s="61">
        <v>10800.585237177153</v>
      </c>
      <c r="E1878" s="62">
        <v>0</v>
      </c>
      <c r="F1878" s="60">
        <v>710482</v>
      </c>
      <c r="G1878" s="60" t="s">
        <v>288</v>
      </c>
      <c r="H1878" s="60">
        <v>2019</v>
      </c>
      <c r="I1878" s="62">
        <v>0</v>
      </c>
      <c r="J1878" s="60">
        <v>4265</v>
      </c>
      <c r="K1878" s="60">
        <v>872008</v>
      </c>
      <c r="L1878" s="61"/>
      <c r="M1878" s="61">
        <v>10800.585237177153</v>
      </c>
      <c r="N1878" s="61"/>
      <c r="O1878" s="60">
        <v>4265</v>
      </c>
      <c r="P1878" s="60">
        <v>504003</v>
      </c>
    </row>
    <row r="1879" spans="1:16" hidden="1" x14ac:dyDescent="0.25">
      <c r="A1879" s="60" t="s">
        <v>34</v>
      </c>
      <c r="B1879" s="60" t="s">
        <v>33</v>
      </c>
      <c r="C1879" s="57">
        <v>1302</v>
      </c>
      <c r="D1879" s="61">
        <v>14822.101453943425</v>
      </c>
      <c r="E1879" s="62">
        <v>0</v>
      </c>
      <c r="F1879" s="60">
        <v>710482</v>
      </c>
      <c r="G1879" s="60" t="s">
        <v>288</v>
      </c>
      <c r="H1879" s="60">
        <v>2020</v>
      </c>
      <c r="I1879" s="62">
        <v>0</v>
      </c>
      <c r="J1879" s="60">
        <v>4265</v>
      </c>
      <c r="K1879" s="60">
        <v>872008</v>
      </c>
      <c r="L1879" s="61"/>
      <c r="M1879" s="61">
        <v>14822.101453943425</v>
      </c>
      <c r="N1879" s="61"/>
      <c r="O1879" s="60">
        <v>4265</v>
      </c>
      <c r="P1879" s="60">
        <v>504003</v>
      </c>
    </row>
    <row r="1880" spans="1:16" hidden="1" x14ac:dyDescent="0.25">
      <c r="A1880" s="60" t="s">
        <v>34</v>
      </c>
      <c r="B1880" s="60" t="s">
        <v>33</v>
      </c>
      <c r="C1880" s="57">
        <v>1310</v>
      </c>
      <c r="D1880" s="61">
        <v>974.39829710460151</v>
      </c>
      <c r="E1880" s="62">
        <v>0</v>
      </c>
      <c r="F1880" s="60">
        <v>740057</v>
      </c>
      <c r="G1880" s="60" t="s">
        <v>290</v>
      </c>
      <c r="H1880" s="60">
        <v>2017</v>
      </c>
      <c r="I1880" s="62">
        <v>0</v>
      </c>
      <c r="J1880" s="60" t="s">
        <v>268</v>
      </c>
      <c r="K1880" s="60">
        <v>872008</v>
      </c>
      <c r="L1880" s="61"/>
      <c r="M1880" s="61">
        <v>974.39829710460151</v>
      </c>
      <c r="N1880" s="61"/>
      <c r="O1880" s="60">
        <v>9230</v>
      </c>
      <c r="P1880" s="60">
        <v>504003</v>
      </c>
    </row>
    <row r="1881" spans="1:16" hidden="1" x14ac:dyDescent="0.25">
      <c r="A1881" s="60" t="s">
        <v>34</v>
      </c>
      <c r="B1881" s="60" t="s">
        <v>33</v>
      </c>
      <c r="C1881" s="57">
        <v>1310</v>
      </c>
      <c r="D1881" s="61">
        <v>974.39928524048128</v>
      </c>
      <c r="E1881" s="62">
        <v>0</v>
      </c>
      <c r="F1881" s="60">
        <v>740057</v>
      </c>
      <c r="G1881" s="60" t="s">
        <v>290</v>
      </c>
      <c r="H1881" s="60">
        <v>2017</v>
      </c>
      <c r="I1881" s="62">
        <v>0</v>
      </c>
      <c r="J1881" s="60" t="s">
        <v>268</v>
      </c>
      <c r="K1881" s="60">
        <v>872008</v>
      </c>
      <c r="L1881" s="61"/>
      <c r="M1881" s="61">
        <v>974.39928524048128</v>
      </c>
      <c r="N1881" s="61"/>
      <c r="O1881" s="60">
        <v>9230</v>
      </c>
      <c r="P1881" s="60">
        <v>504003</v>
      </c>
    </row>
    <row r="1882" spans="1:16" hidden="1" x14ac:dyDescent="0.25">
      <c r="A1882" s="60" t="s">
        <v>34</v>
      </c>
      <c r="B1882" s="60" t="s">
        <v>33</v>
      </c>
      <c r="C1882" s="57">
        <v>1310</v>
      </c>
      <c r="D1882" s="61">
        <v>974.39993674277696</v>
      </c>
      <c r="E1882" s="62">
        <v>0</v>
      </c>
      <c r="F1882" s="60">
        <v>740057</v>
      </c>
      <c r="G1882" s="60" t="s">
        <v>290</v>
      </c>
      <c r="H1882" s="60">
        <v>2017</v>
      </c>
      <c r="I1882" s="62">
        <v>0</v>
      </c>
      <c r="J1882" s="60" t="s">
        <v>268</v>
      </c>
      <c r="K1882" s="60">
        <v>872008</v>
      </c>
      <c r="L1882" s="61"/>
      <c r="M1882" s="61">
        <v>974.39993674277696</v>
      </c>
      <c r="N1882" s="61"/>
      <c r="O1882" s="60">
        <v>9230</v>
      </c>
      <c r="P1882" s="60">
        <v>504003</v>
      </c>
    </row>
    <row r="1883" spans="1:16" hidden="1" x14ac:dyDescent="0.25">
      <c r="A1883" s="60" t="s">
        <v>34</v>
      </c>
      <c r="B1883" s="60" t="s">
        <v>33</v>
      </c>
      <c r="C1883" s="57">
        <v>1310</v>
      </c>
      <c r="D1883" s="61">
        <v>974.39997493790202</v>
      </c>
      <c r="E1883" s="62">
        <v>0</v>
      </c>
      <c r="F1883" s="60">
        <v>740057</v>
      </c>
      <c r="G1883" s="60" t="s">
        <v>290</v>
      </c>
      <c r="H1883" s="60">
        <v>2017</v>
      </c>
      <c r="I1883" s="62">
        <v>0</v>
      </c>
      <c r="J1883" s="60" t="s">
        <v>268</v>
      </c>
      <c r="K1883" s="60">
        <v>872008</v>
      </c>
      <c r="L1883" s="61"/>
      <c r="M1883" s="61">
        <v>974.39997493790202</v>
      </c>
      <c r="N1883" s="61"/>
      <c r="O1883" s="60">
        <v>9230</v>
      </c>
      <c r="P1883" s="60">
        <v>504003</v>
      </c>
    </row>
    <row r="1884" spans="1:16" hidden="1" x14ac:dyDescent="0.25">
      <c r="A1884" s="60" t="s">
        <v>34</v>
      </c>
      <c r="B1884" s="60" t="s">
        <v>33</v>
      </c>
      <c r="C1884" s="57">
        <v>1310</v>
      </c>
      <c r="D1884" s="61">
        <v>974.40000084793201</v>
      </c>
      <c r="E1884" s="62">
        <v>0</v>
      </c>
      <c r="F1884" s="60">
        <v>740057</v>
      </c>
      <c r="G1884" s="60" t="s">
        <v>290</v>
      </c>
      <c r="H1884" s="60">
        <v>2017</v>
      </c>
      <c r="I1884" s="62">
        <v>0</v>
      </c>
      <c r="J1884" s="60" t="s">
        <v>268</v>
      </c>
      <c r="K1884" s="60">
        <v>872008</v>
      </c>
      <c r="L1884" s="61"/>
      <c r="M1884" s="61">
        <v>974.40000084793201</v>
      </c>
      <c r="N1884" s="61"/>
      <c r="O1884" s="60">
        <v>9230</v>
      </c>
      <c r="P1884" s="60">
        <v>504003</v>
      </c>
    </row>
    <row r="1885" spans="1:16" hidden="1" x14ac:dyDescent="0.25">
      <c r="A1885" s="60" t="s">
        <v>34</v>
      </c>
      <c r="B1885" s="60" t="s">
        <v>33</v>
      </c>
      <c r="C1885" s="57">
        <v>1310</v>
      </c>
      <c r="D1885" s="61">
        <v>974.40007543284116</v>
      </c>
      <c r="E1885" s="62">
        <v>0</v>
      </c>
      <c r="F1885" s="60">
        <v>740057</v>
      </c>
      <c r="G1885" s="60" t="s">
        <v>290</v>
      </c>
      <c r="H1885" s="60">
        <v>2017</v>
      </c>
      <c r="I1885" s="62">
        <v>0</v>
      </c>
      <c r="J1885" s="60" t="s">
        <v>268</v>
      </c>
      <c r="K1885" s="60">
        <v>872008</v>
      </c>
      <c r="L1885" s="61"/>
      <c r="M1885" s="61">
        <v>974.40007543284116</v>
      </c>
      <c r="N1885" s="61"/>
      <c r="O1885" s="60">
        <v>9230</v>
      </c>
      <c r="P1885" s="60">
        <v>504003</v>
      </c>
    </row>
    <row r="1886" spans="1:16" hidden="1" x14ac:dyDescent="0.25">
      <c r="A1886" s="60" t="s">
        <v>34</v>
      </c>
      <c r="B1886" s="60" t="s">
        <v>33</v>
      </c>
      <c r="C1886" s="57">
        <v>1310</v>
      </c>
      <c r="D1886" s="61">
        <v>974.40043968833402</v>
      </c>
      <c r="E1886" s="62">
        <v>0</v>
      </c>
      <c r="F1886" s="60">
        <v>740057</v>
      </c>
      <c r="G1886" s="60" t="s">
        <v>290</v>
      </c>
      <c r="H1886" s="60">
        <v>2017</v>
      </c>
      <c r="I1886" s="62">
        <v>0</v>
      </c>
      <c r="J1886" s="60" t="s">
        <v>268</v>
      </c>
      <c r="K1886" s="60">
        <v>872008</v>
      </c>
      <c r="L1886" s="61"/>
      <c r="M1886" s="61">
        <v>974.40043968833402</v>
      </c>
      <c r="N1886" s="61"/>
      <c r="O1886" s="60">
        <v>9230</v>
      </c>
      <c r="P1886" s="60">
        <v>504003</v>
      </c>
    </row>
    <row r="1887" spans="1:16" hidden="1" x14ac:dyDescent="0.25">
      <c r="A1887" s="60" t="s">
        <v>34</v>
      </c>
      <c r="B1887" s="60" t="s">
        <v>33</v>
      </c>
      <c r="C1887" s="57">
        <v>1310</v>
      </c>
      <c r="D1887" s="61">
        <v>974.4008591388083</v>
      </c>
      <c r="E1887" s="62">
        <v>0</v>
      </c>
      <c r="F1887" s="60">
        <v>740057</v>
      </c>
      <c r="G1887" s="60" t="s">
        <v>290</v>
      </c>
      <c r="H1887" s="60">
        <v>2017</v>
      </c>
      <c r="I1887" s="62">
        <v>0</v>
      </c>
      <c r="J1887" s="60" t="s">
        <v>268</v>
      </c>
      <c r="K1887" s="60">
        <v>872008</v>
      </c>
      <c r="L1887" s="61"/>
      <c r="M1887" s="61">
        <v>974.4008591388083</v>
      </c>
      <c r="N1887" s="61"/>
      <c r="O1887" s="60">
        <v>9230</v>
      </c>
      <c r="P1887" s="60">
        <v>504003</v>
      </c>
    </row>
    <row r="1888" spans="1:16" hidden="1" x14ac:dyDescent="0.25">
      <c r="A1888" s="60" t="s">
        <v>34</v>
      </c>
      <c r="B1888" s="60" t="s">
        <v>33</v>
      </c>
      <c r="C1888" s="57">
        <v>1310</v>
      </c>
      <c r="D1888" s="61">
        <v>974.40091498593711</v>
      </c>
      <c r="E1888" s="62">
        <v>0</v>
      </c>
      <c r="F1888" s="60">
        <v>740057</v>
      </c>
      <c r="G1888" s="60" t="s">
        <v>290</v>
      </c>
      <c r="H1888" s="60">
        <v>2017</v>
      </c>
      <c r="I1888" s="62">
        <v>0</v>
      </c>
      <c r="J1888" s="60" t="s">
        <v>268</v>
      </c>
      <c r="K1888" s="60">
        <v>872008</v>
      </c>
      <c r="L1888" s="61"/>
      <c r="M1888" s="61">
        <v>974.40091498593711</v>
      </c>
      <c r="N1888" s="61"/>
      <c r="O1888" s="60">
        <v>9230</v>
      </c>
      <c r="P1888" s="60">
        <v>504003</v>
      </c>
    </row>
    <row r="1889" spans="1:16" hidden="1" x14ac:dyDescent="0.25">
      <c r="A1889" s="60" t="s">
        <v>34</v>
      </c>
      <c r="B1889" s="60" t="s">
        <v>33</v>
      </c>
      <c r="C1889" s="57">
        <v>1310</v>
      </c>
      <c r="D1889" s="61">
        <v>974.40135674574742</v>
      </c>
      <c r="E1889" s="62">
        <v>0</v>
      </c>
      <c r="F1889" s="60">
        <v>740057</v>
      </c>
      <c r="G1889" s="60" t="s">
        <v>290</v>
      </c>
      <c r="H1889" s="60">
        <v>2017</v>
      </c>
      <c r="I1889" s="62">
        <v>0</v>
      </c>
      <c r="J1889" s="60" t="s">
        <v>268</v>
      </c>
      <c r="K1889" s="60">
        <v>872008</v>
      </c>
      <c r="L1889" s="61"/>
      <c r="M1889" s="61">
        <v>974.40135674574742</v>
      </c>
      <c r="N1889" s="61"/>
      <c r="O1889" s="60">
        <v>9230</v>
      </c>
      <c r="P1889" s="60">
        <v>504003</v>
      </c>
    </row>
    <row r="1890" spans="1:16" hidden="1" x14ac:dyDescent="0.25">
      <c r="A1890" s="60" t="s">
        <v>34</v>
      </c>
      <c r="B1890" s="60" t="s">
        <v>33</v>
      </c>
      <c r="C1890" s="57">
        <v>1310</v>
      </c>
      <c r="D1890" s="61">
        <v>1072.9979849994534</v>
      </c>
      <c r="E1890" s="62">
        <v>0</v>
      </c>
      <c r="F1890" s="60">
        <v>740060</v>
      </c>
      <c r="G1890" s="60" t="s">
        <v>291</v>
      </c>
      <c r="H1890" s="60">
        <v>2019</v>
      </c>
      <c r="I1890" s="62">
        <v>0</v>
      </c>
      <c r="J1890" s="60">
        <v>4265</v>
      </c>
      <c r="K1890" s="60">
        <v>872008</v>
      </c>
      <c r="L1890" s="61"/>
      <c r="M1890" s="61">
        <v>1072.9979849994534</v>
      </c>
      <c r="N1890" s="61"/>
      <c r="O1890" s="60">
        <v>4265</v>
      </c>
      <c r="P1890" s="60">
        <v>504003</v>
      </c>
    </row>
    <row r="1891" spans="1:16" hidden="1" x14ac:dyDescent="0.25">
      <c r="A1891" s="60" t="s">
        <v>34</v>
      </c>
      <c r="B1891" s="60" t="s">
        <v>33</v>
      </c>
      <c r="C1891" s="57">
        <v>1310</v>
      </c>
      <c r="D1891" s="61">
        <v>1072.9984093150108</v>
      </c>
      <c r="E1891" s="62">
        <v>0</v>
      </c>
      <c r="F1891" s="60">
        <v>740060</v>
      </c>
      <c r="G1891" s="60" t="s">
        <v>291</v>
      </c>
      <c r="H1891" s="60">
        <v>2019</v>
      </c>
      <c r="I1891" s="62">
        <v>0</v>
      </c>
      <c r="J1891" s="60">
        <v>4265</v>
      </c>
      <c r="K1891" s="60">
        <v>872008</v>
      </c>
      <c r="L1891" s="61"/>
      <c r="M1891" s="61">
        <v>1072.9984093150108</v>
      </c>
      <c r="N1891" s="61"/>
      <c r="O1891" s="60">
        <v>4265</v>
      </c>
      <c r="P1891" s="60">
        <v>504003</v>
      </c>
    </row>
    <row r="1892" spans="1:16" hidden="1" x14ac:dyDescent="0.25">
      <c r="A1892" s="60" t="s">
        <v>34</v>
      </c>
      <c r="B1892" s="60" t="s">
        <v>33</v>
      </c>
      <c r="C1892" s="57">
        <v>1310</v>
      </c>
      <c r="D1892" s="61">
        <v>1072.9990353700746</v>
      </c>
      <c r="E1892" s="62">
        <v>0</v>
      </c>
      <c r="F1892" s="60">
        <v>740060</v>
      </c>
      <c r="G1892" s="60" t="s">
        <v>291</v>
      </c>
      <c r="H1892" s="60">
        <v>2019</v>
      </c>
      <c r="I1892" s="62">
        <v>0</v>
      </c>
      <c r="J1892" s="60">
        <v>4265</v>
      </c>
      <c r="K1892" s="60">
        <v>872008</v>
      </c>
      <c r="L1892" s="61"/>
      <c r="M1892" s="61">
        <v>1072.9990353700746</v>
      </c>
      <c r="N1892" s="61"/>
      <c r="O1892" s="60">
        <v>4265</v>
      </c>
      <c r="P1892" s="60">
        <v>504003</v>
      </c>
    </row>
    <row r="1893" spans="1:16" hidden="1" x14ac:dyDescent="0.25">
      <c r="A1893" s="60" t="s">
        <v>34</v>
      </c>
      <c r="B1893" s="60" t="s">
        <v>33</v>
      </c>
      <c r="C1893" s="57">
        <v>1310</v>
      </c>
      <c r="D1893" s="61">
        <v>1072.9993365327527</v>
      </c>
      <c r="E1893" s="62">
        <v>0</v>
      </c>
      <c r="F1893" s="60">
        <v>740060</v>
      </c>
      <c r="G1893" s="60" t="s">
        <v>291</v>
      </c>
      <c r="H1893" s="60">
        <v>2019</v>
      </c>
      <c r="I1893" s="62">
        <v>0</v>
      </c>
      <c r="J1893" s="60">
        <v>4265</v>
      </c>
      <c r="K1893" s="60">
        <v>872008</v>
      </c>
      <c r="L1893" s="61"/>
      <c r="M1893" s="61">
        <v>1072.9993365327527</v>
      </c>
      <c r="N1893" s="61"/>
      <c r="O1893" s="60">
        <v>4265</v>
      </c>
      <c r="P1893" s="60">
        <v>504003</v>
      </c>
    </row>
    <row r="1894" spans="1:16" hidden="1" x14ac:dyDescent="0.25">
      <c r="A1894" s="60" t="s">
        <v>34</v>
      </c>
      <c r="B1894" s="60" t="s">
        <v>33</v>
      </c>
      <c r="C1894" s="57">
        <v>1310</v>
      </c>
      <c r="D1894" s="61">
        <v>1072.999684571811</v>
      </c>
      <c r="E1894" s="62">
        <v>0</v>
      </c>
      <c r="F1894" s="60">
        <v>740060</v>
      </c>
      <c r="G1894" s="60" t="s">
        <v>291</v>
      </c>
      <c r="H1894" s="60">
        <v>2019</v>
      </c>
      <c r="I1894" s="62">
        <v>0</v>
      </c>
      <c r="J1894" s="60">
        <v>4265</v>
      </c>
      <c r="K1894" s="60">
        <v>872008</v>
      </c>
      <c r="L1894" s="61"/>
      <c r="M1894" s="61">
        <v>1072.999684571811</v>
      </c>
      <c r="N1894" s="61"/>
      <c r="O1894" s="60">
        <v>4265</v>
      </c>
      <c r="P1894" s="60">
        <v>504003</v>
      </c>
    </row>
    <row r="1895" spans="1:16" hidden="1" x14ac:dyDescent="0.25">
      <c r="A1895" s="60" t="s">
        <v>34</v>
      </c>
      <c r="B1895" s="60" t="s">
        <v>33</v>
      </c>
      <c r="C1895" s="57">
        <v>1310</v>
      </c>
      <c r="D1895" s="61">
        <v>1073.0010232008995</v>
      </c>
      <c r="E1895" s="62">
        <v>0</v>
      </c>
      <c r="F1895" s="60">
        <v>740060</v>
      </c>
      <c r="G1895" s="60" t="s">
        <v>291</v>
      </c>
      <c r="H1895" s="60">
        <v>2019</v>
      </c>
      <c r="I1895" s="62">
        <v>0</v>
      </c>
      <c r="J1895" s="60">
        <v>4265</v>
      </c>
      <c r="K1895" s="60">
        <v>872008</v>
      </c>
      <c r="L1895" s="61"/>
      <c r="M1895" s="61">
        <v>1073.0010232008995</v>
      </c>
      <c r="N1895" s="61"/>
      <c r="O1895" s="60">
        <v>4265</v>
      </c>
      <c r="P1895" s="60">
        <v>504003</v>
      </c>
    </row>
    <row r="1896" spans="1:16" hidden="1" x14ac:dyDescent="0.25">
      <c r="A1896" s="60" t="s">
        <v>34</v>
      </c>
      <c r="B1896" s="60" t="s">
        <v>33</v>
      </c>
      <c r="C1896" s="57">
        <v>1310</v>
      </c>
      <c r="D1896" s="61">
        <v>1252.797594265312</v>
      </c>
      <c r="E1896" s="62">
        <v>0</v>
      </c>
      <c r="F1896" s="60">
        <v>740057</v>
      </c>
      <c r="G1896" s="60" t="s">
        <v>290</v>
      </c>
      <c r="H1896" s="60">
        <v>2018</v>
      </c>
      <c r="I1896" s="62">
        <v>0</v>
      </c>
      <c r="J1896" s="60" t="s">
        <v>268</v>
      </c>
      <c r="K1896" s="60">
        <v>872008</v>
      </c>
      <c r="L1896" s="61"/>
      <c r="M1896" s="61">
        <v>1252.797594265312</v>
      </c>
      <c r="N1896" s="61"/>
      <c r="O1896" s="60">
        <v>9230</v>
      </c>
      <c r="P1896" s="60">
        <v>504003</v>
      </c>
    </row>
    <row r="1897" spans="1:16" hidden="1" x14ac:dyDescent="0.25">
      <c r="A1897" s="60" t="s">
        <v>34</v>
      </c>
      <c r="B1897" s="60" t="s">
        <v>33</v>
      </c>
      <c r="C1897" s="57">
        <v>1310</v>
      </c>
      <c r="D1897" s="61">
        <v>1252.7978565072383</v>
      </c>
      <c r="E1897" s="62">
        <v>0</v>
      </c>
      <c r="F1897" s="60">
        <v>740057</v>
      </c>
      <c r="G1897" s="60" t="s">
        <v>290</v>
      </c>
      <c r="H1897" s="60">
        <v>2018</v>
      </c>
      <c r="I1897" s="62">
        <v>0</v>
      </c>
      <c r="J1897" s="60" t="s">
        <v>268</v>
      </c>
      <c r="K1897" s="60">
        <v>872008</v>
      </c>
      <c r="L1897" s="61"/>
      <c r="M1897" s="61">
        <v>1252.7978565072383</v>
      </c>
      <c r="N1897" s="61"/>
      <c r="O1897" s="60">
        <v>9230</v>
      </c>
      <c r="P1897" s="60">
        <v>504003</v>
      </c>
    </row>
    <row r="1898" spans="1:16" hidden="1" x14ac:dyDescent="0.25">
      <c r="A1898" s="60" t="s">
        <v>34</v>
      </c>
      <c r="B1898" s="60" t="s">
        <v>33</v>
      </c>
      <c r="C1898" s="57">
        <v>1310</v>
      </c>
      <c r="D1898" s="61">
        <v>1252.7986583877571</v>
      </c>
      <c r="E1898" s="62">
        <v>0</v>
      </c>
      <c r="F1898" s="60">
        <v>740057</v>
      </c>
      <c r="G1898" s="60" t="s">
        <v>290</v>
      </c>
      <c r="H1898" s="60">
        <v>2018</v>
      </c>
      <c r="I1898" s="62">
        <v>0</v>
      </c>
      <c r="J1898" s="60" t="s">
        <v>268</v>
      </c>
      <c r="K1898" s="60">
        <v>872008</v>
      </c>
      <c r="L1898" s="61"/>
      <c r="M1898" s="61">
        <v>1252.7986583877571</v>
      </c>
      <c r="N1898" s="61"/>
      <c r="O1898" s="60">
        <v>9230</v>
      </c>
      <c r="P1898" s="60">
        <v>504003</v>
      </c>
    </row>
    <row r="1899" spans="1:16" hidden="1" x14ac:dyDescent="0.25">
      <c r="A1899" s="60" t="s">
        <v>34</v>
      </c>
      <c r="B1899" s="60" t="s">
        <v>33</v>
      </c>
      <c r="C1899" s="57">
        <v>1310</v>
      </c>
      <c r="D1899" s="61">
        <v>1252.7995878600746</v>
      </c>
      <c r="E1899" s="62">
        <v>0</v>
      </c>
      <c r="F1899" s="60">
        <v>740057</v>
      </c>
      <c r="G1899" s="60" t="s">
        <v>290</v>
      </c>
      <c r="H1899" s="60">
        <v>2018</v>
      </c>
      <c r="I1899" s="62">
        <v>0</v>
      </c>
      <c r="J1899" s="60" t="s">
        <v>268</v>
      </c>
      <c r="K1899" s="60">
        <v>872008</v>
      </c>
      <c r="L1899" s="61"/>
      <c r="M1899" s="61">
        <v>1252.7995878600746</v>
      </c>
      <c r="N1899" s="61"/>
      <c r="O1899" s="60">
        <v>9230</v>
      </c>
      <c r="P1899" s="60">
        <v>504003</v>
      </c>
    </row>
    <row r="1900" spans="1:16" hidden="1" x14ac:dyDescent="0.25">
      <c r="A1900" s="60" t="s">
        <v>34</v>
      </c>
      <c r="B1900" s="60" t="s">
        <v>33</v>
      </c>
      <c r="C1900" s="57">
        <v>1310</v>
      </c>
      <c r="D1900" s="61">
        <v>1252.799779741536</v>
      </c>
      <c r="E1900" s="62">
        <v>0</v>
      </c>
      <c r="F1900" s="60">
        <v>740057</v>
      </c>
      <c r="G1900" s="60" t="s">
        <v>290</v>
      </c>
      <c r="H1900" s="60">
        <v>2018</v>
      </c>
      <c r="I1900" s="62">
        <v>0</v>
      </c>
      <c r="J1900" s="60" t="s">
        <v>268</v>
      </c>
      <c r="K1900" s="60">
        <v>872008</v>
      </c>
      <c r="L1900" s="61"/>
      <c r="M1900" s="61">
        <v>1252.799779741536</v>
      </c>
      <c r="N1900" s="61"/>
      <c r="O1900" s="60">
        <v>9230</v>
      </c>
      <c r="P1900" s="60">
        <v>504003</v>
      </c>
    </row>
    <row r="1901" spans="1:16" hidden="1" x14ac:dyDescent="0.25">
      <c r="A1901" s="60" t="s">
        <v>34</v>
      </c>
      <c r="B1901" s="60" t="s">
        <v>33</v>
      </c>
      <c r="C1901" s="57">
        <v>1310</v>
      </c>
      <c r="D1901" s="61">
        <v>1252.7999020115021</v>
      </c>
      <c r="E1901" s="62">
        <v>0</v>
      </c>
      <c r="F1901" s="60">
        <v>740057</v>
      </c>
      <c r="G1901" s="60" t="s">
        <v>290</v>
      </c>
      <c r="H1901" s="60">
        <v>2018</v>
      </c>
      <c r="I1901" s="62">
        <v>0</v>
      </c>
      <c r="J1901" s="60" t="s">
        <v>268</v>
      </c>
      <c r="K1901" s="60">
        <v>872008</v>
      </c>
      <c r="L1901" s="61"/>
      <c r="M1901" s="61">
        <v>1252.7999020115021</v>
      </c>
      <c r="N1901" s="61"/>
      <c r="O1901" s="60">
        <v>9230</v>
      </c>
      <c r="P1901" s="60">
        <v>504003</v>
      </c>
    </row>
    <row r="1902" spans="1:16" hidden="1" x14ac:dyDescent="0.25">
      <c r="A1902" s="60" t="s">
        <v>34</v>
      </c>
      <c r="B1902" s="60" t="s">
        <v>33</v>
      </c>
      <c r="C1902" s="57">
        <v>1310</v>
      </c>
      <c r="D1902" s="61">
        <v>1252.7999366877777</v>
      </c>
      <c r="E1902" s="62">
        <v>0</v>
      </c>
      <c r="F1902" s="60">
        <v>740060</v>
      </c>
      <c r="G1902" s="60" t="s">
        <v>291</v>
      </c>
      <c r="H1902" s="60">
        <v>2018</v>
      </c>
      <c r="I1902" s="62">
        <v>0</v>
      </c>
      <c r="J1902" s="60">
        <v>4265</v>
      </c>
      <c r="K1902" s="60">
        <v>872008</v>
      </c>
      <c r="L1902" s="61"/>
      <c r="M1902" s="61">
        <v>1252.7999366877777</v>
      </c>
      <c r="N1902" s="61"/>
      <c r="O1902" s="60">
        <v>4265</v>
      </c>
      <c r="P1902" s="60">
        <v>504003</v>
      </c>
    </row>
    <row r="1903" spans="1:16" hidden="1" x14ac:dyDescent="0.25">
      <c r="A1903" s="60" t="s">
        <v>34</v>
      </c>
      <c r="B1903" s="60" t="s">
        <v>33</v>
      </c>
      <c r="C1903" s="57">
        <v>1310</v>
      </c>
      <c r="D1903" s="61">
        <v>1252.8000926838763</v>
      </c>
      <c r="E1903" s="62">
        <v>0</v>
      </c>
      <c r="F1903" s="60">
        <v>740057</v>
      </c>
      <c r="G1903" s="60" t="s">
        <v>290</v>
      </c>
      <c r="H1903" s="60">
        <v>2018</v>
      </c>
      <c r="I1903" s="62">
        <v>0</v>
      </c>
      <c r="J1903" s="60" t="s">
        <v>268</v>
      </c>
      <c r="K1903" s="60">
        <v>872008</v>
      </c>
      <c r="L1903" s="61"/>
      <c r="M1903" s="61">
        <v>1252.8000926838763</v>
      </c>
      <c r="N1903" s="61"/>
      <c r="O1903" s="60">
        <v>9230</v>
      </c>
      <c r="P1903" s="60">
        <v>504003</v>
      </c>
    </row>
    <row r="1904" spans="1:16" hidden="1" x14ac:dyDescent="0.25">
      <c r="A1904" s="60" t="s">
        <v>34</v>
      </c>
      <c r="B1904" s="60" t="s">
        <v>33</v>
      </c>
      <c r="C1904" s="57">
        <v>1310</v>
      </c>
      <c r="D1904" s="61">
        <v>1252.8002280999744</v>
      </c>
      <c r="E1904" s="62">
        <v>0</v>
      </c>
      <c r="F1904" s="60">
        <v>740057</v>
      </c>
      <c r="G1904" s="60" t="s">
        <v>290</v>
      </c>
      <c r="H1904" s="60">
        <v>2018</v>
      </c>
      <c r="I1904" s="62">
        <v>0</v>
      </c>
      <c r="J1904" s="60" t="s">
        <v>268</v>
      </c>
      <c r="K1904" s="60">
        <v>872008</v>
      </c>
      <c r="L1904" s="61"/>
      <c r="M1904" s="61">
        <v>1252.8002280999744</v>
      </c>
      <c r="N1904" s="61"/>
      <c r="O1904" s="60">
        <v>9230</v>
      </c>
      <c r="P1904" s="60">
        <v>504003</v>
      </c>
    </row>
    <row r="1905" spans="1:16" hidden="1" x14ac:dyDescent="0.25">
      <c r="A1905" s="60" t="s">
        <v>34</v>
      </c>
      <c r="B1905" s="60" t="s">
        <v>33</v>
      </c>
      <c r="C1905" s="57">
        <v>1310</v>
      </c>
      <c r="D1905" s="61">
        <v>1252.8006719313548</v>
      </c>
      <c r="E1905" s="62">
        <v>0</v>
      </c>
      <c r="F1905" s="60">
        <v>740057</v>
      </c>
      <c r="G1905" s="60" t="s">
        <v>290</v>
      </c>
      <c r="H1905" s="60">
        <v>2018</v>
      </c>
      <c r="I1905" s="62">
        <v>0</v>
      </c>
      <c r="J1905" s="60" t="s">
        <v>268</v>
      </c>
      <c r="K1905" s="60">
        <v>872008</v>
      </c>
      <c r="L1905" s="61"/>
      <c r="M1905" s="61">
        <v>1252.8006719313548</v>
      </c>
      <c r="N1905" s="61"/>
      <c r="O1905" s="60">
        <v>9230</v>
      </c>
      <c r="P1905" s="60">
        <v>504003</v>
      </c>
    </row>
    <row r="1906" spans="1:16" hidden="1" x14ac:dyDescent="0.25">
      <c r="A1906" s="60" t="s">
        <v>34</v>
      </c>
      <c r="B1906" s="60" t="s">
        <v>33</v>
      </c>
      <c r="C1906" s="57">
        <v>1310</v>
      </c>
      <c r="D1906" s="61">
        <v>1252.8008835296616</v>
      </c>
      <c r="E1906" s="62">
        <v>0</v>
      </c>
      <c r="F1906" s="60">
        <v>740057</v>
      </c>
      <c r="G1906" s="60" t="s">
        <v>290</v>
      </c>
      <c r="H1906" s="60">
        <v>2018</v>
      </c>
      <c r="I1906" s="62">
        <v>0</v>
      </c>
      <c r="J1906" s="60" t="s">
        <v>268</v>
      </c>
      <c r="K1906" s="60">
        <v>872008</v>
      </c>
      <c r="L1906" s="61"/>
      <c r="M1906" s="61">
        <v>1252.8008835296616</v>
      </c>
      <c r="N1906" s="61"/>
      <c r="O1906" s="60">
        <v>9230</v>
      </c>
      <c r="P1906" s="60">
        <v>504003</v>
      </c>
    </row>
    <row r="1907" spans="1:16" hidden="1" x14ac:dyDescent="0.25">
      <c r="A1907" s="60" t="s">
        <v>34</v>
      </c>
      <c r="B1907" s="60" t="s">
        <v>33</v>
      </c>
      <c r="C1907" s="57">
        <v>1310</v>
      </c>
      <c r="D1907" s="61">
        <v>1252.8037488407797</v>
      </c>
      <c r="E1907" s="62">
        <v>0</v>
      </c>
      <c r="F1907" s="60">
        <v>740057</v>
      </c>
      <c r="G1907" s="60" t="s">
        <v>290</v>
      </c>
      <c r="H1907" s="60">
        <v>2018</v>
      </c>
      <c r="I1907" s="62">
        <v>0</v>
      </c>
      <c r="J1907" s="60" t="s">
        <v>268</v>
      </c>
      <c r="K1907" s="60">
        <v>872008</v>
      </c>
      <c r="L1907" s="61"/>
      <c r="M1907" s="61">
        <v>1252.8037488407797</v>
      </c>
      <c r="N1907" s="61"/>
      <c r="O1907" s="60">
        <v>9230</v>
      </c>
      <c r="P1907" s="60">
        <v>504003</v>
      </c>
    </row>
    <row r="1908" spans="1:16" hidden="1" x14ac:dyDescent="0.25">
      <c r="A1908" s="60" t="s">
        <v>34</v>
      </c>
      <c r="B1908" s="60" t="s">
        <v>33</v>
      </c>
      <c r="C1908" s="57">
        <v>1310</v>
      </c>
      <c r="D1908" s="61">
        <v>1629.7986540628442</v>
      </c>
      <c r="E1908" s="62">
        <v>0</v>
      </c>
      <c r="F1908" s="60">
        <v>740060</v>
      </c>
      <c r="G1908" s="60" t="s">
        <v>291</v>
      </c>
      <c r="H1908" s="60">
        <v>2019</v>
      </c>
      <c r="I1908" s="62">
        <v>0</v>
      </c>
      <c r="J1908" s="60">
        <v>4265</v>
      </c>
      <c r="K1908" s="60">
        <v>872008</v>
      </c>
      <c r="L1908" s="61"/>
      <c r="M1908" s="61">
        <v>1629.7986540628442</v>
      </c>
      <c r="N1908" s="61"/>
      <c r="O1908" s="60">
        <v>4265</v>
      </c>
      <c r="P1908" s="60">
        <v>504003</v>
      </c>
    </row>
    <row r="1909" spans="1:16" hidden="1" x14ac:dyDescent="0.25">
      <c r="A1909" s="60" t="s">
        <v>34</v>
      </c>
      <c r="B1909" s="60" t="s">
        <v>33</v>
      </c>
      <c r="C1909" s="57">
        <v>1310</v>
      </c>
      <c r="D1909" s="61">
        <v>1629.7997654694457</v>
      </c>
      <c r="E1909" s="62">
        <v>0</v>
      </c>
      <c r="F1909" s="60">
        <v>740060</v>
      </c>
      <c r="G1909" s="60" t="s">
        <v>291</v>
      </c>
      <c r="H1909" s="60">
        <v>2019</v>
      </c>
      <c r="I1909" s="62">
        <v>0</v>
      </c>
      <c r="J1909" s="60">
        <v>4265</v>
      </c>
      <c r="K1909" s="60">
        <v>872008</v>
      </c>
      <c r="L1909" s="61"/>
      <c r="M1909" s="61">
        <v>1629.7997654694457</v>
      </c>
      <c r="N1909" s="61"/>
      <c r="O1909" s="60">
        <v>4265</v>
      </c>
      <c r="P1909" s="60">
        <v>504003</v>
      </c>
    </row>
    <row r="1910" spans="1:16" hidden="1" x14ac:dyDescent="0.25">
      <c r="A1910" s="60" t="s">
        <v>34</v>
      </c>
      <c r="B1910" s="60" t="s">
        <v>33</v>
      </c>
      <c r="C1910" s="57">
        <v>1310</v>
      </c>
      <c r="D1910" s="61">
        <v>1629.8009759068307</v>
      </c>
      <c r="E1910" s="62">
        <v>0</v>
      </c>
      <c r="F1910" s="60">
        <v>740060</v>
      </c>
      <c r="G1910" s="60" t="s">
        <v>291</v>
      </c>
      <c r="H1910" s="60">
        <v>2019</v>
      </c>
      <c r="I1910" s="62">
        <v>0</v>
      </c>
      <c r="J1910" s="60">
        <v>4265</v>
      </c>
      <c r="K1910" s="60">
        <v>872008</v>
      </c>
      <c r="L1910" s="61"/>
      <c r="M1910" s="61">
        <v>1629.8009759068307</v>
      </c>
      <c r="N1910" s="61"/>
      <c r="O1910" s="60">
        <v>4265</v>
      </c>
      <c r="P1910" s="60">
        <v>504003</v>
      </c>
    </row>
    <row r="1911" spans="1:16" hidden="1" x14ac:dyDescent="0.25">
      <c r="A1911" s="60" t="s">
        <v>34</v>
      </c>
      <c r="B1911" s="60" t="s">
        <v>33</v>
      </c>
      <c r="C1911" s="57">
        <v>1310</v>
      </c>
      <c r="D1911" s="61">
        <v>2128.5937567935648</v>
      </c>
      <c r="E1911" s="62">
        <v>0</v>
      </c>
      <c r="F1911" s="60">
        <v>740060</v>
      </c>
      <c r="G1911" s="60" t="s">
        <v>291</v>
      </c>
      <c r="H1911" s="60">
        <v>2020</v>
      </c>
      <c r="I1911" s="62">
        <v>0</v>
      </c>
      <c r="J1911" s="60">
        <v>4265</v>
      </c>
      <c r="K1911" s="60">
        <v>872008</v>
      </c>
      <c r="L1911" s="61"/>
      <c r="M1911" s="61">
        <v>2128.5937567935648</v>
      </c>
      <c r="N1911" s="61"/>
      <c r="O1911" s="60">
        <v>4265</v>
      </c>
      <c r="P1911" s="60">
        <v>504003</v>
      </c>
    </row>
    <row r="1912" spans="1:16" hidden="1" x14ac:dyDescent="0.25">
      <c r="A1912" s="60" t="s">
        <v>34</v>
      </c>
      <c r="B1912" s="60" t="s">
        <v>33</v>
      </c>
      <c r="C1912" s="57">
        <v>1310</v>
      </c>
      <c r="D1912" s="61">
        <v>2128.5968390232506</v>
      </c>
      <c r="E1912" s="62">
        <v>0</v>
      </c>
      <c r="F1912" s="60">
        <v>740060</v>
      </c>
      <c r="G1912" s="60" t="s">
        <v>291</v>
      </c>
      <c r="H1912" s="60">
        <v>2020</v>
      </c>
      <c r="I1912" s="62">
        <v>0</v>
      </c>
      <c r="J1912" s="60">
        <v>4265</v>
      </c>
      <c r="K1912" s="60">
        <v>872008</v>
      </c>
      <c r="L1912" s="61"/>
      <c r="M1912" s="61">
        <v>2128.5968390232506</v>
      </c>
      <c r="N1912" s="61"/>
      <c r="O1912" s="60">
        <v>4265</v>
      </c>
      <c r="P1912" s="60">
        <v>504003</v>
      </c>
    </row>
    <row r="1913" spans="1:16" hidden="1" x14ac:dyDescent="0.25">
      <c r="A1913" s="60" t="s">
        <v>34</v>
      </c>
      <c r="B1913" s="60" t="s">
        <v>33</v>
      </c>
      <c r="C1913" s="57">
        <v>1310</v>
      </c>
      <c r="D1913" s="61">
        <v>2128.5977856428435</v>
      </c>
      <c r="E1913" s="62">
        <v>0</v>
      </c>
      <c r="F1913" s="60">
        <v>740060</v>
      </c>
      <c r="G1913" s="60" t="s">
        <v>291</v>
      </c>
      <c r="H1913" s="60">
        <v>2020</v>
      </c>
      <c r="I1913" s="62">
        <v>0</v>
      </c>
      <c r="J1913" s="60">
        <v>4265</v>
      </c>
      <c r="K1913" s="60">
        <v>872008</v>
      </c>
      <c r="L1913" s="61"/>
      <c r="M1913" s="61">
        <v>2128.5977856428435</v>
      </c>
      <c r="N1913" s="61"/>
      <c r="O1913" s="60">
        <v>4265</v>
      </c>
      <c r="P1913" s="60">
        <v>504003</v>
      </c>
    </row>
    <row r="1914" spans="1:16" hidden="1" x14ac:dyDescent="0.25">
      <c r="A1914" s="60" t="s">
        <v>34</v>
      </c>
      <c r="B1914" s="60" t="s">
        <v>33</v>
      </c>
      <c r="C1914" s="57">
        <v>1310</v>
      </c>
      <c r="D1914" s="61">
        <v>2128.5980933891024</v>
      </c>
      <c r="E1914" s="62">
        <v>0</v>
      </c>
      <c r="F1914" s="60">
        <v>740060</v>
      </c>
      <c r="G1914" s="60" t="s">
        <v>291</v>
      </c>
      <c r="H1914" s="60">
        <v>2020</v>
      </c>
      <c r="I1914" s="62">
        <v>0</v>
      </c>
      <c r="J1914" s="60">
        <v>4265</v>
      </c>
      <c r="K1914" s="60">
        <v>872008</v>
      </c>
      <c r="L1914" s="61"/>
      <c r="M1914" s="61">
        <v>2128.5980933891024</v>
      </c>
      <c r="N1914" s="61"/>
      <c r="O1914" s="60">
        <v>4265</v>
      </c>
      <c r="P1914" s="60">
        <v>504003</v>
      </c>
    </row>
    <row r="1915" spans="1:16" hidden="1" x14ac:dyDescent="0.25">
      <c r="A1915" s="60" t="s">
        <v>34</v>
      </c>
      <c r="B1915" s="60" t="s">
        <v>33</v>
      </c>
      <c r="C1915" s="57">
        <v>1310</v>
      </c>
      <c r="D1915" s="61">
        <v>2128.5990577940574</v>
      </c>
      <c r="E1915" s="62">
        <v>0</v>
      </c>
      <c r="F1915" s="60">
        <v>740060</v>
      </c>
      <c r="G1915" s="60" t="s">
        <v>291</v>
      </c>
      <c r="H1915" s="60">
        <v>2020</v>
      </c>
      <c r="I1915" s="62">
        <v>0</v>
      </c>
      <c r="J1915" s="60">
        <v>4265</v>
      </c>
      <c r="K1915" s="60">
        <v>872008</v>
      </c>
      <c r="L1915" s="61"/>
      <c r="M1915" s="61">
        <v>2128.5990577940574</v>
      </c>
      <c r="N1915" s="61"/>
      <c r="O1915" s="60">
        <v>4265</v>
      </c>
      <c r="P1915" s="60">
        <v>504003</v>
      </c>
    </row>
    <row r="1916" spans="1:16" hidden="1" x14ac:dyDescent="0.25">
      <c r="A1916" s="60" t="s">
        <v>34</v>
      </c>
      <c r="B1916" s="60" t="s">
        <v>33</v>
      </c>
      <c r="C1916" s="57">
        <v>1310</v>
      </c>
      <c r="D1916" s="61">
        <v>2128.6003653946832</v>
      </c>
      <c r="E1916" s="62">
        <v>0</v>
      </c>
      <c r="F1916" s="60">
        <v>740060</v>
      </c>
      <c r="G1916" s="60" t="s">
        <v>291</v>
      </c>
      <c r="H1916" s="60">
        <v>2020</v>
      </c>
      <c r="I1916" s="62">
        <v>0</v>
      </c>
      <c r="J1916" s="60">
        <v>4265</v>
      </c>
      <c r="K1916" s="60">
        <v>872008</v>
      </c>
      <c r="L1916" s="61"/>
      <c r="M1916" s="61">
        <v>2128.6003653946832</v>
      </c>
      <c r="N1916" s="61"/>
      <c r="O1916" s="60">
        <v>4265</v>
      </c>
      <c r="P1916" s="60">
        <v>504003</v>
      </c>
    </row>
    <row r="1917" spans="1:16" hidden="1" x14ac:dyDescent="0.25">
      <c r="A1917" s="60" t="s">
        <v>34</v>
      </c>
      <c r="B1917" s="60" t="s">
        <v>33</v>
      </c>
      <c r="C1917" s="57">
        <v>1310</v>
      </c>
      <c r="D1917" s="61">
        <v>2128.6009903028139</v>
      </c>
      <c r="E1917" s="62">
        <v>0</v>
      </c>
      <c r="F1917" s="60">
        <v>740060</v>
      </c>
      <c r="G1917" s="60" t="s">
        <v>291</v>
      </c>
      <c r="H1917" s="60">
        <v>2020</v>
      </c>
      <c r="I1917" s="62">
        <v>0</v>
      </c>
      <c r="J1917" s="60">
        <v>4265</v>
      </c>
      <c r="K1917" s="60">
        <v>872008</v>
      </c>
      <c r="L1917" s="61"/>
      <c r="M1917" s="61">
        <v>2128.6009903028139</v>
      </c>
      <c r="N1917" s="61"/>
      <c r="O1917" s="60">
        <v>4265</v>
      </c>
      <c r="P1917" s="60">
        <v>504003</v>
      </c>
    </row>
    <row r="1918" spans="1:16" hidden="1" x14ac:dyDescent="0.25">
      <c r="A1918" s="60" t="s">
        <v>34</v>
      </c>
      <c r="B1918" s="60" t="s">
        <v>33</v>
      </c>
      <c r="C1918" s="57">
        <v>1310</v>
      </c>
      <c r="D1918" s="61">
        <v>2128.6021496099765</v>
      </c>
      <c r="E1918" s="62">
        <v>0</v>
      </c>
      <c r="F1918" s="60">
        <v>740060</v>
      </c>
      <c r="G1918" s="60" t="s">
        <v>291</v>
      </c>
      <c r="H1918" s="60">
        <v>2020</v>
      </c>
      <c r="I1918" s="62">
        <v>0</v>
      </c>
      <c r="J1918" s="60">
        <v>4265</v>
      </c>
      <c r="K1918" s="60">
        <v>872008</v>
      </c>
      <c r="L1918" s="61"/>
      <c r="M1918" s="61">
        <v>2128.6021496099765</v>
      </c>
      <c r="N1918" s="61"/>
      <c r="O1918" s="60">
        <v>4265</v>
      </c>
      <c r="P1918" s="60">
        <v>504003</v>
      </c>
    </row>
    <row r="1919" spans="1:16" hidden="1" x14ac:dyDescent="0.25">
      <c r="A1919" s="60" t="s">
        <v>34</v>
      </c>
      <c r="B1919" s="60" t="s">
        <v>33</v>
      </c>
      <c r="C1919" s="57">
        <v>1310</v>
      </c>
      <c r="D1919" s="61">
        <v>3259.5999784047804</v>
      </c>
      <c r="E1919" s="62">
        <v>0</v>
      </c>
      <c r="F1919" s="60">
        <v>740060</v>
      </c>
      <c r="G1919" s="60" t="s">
        <v>291</v>
      </c>
      <c r="H1919" s="60">
        <v>2019</v>
      </c>
      <c r="I1919" s="62">
        <v>0</v>
      </c>
      <c r="J1919" s="60">
        <v>4265</v>
      </c>
      <c r="K1919" s="60">
        <v>872008</v>
      </c>
      <c r="L1919" s="61"/>
      <c r="M1919" s="61">
        <v>3259.5999784047804</v>
      </c>
      <c r="N1919" s="61"/>
      <c r="O1919" s="60">
        <v>4265</v>
      </c>
      <c r="P1919" s="60">
        <v>504003</v>
      </c>
    </row>
    <row r="1920" spans="1:16" hidden="1" x14ac:dyDescent="0.25">
      <c r="A1920" s="60" t="s">
        <v>34</v>
      </c>
      <c r="B1920" s="60" t="s">
        <v>33</v>
      </c>
      <c r="C1920" s="57">
        <v>1310</v>
      </c>
      <c r="D1920" s="61">
        <v>6434.4001348570628</v>
      </c>
      <c r="E1920" s="62">
        <v>0</v>
      </c>
      <c r="F1920" s="60">
        <v>740057</v>
      </c>
      <c r="G1920" s="60" t="s">
        <v>290</v>
      </c>
      <c r="H1920" s="60">
        <v>2017</v>
      </c>
      <c r="I1920" s="62">
        <v>0</v>
      </c>
      <c r="J1920" s="60" t="s">
        <v>268</v>
      </c>
      <c r="K1920" s="60">
        <v>872008</v>
      </c>
      <c r="L1920" s="61"/>
      <c r="M1920" s="61">
        <v>6434.4001348570628</v>
      </c>
      <c r="N1920" s="61"/>
      <c r="O1920" s="60">
        <v>9230</v>
      </c>
      <c r="P1920" s="60">
        <v>504003</v>
      </c>
    </row>
    <row r="1921" spans="1:16" hidden="1" x14ac:dyDescent="0.25">
      <c r="A1921" s="60" t="s">
        <v>34</v>
      </c>
      <c r="B1921" s="60" t="s">
        <v>33</v>
      </c>
      <c r="C1921" s="57">
        <v>1310</v>
      </c>
      <c r="D1921" s="61">
        <v>7085.5244142251868</v>
      </c>
      <c r="E1921" s="62">
        <v>0</v>
      </c>
      <c r="F1921" s="60">
        <v>740060</v>
      </c>
      <c r="G1921" s="60" t="s">
        <v>291</v>
      </c>
      <c r="H1921" s="60">
        <v>2019</v>
      </c>
      <c r="I1921" s="62">
        <v>0</v>
      </c>
      <c r="J1921" s="60">
        <v>4265</v>
      </c>
      <c r="K1921" s="60">
        <v>872008</v>
      </c>
      <c r="L1921" s="61"/>
      <c r="M1921" s="61">
        <v>7085.5244142251868</v>
      </c>
      <c r="N1921" s="61"/>
      <c r="O1921" s="60">
        <v>4265</v>
      </c>
      <c r="P1921" s="60">
        <v>504003</v>
      </c>
    </row>
    <row r="1922" spans="1:16" hidden="1" x14ac:dyDescent="0.25">
      <c r="A1922" s="60" t="s">
        <v>34</v>
      </c>
      <c r="B1922" s="60" t="s">
        <v>33</v>
      </c>
      <c r="C1922" s="57">
        <v>1310</v>
      </c>
      <c r="D1922" s="61">
        <v>14056.084999688132</v>
      </c>
      <c r="E1922" s="62">
        <v>0</v>
      </c>
      <c r="F1922" s="60">
        <v>740060</v>
      </c>
      <c r="G1922" s="60" t="s">
        <v>291</v>
      </c>
      <c r="H1922" s="60">
        <v>2020</v>
      </c>
      <c r="I1922" s="62">
        <v>0</v>
      </c>
      <c r="J1922" s="60">
        <v>4265</v>
      </c>
      <c r="K1922" s="60">
        <v>872008</v>
      </c>
      <c r="L1922" s="61"/>
      <c r="M1922" s="61">
        <v>14056.084999688132</v>
      </c>
      <c r="N1922" s="61"/>
      <c r="O1922" s="60">
        <v>4265</v>
      </c>
      <c r="P1922" s="60">
        <v>504003</v>
      </c>
    </row>
    <row r="1923" spans="1:16" hidden="1" x14ac:dyDescent="0.25">
      <c r="A1923" s="60" t="s">
        <v>34</v>
      </c>
      <c r="B1923" s="60" t="s">
        <v>33</v>
      </c>
      <c r="C1923" s="57">
        <v>1400</v>
      </c>
      <c r="D1923" s="61">
        <v>11.599691975100473</v>
      </c>
      <c r="E1923" s="62">
        <v>0</v>
      </c>
      <c r="F1923" s="60">
        <v>700043</v>
      </c>
      <c r="G1923" s="60" t="s">
        <v>260</v>
      </c>
      <c r="H1923" s="60">
        <v>2019</v>
      </c>
      <c r="I1923" s="62"/>
      <c r="J1923" s="60"/>
      <c r="K1923" s="60"/>
      <c r="L1923" s="61"/>
      <c r="M1923" s="61">
        <v>11.599691975100473</v>
      </c>
      <c r="N1923" s="61"/>
      <c r="O1923" s="60" t="s">
        <v>250</v>
      </c>
      <c r="P1923" s="60">
        <v>504003</v>
      </c>
    </row>
    <row r="1924" spans="1:16" hidden="1" x14ac:dyDescent="0.25">
      <c r="A1924" s="60" t="s">
        <v>34</v>
      </c>
      <c r="B1924" s="60" t="s">
        <v>33</v>
      </c>
      <c r="C1924" s="57">
        <v>1400</v>
      </c>
      <c r="D1924" s="61">
        <v>11.599830692582339</v>
      </c>
      <c r="E1924" s="62">
        <v>0</v>
      </c>
      <c r="F1924" s="60">
        <v>700043</v>
      </c>
      <c r="G1924" s="60" t="s">
        <v>260</v>
      </c>
      <c r="H1924" s="60">
        <v>2019</v>
      </c>
      <c r="I1924" s="62"/>
      <c r="J1924" s="60"/>
      <c r="K1924" s="60"/>
      <c r="L1924" s="61"/>
      <c r="M1924" s="61">
        <v>11.599830692582339</v>
      </c>
      <c r="N1924" s="61"/>
      <c r="O1924" s="60" t="s">
        <v>250</v>
      </c>
      <c r="P1924" s="60">
        <v>504003</v>
      </c>
    </row>
    <row r="1925" spans="1:16" hidden="1" x14ac:dyDescent="0.25">
      <c r="A1925" s="60" t="s">
        <v>34</v>
      </c>
      <c r="B1925" s="60" t="s">
        <v>33</v>
      </c>
      <c r="C1925" s="57">
        <v>1400</v>
      </c>
      <c r="D1925" s="61">
        <v>11.599999714793423</v>
      </c>
      <c r="E1925" s="62">
        <v>0</v>
      </c>
      <c r="F1925" s="60">
        <v>700043</v>
      </c>
      <c r="G1925" s="60" t="s">
        <v>260</v>
      </c>
      <c r="H1925" s="60">
        <v>2019</v>
      </c>
      <c r="I1925" s="62"/>
      <c r="J1925" s="60"/>
      <c r="K1925" s="60"/>
      <c r="L1925" s="61"/>
      <c r="M1925" s="61">
        <v>11.599999714793423</v>
      </c>
      <c r="N1925" s="61"/>
      <c r="O1925" s="60" t="s">
        <v>250</v>
      </c>
      <c r="P1925" s="60">
        <v>504003</v>
      </c>
    </row>
    <row r="1926" spans="1:16" hidden="1" x14ac:dyDescent="0.25">
      <c r="A1926" s="60" t="s">
        <v>34</v>
      </c>
      <c r="B1926" s="60" t="s">
        <v>33</v>
      </c>
      <c r="C1926" s="57">
        <v>1400</v>
      </c>
      <c r="D1926" s="61">
        <v>23.199198278640484</v>
      </c>
      <c r="E1926" s="62">
        <v>0</v>
      </c>
      <c r="F1926" s="60">
        <v>700043</v>
      </c>
      <c r="G1926" s="60" t="s">
        <v>260</v>
      </c>
      <c r="H1926" s="60">
        <v>2018</v>
      </c>
      <c r="I1926" s="62"/>
      <c r="J1926" s="60"/>
      <c r="K1926" s="60"/>
      <c r="L1926" s="61"/>
      <c r="M1926" s="61">
        <v>23.199198278640484</v>
      </c>
      <c r="N1926" s="61"/>
      <c r="O1926" s="60" t="s">
        <v>250</v>
      </c>
      <c r="P1926" s="60">
        <v>504003</v>
      </c>
    </row>
    <row r="1927" spans="1:16" hidden="1" x14ac:dyDescent="0.25">
      <c r="A1927" s="60" t="s">
        <v>34</v>
      </c>
      <c r="B1927" s="60" t="s">
        <v>33</v>
      </c>
      <c r="C1927" s="57">
        <v>1400</v>
      </c>
      <c r="D1927" s="61">
        <v>23.199339064221416</v>
      </c>
      <c r="E1927" s="62">
        <v>0</v>
      </c>
      <c r="F1927" s="60">
        <v>700043</v>
      </c>
      <c r="G1927" s="60" t="s">
        <v>260</v>
      </c>
      <c r="H1927" s="60">
        <v>2019</v>
      </c>
      <c r="I1927" s="62"/>
      <c r="J1927" s="60"/>
      <c r="K1927" s="60"/>
      <c r="L1927" s="61"/>
      <c r="M1927" s="61">
        <v>23.199339064221416</v>
      </c>
      <c r="N1927" s="61"/>
      <c r="O1927" s="60" t="s">
        <v>250</v>
      </c>
      <c r="P1927" s="60">
        <v>504003</v>
      </c>
    </row>
    <row r="1928" spans="1:16" hidden="1" x14ac:dyDescent="0.25">
      <c r="A1928" s="60" t="s">
        <v>34</v>
      </c>
      <c r="B1928" s="60" t="s">
        <v>33</v>
      </c>
      <c r="C1928" s="57">
        <v>1400</v>
      </c>
      <c r="D1928" s="61">
        <v>23.199561750372215</v>
      </c>
      <c r="E1928" s="62">
        <v>0</v>
      </c>
      <c r="F1928" s="60">
        <v>700043</v>
      </c>
      <c r="G1928" s="60" t="s">
        <v>260</v>
      </c>
      <c r="H1928" s="60">
        <v>2017</v>
      </c>
      <c r="I1928" s="62"/>
      <c r="J1928" s="60"/>
      <c r="K1928" s="60"/>
      <c r="L1928" s="61"/>
      <c r="M1928" s="61">
        <v>23.199561750372215</v>
      </c>
      <c r="N1928" s="61"/>
      <c r="O1928" s="60" t="s">
        <v>250</v>
      </c>
      <c r="P1928" s="60">
        <v>504003</v>
      </c>
    </row>
    <row r="1929" spans="1:16" hidden="1" x14ac:dyDescent="0.25">
      <c r="A1929" s="60" t="s">
        <v>34</v>
      </c>
      <c r="B1929" s="60" t="s">
        <v>33</v>
      </c>
      <c r="C1929" s="57">
        <v>1400</v>
      </c>
      <c r="D1929" s="61">
        <v>23.199585548227461</v>
      </c>
      <c r="E1929" s="62">
        <v>0</v>
      </c>
      <c r="F1929" s="60">
        <v>700043</v>
      </c>
      <c r="G1929" s="60" t="s">
        <v>260</v>
      </c>
      <c r="H1929" s="60">
        <v>2018</v>
      </c>
      <c r="I1929" s="62"/>
      <c r="J1929" s="60"/>
      <c r="K1929" s="60"/>
      <c r="L1929" s="61"/>
      <c r="M1929" s="61">
        <v>23.199585548227461</v>
      </c>
      <c r="N1929" s="61"/>
      <c r="O1929" s="60" t="s">
        <v>250</v>
      </c>
      <c r="P1929" s="60">
        <v>504003</v>
      </c>
    </row>
    <row r="1930" spans="1:16" hidden="1" x14ac:dyDescent="0.25">
      <c r="A1930" s="60" t="s">
        <v>34</v>
      </c>
      <c r="B1930" s="60" t="s">
        <v>33</v>
      </c>
      <c r="C1930" s="57">
        <v>1400</v>
      </c>
      <c r="D1930" s="61">
        <v>23.199667103324469</v>
      </c>
      <c r="E1930" s="62">
        <v>0</v>
      </c>
      <c r="F1930" s="60">
        <v>700043</v>
      </c>
      <c r="G1930" s="60" t="s">
        <v>260</v>
      </c>
      <c r="H1930" s="60">
        <v>2018</v>
      </c>
      <c r="I1930" s="62"/>
      <c r="J1930" s="60"/>
      <c r="K1930" s="60"/>
      <c r="L1930" s="61"/>
      <c r="M1930" s="61">
        <v>23.199667103324469</v>
      </c>
      <c r="N1930" s="61"/>
      <c r="O1930" s="60" t="s">
        <v>250</v>
      </c>
      <c r="P1930" s="60">
        <v>504003</v>
      </c>
    </row>
    <row r="1931" spans="1:16" hidden="1" x14ac:dyDescent="0.25">
      <c r="A1931" s="60" t="s">
        <v>34</v>
      </c>
      <c r="B1931" s="60" t="s">
        <v>33</v>
      </c>
      <c r="C1931" s="57">
        <v>1400</v>
      </c>
      <c r="D1931" s="61">
        <v>23.19966821821922</v>
      </c>
      <c r="E1931" s="62">
        <v>0</v>
      </c>
      <c r="F1931" s="60">
        <v>700043</v>
      </c>
      <c r="G1931" s="60" t="s">
        <v>260</v>
      </c>
      <c r="H1931" s="60">
        <v>2018</v>
      </c>
      <c r="I1931" s="62"/>
      <c r="J1931" s="60"/>
      <c r="K1931" s="60"/>
      <c r="L1931" s="61"/>
      <c r="M1931" s="61">
        <v>23.19966821821922</v>
      </c>
      <c r="N1931" s="61"/>
      <c r="O1931" s="60" t="s">
        <v>250</v>
      </c>
      <c r="P1931" s="60">
        <v>504003</v>
      </c>
    </row>
    <row r="1932" spans="1:16" hidden="1" x14ac:dyDescent="0.25">
      <c r="A1932" s="60" t="s">
        <v>34</v>
      </c>
      <c r="B1932" s="60" t="s">
        <v>33</v>
      </c>
      <c r="C1932" s="57">
        <v>1400</v>
      </c>
      <c r="D1932" s="61">
        <v>23.19969010446906</v>
      </c>
      <c r="E1932" s="62">
        <v>0</v>
      </c>
      <c r="F1932" s="60">
        <v>700043</v>
      </c>
      <c r="G1932" s="60" t="s">
        <v>260</v>
      </c>
      <c r="H1932" s="60">
        <v>2019</v>
      </c>
      <c r="I1932" s="62"/>
      <c r="J1932" s="60"/>
      <c r="K1932" s="60"/>
      <c r="L1932" s="61"/>
      <c r="M1932" s="61">
        <v>23.19969010446906</v>
      </c>
      <c r="N1932" s="61"/>
      <c r="O1932" s="60" t="s">
        <v>250</v>
      </c>
      <c r="P1932" s="60">
        <v>504003</v>
      </c>
    </row>
    <row r="1933" spans="1:16" hidden="1" x14ac:dyDescent="0.25">
      <c r="A1933" s="60" t="s">
        <v>34</v>
      </c>
      <c r="B1933" s="60" t="s">
        <v>33</v>
      </c>
      <c r="C1933" s="57">
        <v>1400</v>
      </c>
      <c r="D1933" s="61">
        <v>23.199691742832194</v>
      </c>
      <c r="E1933" s="62">
        <v>0</v>
      </c>
      <c r="F1933" s="60">
        <v>700043</v>
      </c>
      <c r="G1933" s="60" t="s">
        <v>260</v>
      </c>
      <c r="H1933" s="60">
        <v>2018</v>
      </c>
      <c r="I1933" s="62"/>
      <c r="J1933" s="60"/>
      <c r="K1933" s="60"/>
      <c r="L1933" s="61"/>
      <c r="M1933" s="61">
        <v>23.199691742832194</v>
      </c>
      <c r="N1933" s="61"/>
      <c r="O1933" s="60" t="s">
        <v>250</v>
      </c>
      <c r="P1933" s="60">
        <v>504003</v>
      </c>
    </row>
    <row r="1934" spans="1:16" hidden="1" x14ac:dyDescent="0.25">
      <c r="A1934" s="60" t="s">
        <v>34</v>
      </c>
      <c r="B1934" s="60" t="s">
        <v>33</v>
      </c>
      <c r="C1934" s="57">
        <v>1400</v>
      </c>
      <c r="D1934" s="61">
        <v>23.199694856063164</v>
      </c>
      <c r="E1934" s="62">
        <v>0</v>
      </c>
      <c r="F1934" s="60">
        <v>700043</v>
      </c>
      <c r="G1934" s="60" t="s">
        <v>260</v>
      </c>
      <c r="H1934" s="60">
        <v>2019</v>
      </c>
      <c r="I1934" s="62"/>
      <c r="J1934" s="60"/>
      <c r="K1934" s="60"/>
      <c r="L1934" s="61"/>
      <c r="M1934" s="61">
        <v>23.199694856063164</v>
      </c>
      <c r="N1934" s="61"/>
      <c r="O1934" s="60" t="s">
        <v>250</v>
      </c>
      <c r="P1934" s="60">
        <v>504003</v>
      </c>
    </row>
    <row r="1935" spans="1:16" hidden="1" x14ac:dyDescent="0.25">
      <c r="A1935" s="60" t="s">
        <v>34</v>
      </c>
      <c r="B1935" s="60" t="s">
        <v>33</v>
      </c>
      <c r="C1935" s="57">
        <v>1400</v>
      </c>
      <c r="D1935" s="61">
        <v>23.199740320528733</v>
      </c>
      <c r="E1935" s="62">
        <v>0</v>
      </c>
      <c r="F1935" s="60">
        <v>700043</v>
      </c>
      <c r="G1935" s="60" t="s">
        <v>260</v>
      </c>
      <c r="H1935" s="60">
        <v>2017</v>
      </c>
      <c r="I1935" s="62"/>
      <c r="J1935" s="60"/>
      <c r="K1935" s="60"/>
      <c r="L1935" s="61"/>
      <c r="M1935" s="61">
        <v>23.199740320528733</v>
      </c>
      <c r="N1935" s="61"/>
      <c r="O1935" s="60" t="s">
        <v>250</v>
      </c>
      <c r="P1935" s="60">
        <v>504003</v>
      </c>
    </row>
    <row r="1936" spans="1:16" hidden="1" x14ac:dyDescent="0.25">
      <c r="A1936" s="60" t="s">
        <v>34</v>
      </c>
      <c r="B1936" s="60" t="s">
        <v>33</v>
      </c>
      <c r="C1936" s="57">
        <v>1400</v>
      </c>
      <c r="D1936" s="61">
        <v>23.199785363071253</v>
      </c>
      <c r="E1936" s="62">
        <v>0</v>
      </c>
      <c r="F1936" s="60">
        <v>700043</v>
      </c>
      <c r="G1936" s="60" t="s">
        <v>260</v>
      </c>
      <c r="H1936" s="60">
        <v>2017</v>
      </c>
      <c r="I1936" s="62"/>
      <c r="J1936" s="60"/>
      <c r="K1936" s="60"/>
      <c r="L1936" s="61"/>
      <c r="M1936" s="61">
        <v>23.199785363071253</v>
      </c>
      <c r="N1936" s="61"/>
      <c r="O1936" s="60" t="s">
        <v>250</v>
      </c>
      <c r="P1936" s="60">
        <v>504003</v>
      </c>
    </row>
    <row r="1937" spans="1:16" hidden="1" x14ac:dyDescent="0.25">
      <c r="A1937" s="60" t="s">
        <v>34</v>
      </c>
      <c r="B1937" s="60" t="s">
        <v>33</v>
      </c>
      <c r="C1937" s="57">
        <v>1400</v>
      </c>
      <c r="D1937" s="61">
        <v>23.199796468886934</v>
      </c>
      <c r="E1937" s="62">
        <v>0</v>
      </c>
      <c r="F1937" s="60">
        <v>700043</v>
      </c>
      <c r="G1937" s="60" t="s">
        <v>260</v>
      </c>
      <c r="H1937" s="60">
        <v>2018</v>
      </c>
      <c r="I1937" s="62"/>
      <c r="J1937" s="60"/>
      <c r="K1937" s="60"/>
      <c r="L1937" s="61"/>
      <c r="M1937" s="61">
        <v>23.199796468886934</v>
      </c>
      <c r="N1937" s="61"/>
      <c r="O1937" s="60" t="s">
        <v>250</v>
      </c>
      <c r="P1937" s="60">
        <v>504003</v>
      </c>
    </row>
    <row r="1938" spans="1:16" hidden="1" x14ac:dyDescent="0.25">
      <c r="A1938" s="60" t="s">
        <v>34</v>
      </c>
      <c r="B1938" s="60" t="s">
        <v>33</v>
      </c>
      <c r="C1938" s="57">
        <v>1400</v>
      </c>
      <c r="D1938" s="61">
        <v>23.199797907568424</v>
      </c>
      <c r="E1938" s="62">
        <v>0</v>
      </c>
      <c r="F1938" s="60">
        <v>700043</v>
      </c>
      <c r="G1938" s="60" t="s">
        <v>260</v>
      </c>
      <c r="H1938" s="60">
        <v>2017</v>
      </c>
      <c r="I1938" s="62"/>
      <c r="J1938" s="60"/>
      <c r="K1938" s="60"/>
      <c r="L1938" s="61"/>
      <c r="M1938" s="61">
        <v>23.199797907568424</v>
      </c>
      <c r="N1938" s="61"/>
      <c r="O1938" s="60" t="s">
        <v>250</v>
      </c>
      <c r="P1938" s="60">
        <v>504003</v>
      </c>
    </row>
    <row r="1939" spans="1:16" hidden="1" x14ac:dyDescent="0.25">
      <c r="A1939" s="60" t="s">
        <v>34</v>
      </c>
      <c r="B1939" s="60" t="s">
        <v>33</v>
      </c>
      <c r="C1939" s="57">
        <v>1400</v>
      </c>
      <c r="D1939" s="61">
        <v>23.199848809360777</v>
      </c>
      <c r="E1939" s="62">
        <v>0</v>
      </c>
      <c r="F1939" s="60">
        <v>700043</v>
      </c>
      <c r="G1939" s="60" t="s">
        <v>260</v>
      </c>
      <c r="H1939" s="60">
        <v>2018</v>
      </c>
      <c r="I1939" s="62"/>
      <c r="J1939" s="60"/>
      <c r="K1939" s="60"/>
      <c r="L1939" s="61"/>
      <c r="M1939" s="61">
        <v>23.199848809360777</v>
      </c>
      <c r="N1939" s="61"/>
      <c r="O1939" s="60" t="s">
        <v>250</v>
      </c>
      <c r="P1939" s="60">
        <v>504003</v>
      </c>
    </row>
    <row r="1940" spans="1:16" hidden="1" x14ac:dyDescent="0.25">
      <c r="A1940" s="60" t="s">
        <v>34</v>
      </c>
      <c r="B1940" s="60" t="s">
        <v>33</v>
      </c>
      <c r="C1940" s="57">
        <v>1400</v>
      </c>
      <c r="D1940" s="61">
        <v>23.19985207505616</v>
      </c>
      <c r="E1940" s="62">
        <v>0</v>
      </c>
      <c r="F1940" s="60">
        <v>700043</v>
      </c>
      <c r="G1940" s="60" t="s">
        <v>260</v>
      </c>
      <c r="H1940" s="60">
        <v>2019</v>
      </c>
      <c r="I1940" s="62"/>
      <c r="J1940" s="60"/>
      <c r="K1940" s="60"/>
      <c r="L1940" s="61"/>
      <c r="M1940" s="61">
        <v>23.19985207505616</v>
      </c>
      <c r="N1940" s="61"/>
      <c r="O1940" s="60" t="s">
        <v>250</v>
      </c>
      <c r="P1940" s="60">
        <v>504003</v>
      </c>
    </row>
    <row r="1941" spans="1:16" hidden="1" x14ac:dyDescent="0.25">
      <c r="A1941" s="60" t="s">
        <v>34</v>
      </c>
      <c r="B1941" s="60" t="s">
        <v>33</v>
      </c>
      <c r="C1941" s="57">
        <v>1400</v>
      </c>
      <c r="D1941" s="61">
        <v>23.199931357333309</v>
      </c>
      <c r="E1941" s="62">
        <v>0</v>
      </c>
      <c r="F1941" s="60">
        <v>700043</v>
      </c>
      <c r="G1941" s="60" t="s">
        <v>260</v>
      </c>
      <c r="H1941" s="60">
        <v>2017</v>
      </c>
      <c r="I1941" s="62"/>
      <c r="J1941" s="60"/>
      <c r="K1941" s="60"/>
      <c r="L1941" s="61"/>
      <c r="M1941" s="61">
        <v>23.199931357333309</v>
      </c>
      <c r="N1941" s="61"/>
      <c r="O1941" s="60" t="s">
        <v>250</v>
      </c>
      <c r="P1941" s="60">
        <v>504003</v>
      </c>
    </row>
    <row r="1942" spans="1:16" hidden="1" x14ac:dyDescent="0.25">
      <c r="A1942" s="60" t="s">
        <v>34</v>
      </c>
      <c r="B1942" s="60" t="s">
        <v>33</v>
      </c>
      <c r="C1942" s="57">
        <v>1400</v>
      </c>
      <c r="D1942" s="61">
        <v>23.199939778754111</v>
      </c>
      <c r="E1942" s="62">
        <v>0</v>
      </c>
      <c r="F1942" s="60">
        <v>700043</v>
      </c>
      <c r="G1942" s="60" t="s">
        <v>260</v>
      </c>
      <c r="H1942" s="60">
        <v>2017</v>
      </c>
      <c r="I1942" s="62"/>
      <c r="J1942" s="60"/>
      <c r="K1942" s="60"/>
      <c r="L1942" s="61"/>
      <c r="M1942" s="61">
        <v>23.199939778754111</v>
      </c>
      <c r="N1942" s="61"/>
      <c r="O1942" s="60" t="s">
        <v>250</v>
      </c>
      <c r="P1942" s="60">
        <v>504003</v>
      </c>
    </row>
    <row r="1943" spans="1:16" hidden="1" x14ac:dyDescent="0.25">
      <c r="A1943" s="60" t="s">
        <v>34</v>
      </c>
      <c r="B1943" s="60" t="s">
        <v>33</v>
      </c>
      <c r="C1943" s="57">
        <v>1400</v>
      </c>
      <c r="D1943" s="61">
        <v>23.199982981916222</v>
      </c>
      <c r="E1943" s="62">
        <v>0</v>
      </c>
      <c r="F1943" s="60">
        <v>700043</v>
      </c>
      <c r="G1943" s="60" t="s">
        <v>260</v>
      </c>
      <c r="H1943" s="60">
        <v>2017</v>
      </c>
      <c r="I1943" s="62"/>
      <c r="J1943" s="60"/>
      <c r="K1943" s="60"/>
      <c r="L1943" s="61"/>
      <c r="M1943" s="61">
        <v>23.199982981916222</v>
      </c>
      <c r="N1943" s="61"/>
      <c r="O1943" s="60" t="s">
        <v>250</v>
      </c>
      <c r="P1943" s="60">
        <v>504003</v>
      </c>
    </row>
    <row r="1944" spans="1:16" hidden="1" x14ac:dyDescent="0.25">
      <c r="A1944" s="60" t="s">
        <v>34</v>
      </c>
      <c r="B1944" s="60" t="s">
        <v>33</v>
      </c>
      <c r="C1944" s="57">
        <v>1400</v>
      </c>
      <c r="D1944" s="61">
        <v>23.199983111082762</v>
      </c>
      <c r="E1944" s="62">
        <v>0</v>
      </c>
      <c r="F1944" s="60">
        <v>700043</v>
      </c>
      <c r="G1944" s="60" t="s">
        <v>260</v>
      </c>
      <c r="H1944" s="60">
        <v>2018</v>
      </c>
      <c r="I1944" s="62"/>
      <c r="J1944" s="60"/>
      <c r="K1944" s="60"/>
      <c r="L1944" s="61"/>
      <c r="M1944" s="61">
        <v>23.199983111082762</v>
      </c>
      <c r="N1944" s="61"/>
      <c r="O1944" s="60" t="s">
        <v>250</v>
      </c>
      <c r="P1944" s="60">
        <v>504003</v>
      </c>
    </row>
    <row r="1945" spans="1:16" hidden="1" x14ac:dyDescent="0.25">
      <c r="A1945" s="60" t="s">
        <v>34</v>
      </c>
      <c r="B1945" s="60" t="s">
        <v>33</v>
      </c>
      <c r="C1945" s="57">
        <v>1400</v>
      </c>
      <c r="D1945" s="61">
        <v>23.200033081586806</v>
      </c>
      <c r="E1945" s="62">
        <v>0</v>
      </c>
      <c r="F1945" s="60">
        <v>700043</v>
      </c>
      <c r="G1945" s="60" t="s">
        <v>260</v>
      </c>
      <c r="H1945" s="60">
        <v>2018</v>
      </c>
      <c r="I1945" s="62"/>
      <c r="J1945" s="60"/>
      <c r="K1945" s="60"/>
      <c r="L1945" s="61"/>
      <c r="M1945" s="61">
        <v>23.200033081586806</v>
      </c>
      <c r="N1945" s="61"/>
      <c r="O1945" s="60" t="s">
        <v>250</v>
      </c>
      <c r="P1945" s="60">
        <v>504003</v>
      </c>
    </row>
    <row r="1946" spans="1:16" hidden="1" x14ac:dyDescent="0.25">
      <c r="A1946" s="60" t="s">
        <v>34</v>
      </c>
      <c r="B1946" s="60" t="s">
        <v>33</v>
      </c>
      <c r="C1946" s="57">
        <v>1400</v>
      </c>
      <c r="D1946" s="61">
        <v>23.200043571378366</v>
      </c>
      <c r="E1946" s="62">
        <v>0</v>
      </c>
      <c r="F1946" s="60">
        <v>700043</v>
      </c>
      <c r="G1946" s="60" t="s">
        <v>260</v>
      </c>
      <c r="H1946" s="60">
        <v>2018</v>
      </c>
      <c r="I1946" s="62"/>
      <c r="J1946" s="60"/>
      <c r="K1946" s="60"/>
      <c r="L1946" s="61"/>
      <c r="M1946" s="61">
        <v>23.200043571378366</v>
      </c>
      <c r="N1946" s="61"/>
      <c r="O1946" s="60" t="s">
        <v>250</v>
      </c>
      <c r="P1946" s="60">
        <v>504003</v>
      </c>
    </row>
    <row r="1947" spans="1:16" hidden="1" x14ac:dyDescent="0.25">
      <c r="A1947" s="60" t="s">
        <v>34</v>
      </c>
      <c r="B1947" s="60" t="s">
        <v>33</v>
      </c>
      <c r="C1947" s="57">
        <v>1400</v>
      </c>
      <c r="D1947" s="61">
        <v>23.200051591572482</v>
      </c>
      <c r="E1947" s="62">
        <v>0</v>
      </c>
      <c r="F1947" s="60">
        <v>700043</v>
      </c>
      <c r="G1947" s="60" t="s">
        <v>260</v>
      </c>
      <c r="H1947" s="60">
        <v>2019</v>
      </c>
      <c r="I1947" s="62"/>
      <c r="J1947" s="60"/>
      <c r="K1947" s="60"/>
      <c r="L1947" s="61"/>
      <c r="M1947" s="61">
        <v>23.200051591572482</v>
      </c>
      <c r="N1947" s="61"/>
      <c r="O1947" s="60" t="s">
        <v>250</v>
      </c>
      <c r="P1947" s="60">
        <v>504003</v>
      </c>
    </row>
    <row r="1948" spans="1:16" hidden="1" x14ac:dyDescent="0.25">
      <c r="A1948" s="60" t="s">
        <v>34</v>
      </c>
      <c r="B1948" s="60" t="s">
        <v>33</v>
      </c>
      <c r="C1948" s="57">
        <v>1400</v>
      </c>
      <c r="D1948" s="61">
        <v>23.200100536541143</v>
      </c>
      <c r="E1948" s="62">
        <v>0</v>
      </c>
      <c r="F1948" s="60">
        <v>700043</v>
      </c>
      <c r="G1948" s="60" t="s">
        <v>260</v>
      </c>
      <c r="H1948" s="60">
        <v>2019</v>
      </c>
      <c r="I1948" s="62"/>
      <c r="J1948" s="60"/>
      <c r="K1948" s="60"/>
      <c r="L1948" s="61"/>
      <c r="M1948" s="61">
        <v>23.200100536541143</v>
      </c>
      <c r="N1948" s="61"/>
      <c r="O1948" s="60" t="s">
        <v>250</v>
      </c>
      <c r="P1948" s="60">
        <v>504003</v>
      </c>
    </row>
    <row r="1949" spans="1:16" hidden="1" x14ac:dyDescent="0.25">
      <c r="A1949" s="60" t="s">
        <v>34</v>
      </c>
      <c r="B1949" s="60" t="s">
        <v>33</v>
      </c>
      <c r="C1949" s="57">
        <v>1400</v>
      </c>
      <c r="D1949" s="61">
        <v>23.200201139863946</v>
      </c>
      <c r="E1949" s="62">
        <v>0</v>
      </c>
      <c r="F1949" s="60">
        <v>700043</v>
      </c>
      <c r="G1949" s="60" t="s">
        <v>260</v>
      </c>
      <c r="H1949" s="60">
        <v>2019</v>
      </c>
      <c r="I1949" s="62"/>
      <c r="J1949" s="60"/>
      <c r="K1949" s="60"/>
      <c r="L1949" s="61"/>
      <c r="M1949" s="61">
        <v>23.200201139863946</v>
      </c>
      <c r="N1949" s="61"/>
      <c r="O1949" s="60" t="s">
        <v>250</v>
      </c>
      <c r="P1949" s="60">
        <v>504003</v>
      </c>
    </row>
    <row r="1950" spans="1:16" hidden="1" x14ac:dyDescent="0.25">
      <c r="A1950" s="60" t="s">
        <v>34</v>
      </c>
      <c r="B1950" s="60" t="s">
        <v>33</v>
      </c>
      <c r="C1950" s="57">
        <v>1400</v>
      </c>
      <c r="D1950" s="61">
        <v>23.200221156080655</v>
      </c>
      <c r="E1950" s="62">
        <v>0</v>
      </c>
      <c r="F1950" s="60">
        <v>700043</v>
      </c>
      <c r="G1950" s="60" t="s">
        <v>260</v>
      </c>
      <c r="H1950" s="60">
        <v>2017</v>
      </c>
      <c r="I1950" s="62"/>
      <c r="J1950" s="60"/>
      <c r="K1950" s="60"/>
      <c r="L1950" s="61"/>
      <c r="M1950" s="61">
        <v>23.200221156080655</v>
      </c>
      <c r="N1950" s="61"/>
      <c r="O1950" s="60" t="s">
        <v>250</v>
      </c>
      <c r="P1950" s="60">
        <v>504003</v>
      </c>
    </row>
    <row r="1951" spans="1:16" hidden="1" x14ac:dyDescent="0.25">
      <c r="A1951" s="60" t="s">
        <v>34</v>
      </c>
      <c r="B1951" s="60" t="s">
        <v>33</v>
      </c>
      <c r="C1951" s="57">
        <v>1400</v>
      </c>
      <c r="D1951" s="61">
        <v>23.20028898289922</v>
      </c>
      <c r="E1951" s="62">
        <v>0</v>
      </c>
      <c r="F1951" s="60">
        <v>700043</v>
      </c>
      <c r="G1951" s="60" t="s">
        <v>260</v>
      </c>
      <c r="H1951" s="60">
        <v>2017</v>
      </c>
      <c r="I1951" s="62"/>
      <c r="J1951" s="60"/>
      <c r="K1951" s="60"/>
      <c r="L1951" s="61"/>
      <c r="M1951" s="61">
        <v>23.20028898289922</v>
      </c>
      <c r="N1951" s="61"/>
      <c r="O1951" s="60" t="s">
        <v>250</v>
      </c>
      <c r="P1951" s="60">
        <v>504003</v>
      </c>
    </row>
    <row r="1952" spans="1:16" hidden="1" x14ac:dyDescent="0.25">
      <c r="A1952" s="60" t="s">
        <v>34</v>
      </c>
      <c r="B1952" s="60" t="s">
        <v>33</v>
      </c>
      <c r="C1952" s="57">
        <v>1400</v>
      </c>
      <c r="D1952" s="61">
        <v>23.200479505547452</v>
      </c>
      <c r="E1952" s="62">
        <v>0</v>
      </c>
      <c r="F1952" s="60">
        <v>700043</v>
      </c>
      <c r="G1952" s="60" t="s">
        <v>260</v>
      </c>
      <c r="H1952" s="60">
        <v>2017</v>
      </c>
      <c r="I1952" s="62"/>
      <c r="J1952" s="60"/>
      <c r="K1952" s="60"/>
      <c r="L1952" s="61"/>
      <c r="M1952" s="61">
        <v>23.200479505547452</v>
      </c>
      <c r="N1952" s="61"/>
      <c r="O1952" s="60" t="s">
        <v>250</v>
      </c>
      <c r="P1952" s="60">
        <v>504003</v>
      </c>
    </row>
    <row r="1953" spans="1:16" hidden="1" x14ac:dyDescent="0.25">
      <c r="A1953" s="60" t="s">
        <v>34</v>
      </c>
      <c r="B1953" s="60" t="s">
        <v>33</v>
      </c>
      <c r="C1953" s="57">
        <v>1400</v>
      </c>
      <c r="D1953" s="61">
        <v>23.200952310761373</v>
      </c>
      <c r="E1953" s="62">
        <v>0</v>
      </c>
      <c r="F1953" s="60">
        <v>700043</v>
      </c>
      <c r="G1953" s="60" t="s">
        <v>260</v>
      </c>
      <c r="H1953" s="60">
        <v>2018</v>
      </c>
      <c r="I1953" s="62"/>
      <c r="J1953" s="60"/>
      <c r="K1953" s="60"/>
      <c r="L1953" s="61"/>
      <c r="M1953" s="61">
        <v>23.200952310761373</v>
      </c>
      <c r="N1953" s="61"/>
      <c r="O1953" s="60" t="s">
        <v>250</v>
      </c>
      <c r="P1953" s="60">
        <v>504003</v>
      </c>
    </row>
    <row r="1954" spans="1:16" hidden="1" x14ac:dyDescent="0.25">
      <c r="A1954" s="60" t="s">
        <v>34</v>
      </c>
      <c r="B1954" s="60" t="s">
        <v>33</v>
      </c>
      <c r="C1954" s="57">
        <v>1400</v>
      </c>
      <c r="D1954" s="61">
        <v>23.200975852726295</v>
      </c>
      <c r="E1954" s="62">
        <v>0</v>
      </c>
      <c r="F1954" s="60">
        <v>700043</v>
      </c>
      <c r="G1954" s="60" t="s">
        <v>260</v>
      </c>
      <c r="H1954" s="60">
        <v>2018</v>
      </c>
      <c r="I1954" s="62"/>
      <c r="J1954" s="60"/>
      <c r="K1954" s="60"/>
      <c r="L1954" s="61"/>
      <c r="M1954" s="61">
        <v>23.200975852726295</v>
      </c>
      <c r="N1954" s="61"/>
      <c r="O1954" s="60" t="s">
        <v>250</v>
      </c>
      <c r="P1954" s="60">
        <v>504003</v>
      </c>
    </row>
    <row r="1955" spans="1:16" hidden="1" x14ac:dyDescent="0.25">
      <c r="A1955" s="60" t="s">
        <v>34</v>
      </c>
      <c r="B1955" s="60" t="s">
        <v>33</v>
      </c>
      <c r="C1955" s="57">
        <v>1400</v>
      </c>
      <c r="D1955" s="61">
        <v>57.99886964568568</v>
      </c>
      <c r="E1955" s="62">
        <v>0</v>
      </c>
      <c r="F1955" s="60">
        <v>700043</v>
      </c>
      <c r="G1955" s="60" t="s">
        <v>260</v>
      </c>
      <c r="H1955" s="60">
        <v>2020</v>
      </c>
      <c r="I1955" s="62"/>
      <c r="J1955" s="60"/>
      <c r="K1955" s="60"/>
      <c r="L1955" s="61"/>
      <c r="M1955" s="61">
        <v>57.99886964568568</v>
      </c>
      <c r="N1955" s="61"/>
      <c r="O1955" s="60" t="s">
        <v>250</v>
      </c>
      <c r="P1955" s="60">
        <v>504003</v>
      </c>
    </row>
    <row r="1956" spans="1:16" hidden="1" x14ac:dyDescent="0.25">
      <c r="A1956" s="60" t="s">
        <v>34</v>
      </c>
      <c r="B1956" s="60" t="s">
        <v>33</v>
      </c>
      <c r="C1956" s="57">
        <v>1400</v>
      </c>
      <c r="D1956" s="61">
        <v>57.999519798034086</v>
      </c>
      <c r="E1956" s="62">
        <v>0</v>
      </c>
      <c r="F1956" s="60">
        <v>700043</v>
      </c>
      <c r="G1956" s="60" t="s">
        <v>260</v>
      </c>
      <c r="H1956" s="60">
        <v>2020</v>
      </c>
      <c r="I1956" s="62"/>
      <c r="J1956" s="60"/>
      <c r="K1956" s="60"/>
      <c r="L1956" s="61"/>
      <c r="M1956" s="61">
        <v>57.999519798034086</v>
      </c>
      <c r="N1956" s="61"/>
      <c r="O1956" s="60" t="s">
        <v>250</v>
      </c>
      <c r="P1956" s="60">
        <v>504003</v>
      </c>
    </row>
    <row r="1957" spans="1:16" hidden="1" x14ac:dyDescent="0.25">
      <c r="A1957" s="60" t="s">
        <v>34</v>
      </c>
      <c r="B1957" s="60" t="s">
        <v>33</v>
      </c>
      <c r="C1957" s="57">
        <v>1400</v>
      </c>
      <c r="D1957" s="61">
        <v>57.999905166073276</v>
      </c>
      <c r="E1957" s="62">
        <v>0</v>
      </c>
      <c r="F1957" s="60">
        <v>700043</v>
      </c>
      <c r="G1957" s="60" t="s">
        <v>260</v>
      </c>
      <c r="H1957" s="60">
        <v>2020</v>
      </c>
      <c r="I1957" s="62"/>
      <c r="J1957" s="60"/>
      <c r="K1957" s="60"/>
      <c r="L1957" s="61"/>
      <c r="M1957" s="61">
        <v>57.999905166073276</v>
      </c>
      <c r="N1957" s="61"/>
      <c r="O1957" s="60" t="s">
        <v>250</v>
      </c>
      <c r="P1957" s="60">
        <v>504003</v>
      </c>
    </row>
    <row r="1958" spans="1:16" hidden="1" x14ac:dyDescent="0.25">
      <c r="A1958" s="60" t="s">
        <v>34</v>
      </c>
      <c r="B1958" s="60" t="s">
        <v>33</v>
      </c>
      <c r="C1958" s="57">
        <v>1400</v>
      </c>
      <c r="D1958" s="61">
        <v>57.999954977337985</v>
      </c>
      <c r="E1958" s="62">
        <v>0</v>
      </c>
      <c r="F1958" s="60">
        <v>700043</v>
      </c>
      <c r="G1958" s="60" t="s">
        <v>260</v>
      </c>
      <c r="H1958" s="60">
        <v>2020</v>
      </c>
      <c r="I1958" s="62"/>
      <c r="J1958" s="60"/>
      <c r="K1958" s="60"/>
      <c r="L1958" s="61"/>
      <c r="M1958" s="61">
        <v>57.999954977337985</v>
      </c>
      <c r="N1958" s="61"/>
      <c r="O1958" s="60" t="s">
        <v>250</v>
      </c>
      <c r="P1958" s="60">
        <v>504003</v>
      </c>
    </row>
    <row r="1959" spans="1:16" hidden="1" x14ac:dyDescent="0.25">
      <c r="A1959" s="60" t="s">
        <v>34</v>
      </c>
      <c r="B1959" s="60" t="s">
        <v>33</v>
      </c>
      <c r="C1959" s="57">
        <v>1400</v>
      </c>
      <c r="D1959" s="61">
        <v>58.000269139763532</v>
      </c>
      <c r="E1959" s="62">
        <v>0</v>
      </c>
      <c r="F1959" s="60">
        <v>700043</v>
      </c>
      <c r="G1959" s="60" t="s">
        <v>260</v>
      </c>
      <c r="H1959" s="60">
        <v>2020</v>
      </c>
      <c r="I1959" s="62"/>
      <c r="J1959" s="60"/>
      <c r="K1959" s="60"/>
      <c r="L1959" s="61"/>
      <c r="M1959" s="61">
        <v>58.000269139763532</v>
      </c>
      <c r="N1959" s="61"/>
      <c r="O1959" s="60" t="s">
        <v>250</v>
      </c>
      <c r="P1959" s="60">
        <v>504003</v>
      </c>
    </row>
    <row r="1960" spans="1:16" hidden="1" x14ac:dyDescent="0.25">
      <c r="A1960" s="60" t="s">
        <v>34</v>
      </c>
      <c r="B1960" s="60" t="s">
        <v>33</v>
      </c>
      <c r="C1960" s="57">
        <v>1400</v>
      </c>
      <c r="D1960" s="61">
        <v>58.000743412393568</v>
      </c>
      <c r="E1960" s="62">
        <v>0</v>
      </c>
      <c r="F1960" s="60">
        <v>700043</v>
      </c>
      <c r="G1960" s="60" t="s">
        <v>260</v>
      </c>
      <c r="H1960" s="60">
        <v>2020</v>
      </c>
      <c r="I1960" s="62"/>
      <c r="J1960" s="60"/>
      <c r="K1960" s="60"/>
      <c r="L1960" s="61"/>
      <c r="M1960" s="61">
        <v>58.000743412393568</v>
      </c>
      <c r="N1960" s="61"/>
      <c r="O1960" s="60" t="s">
        <v>250</v>
      </c>
      <c r="P1960" s="60">
        <v>504003</v>
      </c>
    </row>
    <row r="1961" spans="1:16" hidden="1" x14ac:dyDescent="0.25">
      <c r="A1961" s="60" t="s">
        <v>34</v>
      </c>
      <c r="B1961" s="60" t="s">
        <v>33</v>
      </c>
      <c r="C1961" s="57">
        <v>1400</v>
      </c>
      <c r="D1961" s="61">
        <v>58.001025422640929</v>
      </c>
      <c r="E1961" s="62">
        <v>0</v>
      </c>
      <c r="F1961" s="60">
        <v>700043</v>
      </c>
      <c r="G1961" s="60" t="s">
        <v>260</v>
      </c>
      <c r="H1961" s="60">
        <v>2020</v>
      </c>
      <c r="I1961" s="62"/>
      <c r="J1961" s="60"/>
      <c r="K1961" s="60"/>
      <c r="L1961" s="61"/>
      <c r="M1961" s="61">
        <v>58.001025422640929</v>
      </c>
      <c r="N1961" s="61"/>
      <c r="O1961" s="60" t="s">
        <v>250</v>
      </c>
      <c r="P1961" s="60">
        <v>504003</v>
      </c>
    </row>
    <row r="1962" spans="1:16" hidden="1" x14ac:dyDescent="0.25">
      <c r="A1962" s="60" t="s">
        <v>34</v>
      </c>
      <c r="B1962" s="60" t="s">
        <v>33</v>
      </c>
      <c r="C1962" s="57">
        <v>1400</v>
      </c>
      <c r="D1962" s="61">
        <v>58.001402795151044</v>
      </c>
      <c r="E1962" s="62">
        <v>0</v>
      </c>
      <c r="F1962" s="60">
        <v>700043</v>
      </c>
      <c r="G1962" s="60" t="s">
        <v>260</v>
      </c>
      <c r="H1962" s="60">
        <v>2020</v>
      </c>
      <c r="I1962" s="62"/>
      <c r="J1962" s="60"/>
      <c r="K1962" s="60"/>
      <c r="L1962" s="61"/>
      <c r="M1962" s="61">
        <v>58.001402795151044</v>
      </c>
      <c r="N1962" s="61"/>
      <c r="O1962" s="60" t="s">
        <v>250</v>
      </c>
      <c r="P1962" s="60">
        <v>504003</v>
      </c>
    </row>
    <row r="1963" spans="1:16" hidden="1" x14ac:dyDescent="0.25">
      <c r="A1963" s="60" t="s">
        <v>34</v>
      </c>
      <c r="B1963" s="60" t="s">
        <v>33</v>
      </c>
      <c r="C1963" s="57">
        <v>1400</v>
      </c>
      <c r="D1963" s="61">
        <v>153.18497707402611</v>
      </c>
      <c r="E1963" s="62">
        <v>0</v>
      </c>
      <c r="F1963" s="60">
        <v>700043</v>
      </c>
      <c r="G1963" s="60" t="s">
        <v>260</v>
      </c>
      <c r="H1963" s="60">
        <v>2019</v>
      </c>
      <c r="I1963" s="62"/>
      <c r="J1963" s="60"/>
      <c r="K1963" s="60"/>
      <c r="L1963" s="61"/>
      <c r="M1963" s="61">
        <v>153.18497707402611</v>
      </c>
      <c r="N1963" s="61"/>
      <c r="O1963" s="60" t="s">
        <v>250</v>
      </c>
      <c r="P1963" s="60">
        <v>504003</v>
      </c>
    </row>
    <row r="1964" spans="1:16" hidden="1" x14ac:dyDescent="0.25">
      <c r="A1964" s="60" t="s">
        <v>34</v>
      </c>
      <c r="B1964" s="60" t="s">
        <v>33</v>
      </c>
      <c r="C1964" s="57">
        <v>1400</v>
      </c>
      <c r="D1964" s="61">
        <v>153.1996772329685</v>
      </c>
      <c r="E1964" s="62">
        <v>0</v>
      </c>
      <c r="F1964" s="60">
        <v>700043</v>
      </c>
      <c r="G1964" s="60" t="s">
        <v>260</v>
      </c>
      <c r="H1964" s="60">
        <v>2017</v>
      </c>
      <c r="I1964" s="62"/>
      <c r="J1964" s="60"/>
      <c r="K1964" s="60"/>
      <c r="L1964" s="61"/>
      <c r="M1964" s="61">
        <v>153.1996772329685</v>
      </c>
      <c r="N1964" s="61"/>
      <c r="O1964" s="60" t="s">
        <v>250</v>
      </c>
      <c r="P1964" s="60">
        <v>504003</v>
      </c>
    </row>
    <row r="1965" spans="1:16" hidden="1" x14ac:dyDescent="0.25">
      <c r="A1965" s="60" t="s">
        <v>34</v>
      </c>
      <c r="B1965" s="60" t="s">
        <v>33</v>
      </c>
      <c r="C1965" s="57">
        <v>1400</v>
      </c>
      <c r="D1965" s="61">
        <v>191.49909668255586</v>
      </c>
      <c r="E1965" s="62">
        <v>0</v>
      </c>
      <c r="F1965" s="60">
        <v>700043</v>
      </c>
      <c r="G1965" s="60" t="s">
        <v>260</v>
      </c>
      <c r="H1965" s="60">
        <v>2017</v>
      </c>
      <c r="I1965" s="62"/>
      <c r="J1965" s="60"/>
      <c r="K1965" s="60"/>
      <c r="L1965" s="61"/>
      <c r="M1965" s="61">
        <v>191.49909668255586</v>
      </c>
      <c r="N1965" s="61"/>
      <c r="O1965" s="60" t="s">
        <v>250</v>
      </c>
      <c r="P1965" s="60">
        <v>504003</v>
      </c>
    </row>
    <row r="1966" spans="1:16" hidden="1" x14ac:dyDescent="0.25">
      <c r="A1966" s="60" t="s">
        <v>34</v>
      </c>
      <c r="B1966" s="60" t="s">
        <v>33</v>
      </c>
      <c r="C1966" s="57">
        <v>1400</v>
      </c>
      <c r="D1966" s="61">
        <v>382.99942335274392</v>
      </c>
      <c r="E1966" s="62">
        <v>0</v>
      </c>
      <c r="F1966" s="60">
        <v>700043</v>
      </c>
      <c r="G1966" s="60" t="s">
        <v>260</v>
      </c>
      <c r="H1966" s="60">
        <v>2020</v>
      </c>
      <c r="I1966" s="62"/>
      <c r="J1966" s="60"/>
      <c r="K1966" s="60"/>
      <c r="L1966" s="61"/>
      <c r="M1966" s="61">
        <v>382.99942335274392</v>
      </c>
      <c r="N1966" s="61"/>
      <c r="O1966" s="60" t="s">
        <v>250</v>
      </c>
      <c r="P1966" s="60">
        <v>504003</v>
      </c>
    </row>
    <row r="1967" spans="1:16" hidden="1" x14ac:dyDescent="0.25">
      <c r="A1967" s="60" t="s">
        <v>34</v>
      </c>
      <c r="B1967" s="60" t="s">
        <v>33</v>
      </c>
      <c r="C1967" s="57">
        <v>1400</v>
      </c>
      <c r="D1967" s="61">
        <v>632.19990117355474</v>
      </c>
      <c r="E1967" s="62">
        <v>0</v>
      </c>
      <c r="F1967" s="60">
        <v>700043</v>
      </c>
      <c r="G1967" s="60" t="s">
        <v>260</v>
      </c>
      <c r="H1967" s="60">
        <v>2016</v>
      </c>
      <c r="I1967" s="62"/>
      <c r="J1967" s="60"/>
      <c r="K1967" s="60"/>
      <c r="L1967" s="61"/>
      <c r="M1967" s="61">
        <v>632.19990117355474</v>
      </c>
      <c r="N1967" s="61"/>
      <c r="O1967" s="60" t="s">
        <v>250</v>
      </c>
      <c r="P1967" s="60">
        <v>504003</v>
      </c>
    </row>
    <row r="1968" spans="1:16" hidden="1" x14ac:dyDescent="0.25">
      <c r="A1968" s="60" t="s">
        <v>34</v>
      </c>
      <c r="B1968" s="60" t="s">
        <v>33</v>
      </c>
      <c r="C1968" s="57">
        <v>1400</v>
      </c>
      <c r="D1968" s="61">
        <v>632.19997676711569</v>
      </c>
      <c r="E1968" s="62">
        <v>0</v>
      </c>
      <c r="F1968" s="60">
        <v>700043</v>
      </c>
      <c r="G1968" s="60" t="s">
        <v>260</v>
      </c>
      <c r="H1968" s="60">
        <v>2016</v>
      </c>
      <c r="I1968" s="62"/>
      <c r="J1968" s="60"/>
      <c r="K1968" s="60"/>
      <c r="L1968" s="61"/>
      <c r="M1968" s="61">
        <v>632.19997676711569</v>
      </c>
      <c r="N1968" s="61"/>
      <c r="O1968" s="60" t="s">
        <v>250</v>
      </c>
      <c r="P1968" s="60">
        <v>504003</v>
      </c>
    </row>
    <row r="1969" spans="1:16" hidden="1" x14ac:dyDescent="0.25">
      <c r="A1969" s="60" t="s">
        <v>34</v>
      </c>
      <c r="B1969" s="60" t="s">
        <v>33</v>
      </c>
      <c r="C1969" s="57">
        <v>1400</v>
      </c>
      <c r="D1969" s="61">
        <v>632.19998647729301</v>
      </c>
      <c r="E1969" s="62">
        <v>0</v>
      </c>
      <c r="F1969" s="60">
        <v>700043</v>
      </c>
      <c r="G1969" s="60" t="s">
        <v>260</v>
      </c>
      <c r="H1969" s="60">
        <v>2016</v>
      </c>
      <c r="I1969" s="62"/>
      <c r="J1969" s="60"/>
      <c r="K1969" s="60"/>
      <c r="L1969" s="61"/>
      <c r="M1969" s="61">
        <v>632.19998647729301</v>
      </c>
      <c r="N1969" s="61"/>
      <c r="O1969" s="60" t="s">
        <v>250</v>
      </c>
      <c r="P1969" s="60">
        <v>504003</v>
      </c>
    </row>
    <row r="1970" spans="1:16" hidden="1" x14ac:dyDescent="0.25">
      <c r="A1970" s="60" t="s">
        <v>34</v>
      </c>
      <c r="B1970" s="60" t="s">
        <v>33</v>
      </c>
      <c r="C1970" s="57">
        <v>1400</v>
      </c>
      <c r="D1970" s="61">
        <v>632.20002838277583</v>
      </c>
      <c r="E1970" s="62">
        <v>0</v>
      </c>
      <c r="F1970" s="60">
        <v>700043</v>
      </c>
      <c r="G1970" s="60" t="s">
        <v>260</v>
      </c>
      <c r="H1970" s="60">
        <v>2016</v>
      </c>
      <c r="I1970" s="62"/>
      <c r="J1970" s="60"/>
      <c r="K1970" s="60"/>
      <c r="L1970" s="61"/>
      <c r="M1970" s="61">
        <v>632.20002838277583</v>
      </c>
      <c r="N1970" s="61"/>
      <c r="O1970" s="60" t="s">
        <v>250</v>
      </c>
      <c r="P1970" s="60">
        <v>504003</v>
      </c>
    </row>
    <row r="1971" spans="1:16" hidden="1" x14ac:dyDescent="0.25">
      <c r="A1971" s="60" t="s">
        <v>34</v>
      </c>
      <c r="B1971" s="60" t="s">
        <v>33</v>
      </c>
      <c r="C1971" s="57">
        <v>1400</v>
      </c>
      <c r="D1971" s="61">
        <v>632.20002844695011</v>
      </c>
      <c r="E1971" s="62">
        <v>0</v>
      </c>
      <c r="F1971" s="60">
        <v>700043</v>
      </c>
      <c r="G1971" s="60" t="s">
        <v>260</v>
      </c>
      <c r="H1971" s="60">
        <v>2016</v>
      </c>
      <c r="I1971" s="62"/>
      <c r="J1971" s="60"/>
      <c r="K1971" s="60"/>
      <c r="L1971" s="61"/>
      <c r="M1971" s="61">
        <v>632.20002844695011</v>
      </c>
      <c r="N1971" s="61"/>
      <c r="O1971" s="60" t="s">
        <v>250</v>
      </c>
      <c r="P1971" s="60">
        <v>504003</v>
      </c>
    </row>
    <row r="1972" spans="1:16" hidden="1" x14ac:dyDescent="0.25">
      <c r="A1972" s="60" t="s">
        <v>34</v>
      </c>
      <c r="B1972" s="60" t="s">
        <v>33</v>
      </c>
      <c r="C1972" s="57">
        <v>1400</v>
      </c>
      <c r="D1972" s="61">
        <v>632.20002938257358</v>
      </c>
      <c r="E1972" s="62">
        <v>0</v>
      </c>
      <c r="F1972" s="60">
        <v>700043</v>
      </c>
      <c r="G1972" s="60" t="s">
        <v>260</v>
      </c>
      <c r="H1972" s="60">
        <v>2016</v>
      </c>
      <c r="I1972" s="62"/>
      <c r="J1972" s="60"/>
      <c r="K1972" s="60"/>
      <c r="L1972" s="61"/>
      <c r="M1972" s="61">
        <v>632.20002938257358</v>
      </c>
      <c r="N1972" s="61"/>
      <c r="O1972" s="60" t="s">
        <v>250</v>
      </c>
      <c r="P1972" s="60">
        <v>504003</v>
      </c>
    </row>
    <row r="1973" spans="1:16" hidden="1" x14ac:dyDescent="0.25">
      <c r="A1973" s="60" t="s">
        <v>34</v>
      </c>
      <c r="B1973" s="60" t="s">
        <v>33</v>
      </c>
      <c r="C1973" s="57">
        <v>1400</v>
      </c>
      <c r="D1973" s="61">
        <v>632.20005648497192</v>
      </c>
      <c r="E1973" s="62">
        <v>0</v>
      </c>
      <c r="F1973" s="60">
        <v>700043</v>
      </c>
      <c r="G1973" s="60" t="s">
        <v>260</v>
      </c>
      <c r="H1973" s="60">
        <v>2016</v>
      </c>
      <c r="I1973" s="62"/>
      <c r="J1973" s="60"/>
      <c r="K1973" s="60"/>
      <c r="L1973" s="61"/>
      <c r="M1973" s="61">
        <v>632.20005648497192</v>
      </c>
      <c r="N1973" s="61"/>
      <c r="O1973" s="60" t="s">
        <v>250</v>
      </c>
      <c r="P1973" s="60">
        <v>504003</v>
      </c>
    </row>
    <row r="1974" spans="1:16" hidden="1" x14ac:dyDescent="0.25">
      <c r="A1974" s="60" t="s">
        <v>34</v>
      </c>
      <c r="B1974" s="60" t="s">
        <v>33</v>
      </c>
      <c r="C1974" s="57">
        <v>1400</v>
      </c>
      <c r="D1974" s="61">
        <v>632.20006573547278</v>
      </c>
      <c r="E1974" s="62">
        <v>0</v>
      </c>
      <c r="F1974" s="60">
        <v>700043</v>
      </c>
      <c r="G1974" s="60" t="s">
        <v>260</v>
      </c>
      <c r="H1974" s="60">
        <v>2016</v>
      </c>
      <c r="I1974" s="62"/>
      <c r="J1974" s="60"/>
      <c r="K1974" s="60"/>
      <c r="L1974" s="61"/>
      <c r="M1974" s="61">
        <v>632.20006573547278</v>
      </c>
      <c r="N1974" s="61"/>
      <c r="O1974" s="60" t="s">
        <v>250</v>
      </c>
      <c r="P1974" s="60">
        <v>504003</v>
      </c>
    </row>
    <row r="1975" spans="1:16" hidden="1" x14ac:dyDescent="0.25">
      <c r="A1975" s="60" t="s">
        <v>34</v>
      </c>
      <c r="B1975" s="60" t="s">
        <v>33</v>
      </c>
      <c r="C1975" s="57">
        <v>1400</v>
      </c>
      <c r="D1975" s="61">
        <v>632.20011192503932</v>
      </c>
      <c r="E1975" s="62">
        <v>0</v>
      </c>
      <c r="F1975" s="60">
        <v>700043</v>
      </c>
      <c r="G1975" s="60" t="s">
        <v>260</v>
      </c>
      <c r="H1975" s="60">
        <v>2016</v>
      </c>
      <c r="I1975" s="62"/>
      <c r="J1975" s="60"/>
      <c r="K1975" s="60"/>
      <c r="L1975" s="61"/>
      <c r="M1975" s="61">
        <v>632.20011192503932</v>
      </c>
      <c r="N1975" s="61"/>
      <c r="O1975" s="60" t="s">
        <v>250</v>
      </c>
      <c r="P1975" s="60">
        <v>504003</v>
      </c>
    </row>
    <row r="1976" spans="1:16" hidden="1" x14ac:dyDescent="0.25">
      <c r="A1976" s="60" t="s">
        <v>34</v>
      </c>
      <c r="B1976" s="60" t="s">
        <v>33</v>
      </c>
      <c r="C1976" s="57">
        <v>1400</v>
      </c>
      <c r="D1976" s="61">
        <v>632.20017801385757</v>
      </c>
      <c r="E1976" s="62">
        <v>0</v>
      </c>
      <c r="F1976" s="60">
        <v>700043</v>
      </c>
      <c r="G1976" s="60" t="s">
        <v>260</v>
      </c>
      <c r="H1976" s="60">
        <v>2016</v>
      </c>
      <c r="I1976" s="62"/>
      <c r="J1976" s="60"/>
      <c r="K1976" s="60"/>
      <c r="L1976" s="61"/>
      <c r="M1976" s="61">
        <v>632.20017801385757</v>
      </c>
      <c r="N1976" s="61"/>
      <c r="O1976" s="60" t="s">
        <v>250</v>
      </c>
      <c r="P1976" s="60">
        <v>504003</v>
      </c>
    </row>
    <row r="1977" spans="1:16" hidden="1" x14ac:dyDescent="0.25">
      <c r="A1977" s="60" t="s">
        <v>34</v>
      </c>
      <c r="B1977" s="60" t="s">
        <v>33</v>
      </c>
      <c r="C1977" s="57">
        <v>1400</v>
      </c>
      <c r="D1977" s="61">
        <v>1264.4003518196112</v>
      </c>
      <c r="E1977" s="62">
        <v>0</v>
      </c>
      <c r="F1977" s="60">
        <v>700043</v>
      </c>
      <c r="G1977" s="60" t="s">
        <v>260</v>
      </c>
      <c r="H1977" s="60">
        <v>2016</v>
      </c>
      <c r="I1977" s="62"/>
      <c r="J1977" s="60"/>
      <c r="K1977" s="60"/>
      <c r="L1977" s="61"/>
      <c r="M1977" s="61">
        <v>1264.4003518196112</v>
      </c>
      <c r="N1977" s="61"/>
      <c r="O1977" s="60" t="s">
        <v>250</v>
      </c>
      <c r="P1977" s="60">
        <v>504003</v>
      </c>
    </row>
    <row r="1978" spans="1:16" hidden="1" x14ac:dyDescent="0.25">
      <c r="A1978" s="60" t="s">
        <v>34</v>
      </c>
      <c r="B1978" s="60" t="s">
        <v>33</v>
      </c>
      <c r="C1978" s="57">
        <v>1400</v>
      </c>
      <c r="D1978" s="61">
        <v>1299.1994893118838</v>
      </c>
      <c r="E1978" s="62">
        <v>0</v>
      </c>
      <c r="F1978" s="60">
        <v>700043</v>
      </c>
      <c r="G1978" s="60" t="s">
        <v>260</v>
      </c>
      <c r="H1978" s="60">
        <v>2015</v>
      </c>
      <c r="I1978" s="62"/>
      <c r="J1978" s="60"/>
      <c r="K1978" s="60"/>
      <c r="L1978" s="61"/>
      <c r="M1978" s="61">
        <v>1299.1994893118838</v>
      </c>
      <c r="N1978" s="61"/>
      <c r="O1978" s="60" t="s">
        <v>250</v>
      </c>
      <c r="P1978" s="60">
        <v>504003</v>
      </c>
    </row>
    <row r="1979" spans="1:16" hidden="1" x14ac:dyDescent="0.25">
      <c r="A1979" s="60" t="s">
        <v>34</v>
      </c>
      <c r="B1979" s="60" t="s">
        <v>33</v>
      </c>
      <c r="C1979" s="57">
        <v>1600</v>
      </c>
      <c r="D1979" s="61">
        <v>57.999721608608553</v>
      </c>
      <c r="E1979" s="62">
        <v>0</v>
      </c>
      <c r="F1979" s="60">
        <v>700303</v>
      </c>
      <c r="G1979" s="60" t="s">
        <v>261</v>
      </c>
      <c r="H1979" s="60">
        <v>2019</v>
      </c>
      <c r="I1979" s="62"/>
      <c r="J1979" s="60"/>
      <c r="K1979" s="60"/>
      <c r="L1979" s="61"/>
      <c r="M1979" s="61">
        <v>57.999721608608553</v>
      </c>
      <c r="N1979" s="61"/>
      <c r="O1979" s="60" t="s">
        <v>250</v>
      </c>
      <c r="P1979" s="60">
        <v>504003</v>
      </c>
    </row>
    <row r="1980" spans="1:16" hidden="1" x14ac:dyDescent="0.25">
      <c r="A1980" s="60" t="s">
        <v>34</v>
      </c>
      <c r="B1980" s="60" t="s">
        <v>33</v>
      </c>
      <c r="C1980" s="57">
        <v>1600</v>
      </c>
      <c r="D1980" s="61">
        <v>57.999998573967119</v>
      </c>
      <c r="E1980" s="62">
        <v>0</v>
      </c>
      <c r="F1980" s="60">
        <v>700303</v>
      </c>
      <c r="G1980" s="60" t="s">
        <v>261</v>
      </c>
      <c r="H1980" s="60">
        <v>2019</v>
      </c>
      <c r="I1980" s="62"/>
      <c r="J1980" s="60"/>
      <c r="K1980" s="60"/>
      <c r="L1980" s="61"/>
      <c r="M1980" s="61">
        <v>57.999998573967119</v>
      </c>
      <c r="N1980" s="61"/>
      <c r="O1980" s="60" t="s">
        <v>250</v>
      </c>
      <c r="P1980" s="60">
        <v>504003</v>
      </c>
    </row>
    <row r="1981" spans="1:16" hidden="1" x14ac:dyDescent="0.25">
      <c r="A1981" s="60" t="s">
        <v>34</v>
      </c>
      <c r="B1981" s="60" t="s">
        <v>33</v>
      </c>
      <c r="C1981" s="57">
        <v>1600</v>
      </c>
      <c r="D1981" s="61">
        <v>58.00004981820468</v>
      </c>
      <c r="E1981" s="62">
        <v>0</v>
      </c>
      <c r="F1981" s="60">
        <v>700303</v>
      </c>
      <c r="G1981" s="60" t="s">
        <v>261</v>
      </c>
      <c r="H1981" s="60">
        <v>2019</v>
      </c>
      <c r="I1981" s="62"/>
      <c r="J1981" s="60"/>
      <c r="K1981" s="60"/>
      <c r="L1981" s="61"/>
      <c r="M1981" s="61">
        <v>58.00004981820468</v>
      </c>
      <c r="N1981" s="61"/>
      <c r="O1981" s="60" t="s">
        <v>250</v>
      </c>
      <c r="P1981" s="60">
        <v>504003</v>
      </c>
    </row>
    <row r="1982" spans="1:16" hidden="1" x14ac:dyDescent="0.25">
      <c r="A1982" s="60" t="s">
        <v>34</v>
      </c>
      <c r="B1982" s="60" t="s">
        <v>33</v>
      </c>
      <c r="C1982" s="57">
        <v>1600</v>
      </c>
      <c r="D1982" s="61">
        <v>63.798819341857289</v>
      </c>
      <c r="E1982" s="62">
        <v>0</v>
      </c>
      <c r="F1982" s="60">
        <v>700303</v>
      </c>
      <c r="G1982" s="60" t="s">
        <v>261</v>
      </c>
      <c r="H1982" s="60">
        <v>2018</v>
      </c>
      <c r="I1982" s="62"/>
      <c r="J1982" s="60"/>
      <c r="K1982" s="60"/>
      <c r="L1982" s="61"/>
      <c r="M1982" s="61">
        <v>63.798819341857289</v>
      </c>
      <c r="N1982" s="61"/>
      <c r="O1982" s="60" t="s">
        <v>250</v>
      </c>
      <c r="P1982" s="60">
        <v>504003</v>
      </c>
    </row>
    <row r="1983" spans="1:16" hidden="1" x14ac:dyDescent="0.25">
      <c r="A1983" s="60" t="s">
        <v>34</v>
      </c>
      <c r="B1983" s="60" t="s">
        <v>33</v>
      </c>
      <c r="C1983" s="57">
        <v>1600</v>
      </c>
      <c r="D1983" s="61">
        <v>63.79886025762552</v>
      </c>
      <c r="E1983" s="62">
        <v>0</v>
      </c>
      <c r="F1983" s="60">
        <v>700303</v>
      </c>
      <c r="G1983" s="60" t="s">
        <v>261</v>
      </c>
      <c r="H1983" s="60">
        <v>2018</v>
      </c>
      <c r="I1983" s="62"/>
      <c r="J1983" s="60"/>
      <c r="K1983" s="60"/>
      <c r="L1983" s="61"/>
      <c r="M1983" s="61">
        <v>63.79886025762552</v>
      </c>
      <c r="N1983" s="61"/>
      <c r="O1983" s="60" t="s">
        <v>250</v>
      </c>
      <c r="P1983" s="60">
        <v>504003</v>
      </c>
    </row>
    <row r="1984" spans="1:16" hidden="1" x14ac:dyDescent="0.25">
      <c r="A1984" s="60" t="s">
        <v>34</v>
      </c>
      <c r="B1984" s="60" t="s">
        <v>33</v>
      </c>
      <c r="C1984" s="57">
        <v>1600</v>
      </c>
      <c r="D1984" s="61">
        <v>63.798948592152719</v>
      </c>
      <c r="E1984" s="62">
        <v>0</v>
      </c>
      <c r="F1984" s="60">
        <v>700303</v>
      </c>
      <c r="G1984" s="60" t="s">
        <v>261</v>
      </c>
      <c r="H1984" s="60">
        <v>2018</v>
      </c>
      <c r="I1984" s="62"/>
      <c r="J1984" s="60"/>
      <c r="K1984" s="60"/>
      <c r="L1984" s="61"/>
      <c r="M1984" s="61">
        <v>63.798948592152719</v>
      </c>
      <c r="N1984" s="61"/>
      <c r="O1984" s="60" t="s">
        <v>250</v>
      </c>
      <c r="P1984" s="60">
        <v>504003</v>
      </c>
    </row>
    <row r="1985" spans="1:16" hidden="1" x14ac:dyDescent="0.25">
      <c r="A1985" s="60" t="s">
        <v>34</v>
      </c>
      <c r="B1985" s="60" t="s">
        <v>33</v>
      </c>
      <c r="C1985" s="57">
        <v>1600</v>
      </c>
      <c r="D1985" s="61">
        <v>63.799412414464662</v>
      </c>
      <c r="E1985" s="62">
        <v>0</v>
      </c>
      <c r="F1985" s="60">
        <v>700303</v>
      </c>
      <c r="G1985" s="60" t="s">
        <v>261</v>
      </c>
      <c r="H1985" s="60">
        <v>2017</v>
      </c>
      <c r="I1985" s="62"/>
      <c r="J1985" s="60"/>
      <c r="K1985" s="60"/>
      <c r="L1985" s="61"/>
      <c r="M1985" s="61">
        <v>63.799412414464662</v>
      </c>
      <c r="N1985" s="61"/>
      <c r="O1985" s="60" t="s">
        <v>250</v>
      </c>
      <c r="P1985" s="60">
        <v>504003</v>
      </c>
    </row>
    <row r="1986" spans="1:16" hidden="1" x14ac:dyDescent="0.25">
      <c r="A1986" s="60" t="s">
        <v>34</v>
      </c>
      <c r="B1986" s="60" t="s">
        <v>33</v>
      </c>
      <c r="C1986" s="57">
        <v>1600</v>
      </c>
      <c r="D1986" s="61">
        <v>63.799735611393437</v>
      </c>
      <c r="E1986" s="62">
        <v>0</v>
      </c>
      <c r="F1986" s="60">
        <v>700303</v>
      </c>
      <c r="G1986" s="60" t="s">
        <v>261</v>
      </c>
      <c r="H1986" s="60">
        <v>2018</v>
      </c>
      <c r="I1986" s="62"/>
      <c r="J1986" s="60"/>
      <c r="K1986" s="60"/>
      <c r="L1986" s="61"/>
      <c r="M1986" s="61">
        <v>63.799735611393437</v>
      </c>
      <c r="N1986" s="61"/>
      <c r="O1986" s="60" t="s">
        <v>250</v>
      </c>
      <c r="P1986" s="60">
        <v>504003</v>
      </c>
    </row>
    <row r="1987" spans="1:16" hidden="1" x14ac:dyDescent="0.25">
      <c r="A1987" s="60" t="s">
        <v>34</v>
      </c>
      <c r="B1987" s="60" t="s">
        <v>33</v>
      </c>
      <c r="C1987" s="57">
        <v>1600</v>
      </c>
      <c r="D1987" s="61">
        <v>63.799778444942767</v>
      </c>
      <c r="E1987" s="62">
        <v>0</v>
      </c>
      <c r="F1987" s="60">
        <v>700303</v>
      </c>
      <c r="G1987" s="60" t="s">
        <v>261</v>
      </c>
      <c r="H1987" s="60">
        <v>2017</v>
      </c>
      <c r="I1987" s="62"/>
      <c r="J1987" s="60"/>
      <c r="K1987" s="60"/>
      <c r="L1987" s="61"/>
      <c r="M1987" s="61">
        <v>63.799778444942767</v>
      </c>
      <c r="N1987" s="61"/>
      <c r="O1987" s="60" t="s">
        <v>250</v>
      </c>
      <c r="P1987" s="60">
        <v>504003</v>
      </c>
    </row>
    <row r="1988" spans="1:16" hidden="1" x14ac:dyDescent="0.25">
      <c r="A1988" s="60" t="s">
        <v>34</v>
      </c>
      <c r="B1988" s="60" t="s">
        <v>33</v>
      </c>
      <c r="C1988" s="57">
        <v>1600</v>
      </c>
      <c r="D1988" s="61">
        <v>63.799782727353637</v>
      </c>
      <c r="E1988" s="62">
        <v>0</v>
      </c>
      <c r="F1988" s="60">
        <v>700303</v>
      </c>
      <c r="G1988" s="60" t="s">
        <v>261</v>
      </c>
      <c r="H1988" s="60">
        <v>2017</v>
      </c>
      <c r="I1988" s="62"/>
      <c r="J1988" s="60"/>
      <c r="K1988" s="60"/>
      <c r="L1988" s="61"/>
      <c r="M1988" s="61">
        <v>63.799782727353637</v>
      </c>
      <c r="N1988" s="61"/>
      <c r="O1988" s="60" t="s">
        <v>250</v>
      </c>
      <c r="P1988" s="60">
        <v>504003</v>
      </c>
    </row>
    <row r="1989" spans="1:16" hidden="1" x14ac:dyDescent="0.25">
      <c r="A1989" s="60" t="s">
        <v>34</v>
      </c>
      <c r="B1989" s="60" t="s">
        <v>33</v>
      </c>
      <c r="C1989" s="57">
        <v>1600</v>
      </c>
      <c r="D1989" s="61">
        <v>63.799801865213695</v>
      </c>
      <c r="E1989" s="62">
        <v>0</v>
      </c>
      <c r="F1989" s="60">
        <v>700303</v>
      </c>
      <c r="G1989" s="60" t="s">
        <v>261</v>
      </c>
      <c r="H1989" s="60">
        <v>2019</v>
      </c>
      <c r="I1989" s="62"/>
      <c r="J1989" s="60"/>
      <c r="K1989" s="60"/>
      <c r="L1989" s="61"/>
      <c r="M1989" s="61">
        <v>63.799801865213695</v>
      </c>
      <c r="N1989" s="61"/>
      <c r="O1989" s="60" t="s">
        <v>250</v>
      </c>
      <c r="P1989" s="60">
        <v>504003</v>
      </c>
    </row>
    <row r="1990" spans="1:16" hidden="1" x14ac:dyDescent="0.25">
      <c r="A1990" s="60" t="s">
        <v>34</v>
      </c>
      <c r="B1990" s="60" t="s">
        <v>33</v>
      </c>
      <c r="C1990" s="57">
        <v>1600</v>
      </c>
      <c r="D1990" s="61">
        <v>63.799813207165847</v>
      </c>
      <c r="E1990" s="62">
        <v>0</v>
      </c>
      <c r="F1990" s="60">
        <v>700303</v>
      </c>
      <c r="G1990" s="60" t="s">
        <v>261</v>
      </c>
      <c r="H1990" s="60">
        <v>2017</v>
      </c>
      <c r="I1990" s="62"/>
      <c r="J1990" s="60"/>
      <c r="K1990" s="60"/>
      <c r="L1990" s="61"/>
      <c r="M1990" s="61">
        <v>63.799813207165847</v>
      </c>
      <c r="N1990" s="61"/>
      <c r="O1990" s="60" t="s">
        <v>250</v>
      </c>
      <c r="P1990" s="60">
        <v>504003</v>
      </c>
    </row>
    <row r="1991" spans="1:16" hidden="1" x14ac:dyDescent="0.25">
      <c r="A1991" s="60" t="s">
        <v>34</v>
      </c>
      <c r="B1991" s="60" t="s">
        <v>33</v>
      </c>
      <c r="C1991" s="57">
        <v>1600</v>
      </c>
      <c r="D1991" s="61">
        <v>63.799859443772689</v>
      </c>
      <c r="E1991" s="62">
        <v>0</v>
      </c>
      <c r="F1991" s="60">
        <v>700303</v>
      </c>
      <c r="G1991" s="60" t="s">
        <v>261</v>
      </c>
      <c r="H1991" s="60">
        <v>2019</v>
      </c>
      <c r="I1991" s="62"/>
      <c r="J1991" s="60"/>
      <c r="K1991" s="60"/>
      <c r="L1991" s="61"/>
      <c r="M1991" s="61">
        <v>63.799859443772689</v>
      </c>
      <c r="N1991" s="61"/>
      <c r="O1991" s="60" t="s">
        <v>250</v>
      </c>
      <c r="P1991" s="60">
        <v>504003</v>
      </c>
    </row>
    <row r="1992" spans="1:16" hidden="1" x14ac:dyDescent="0.25">
      <c r="A1992" s="60" t="s">
        <v>34</v>
      </c>
      <c r="B1992" s="60" t="s">
        <v>33</v>
      </c>
      <c r="C1992" s="57">
        <v>1600</v>
      </c>
      <c r="D1992" s="61">
        <v>63.799881700510895</v>
      </c>
      <c r="E1992" s="62">
        <v>0</v>
      </c>
      <c r="F1992" s="60">
        <v>700303</v>
      </c>
      <c r="G1992" s="60" t="s">
        <v>261</v>
      </c>
      <c r="H1992" s="60">
        <v>2018</v>
      </c>
      <c r="I1992" s="62"/>
      <c r="J1992" s="60"/>
      <c r="K1992" s="60"/>
      <c r="L1992" s="61"/>
      <c r="M1992" s="61">
        <v>63.799881700510895</v>
      </c>
      <c r="N1992" s="61"/>
      <c r="O1992" s="60" t="s">
        <v>250</v>
      </c>
      <c r="P1992" s="60">
        <v>504003</v>
      </c>
    </row>
    <row r="1993" spans="1:16" hidden="1" x14ac:dyDescent="0.25">
      <c r="A1993" s="60" t="s">
        <v>34</v>
      </c>
      <c r="B1993" s="60" t="s">
        <v>33</v>
      </c>
      <c r="C1993" s="57">
        <v>1600</v>
      </c>
      <c r="D1993" s="61">
        <v>63.799933941514929</v>
      </c>
      <c r="E1993" s="62">
        <v>0</v>
      </c>
      <c r="F1993" s="60">
        <v>700303</v>
      </c>
      <c r="G1993" s="60" t="s">
        <v>261</v>
      </c>
      <c r="H1993" s="60">
        <v>2018</v>
      </c>
      <c r="I1993" s="62"/>
      <c r="J1993" s="60"/>
      <c r="K1993" s="60"/>
      <c r="L1993" s="61"/>
      <c r="M1993" s="61">
        <v>63.799933941514929</v>
      </c>
      <c r="N1993" s="61"/>
      <c r="O1993" s="60" t="s">
        <v>250</v>
      </c>
      <c r="P1993" s="60">
        <v>504003</v>
      </c>
    </row>
    <row r="1994" spans="1:16" hidden="1" x14ac:dyDescent="0.25">
      <c r="A1994" s="60" t="s">
        <v>34</v>
      </c>
      <c r="B1994" s="60" t="s">
        <v>33</v>
      </c>
      <c r="C1994" s="57">
        <v>1600</v>
      </c>
      <c r="D1994" s="61">
        <v>63.799957821504911</v>
      </c>
      <c r="E1994" s="62">
        <v>0</v>
      </c>
      <c r="F1994" s="60">
        <v>700303</v>
      </c>
      <c r="G1994" s="60" t="s">
        <v>261</v>
      </c>
      <c r="H1994" s="60">
        <v>2017</v>
      </c>
      <c r="I1994" s="62"/>
      <c r="J1994" s="60"/>
      <c r="K1994" s="60"/>
      <c r="L1994" s="61"/>
      <c r="M1994" s="61">
        <v>63.799957821504911</v>
      </c>
      <c r="N1994" s="61"/>
      <c r="O1994" s="60" t="s">
        <v>250</v>
      </c>
      <c r="P1994" s="60">
        <v>504003</v>
      </c>
    </row>
    <row r="1995" spans="1:16" hidden="1" x14ac:dyDescent="0.25">
      <c r="A1995" s="60" t="s">
        <v>34</v>
      </c>
      <c r="B1995" s="60" t="s">
        <v>33</v>
      </c>
      <c r="C1995" s="57">
        <v>1600</v>
      </c>
      <c r="D1995" s="61">
        <v>63.799964627832225</v>
      </c>
      <c r="E1995" s="62">
        <v>0</v>
      </c>
      <c r="F1995" s="60">
        <v>700303</v>
      </c>
      <c r="G1995" s="60" t="s">
        <v>261</v>
      </c>
      <c r="H1995" s="60">
        <v>2017</v>
      </c>
      <c r="I1995" s="62"/>
      <c r="J1995" s="60"/>
      <c r="K1995" s="60"/>
      <c r="L1995" s="61"/>
      <c r="M1995" s="61">
        <v>63.799964627832225</v>
      </c>
      <c r="N1995" s="61"/>
      <c r="O1995" s="60" t="s">
        <v>250</v>
      </c>
      <c r="P1995" s="60">
        <v>504003</v>
      </c>
    </row>
    <row r="1996" spans="1:16" hidden="1" x14ac:dyDescent="0.25">
      <c r="A1996" s="60" t="s">
        <v>34</v>
      </c>
      <c r="B1996" s="60" t="s">
        <v>33</v>
      </c>
      <c r="C1996" s="57">
        <v>1600</v>
      </c>
      <c r="D1996" s="61">
        <v>63.799973159847802</v>
      </c>
      <c r="E1996" s="62">
        <v>0</v>
      </c>
      <c r="F1996" s="60">
        <v>700303</v>
      </c>
      <c r="G1996" s="60" t="s">
        <v>261</v>
      </c>
      <c r="H1996" s="60">
        <v>2017</v>
      </c>
      <c r="I1996" s="62"/>
      <c r="J1996" s="60"/>
      <c r="K1996" s="60"/>
      <c r="L1996" s="61"/>
      <c r="M1996" s="61">
        <v>63.799973159847802</v>
      </c>
      <c r="N1996" s="61"/>
      <c r="O1996" s="60" t="s">
        <v>250</v>
      </c>
      <c r="P1996" s="60">
        <v>504003</v>
      </c>
    </row>
    <row r="1997" spans="1:16" hidden="1" x14ac:dyDescent="0.25">
      <c r="A1997" s="60" t="s">
        <v>34</v>
      </c>
      <c r="B1997" s="60" t="s">
        <v>33</v>
      </c>
      <c r="C1997" s="57">
        <v>1600</v>
      </c>
      <c r="D1997" s="61">
        <v>63.800006598559371</v>
      </c>
      <c r="E1997" s="62">
        <v>0</v>
      </c>
      <c r="F1997" s="60">
        <v>700303</v>
      </c>
      <c r="G1997" s="60" t="s">
        <v>261</v>
      </c>
      <c r="H1997" s="60">
        <v>2018</v>
      </c>
      <c r="I1997" s="62"/>
      <c r="J1997" s="60"/>
      <c r="K1997" s="60"/>
      <c r="L1997" s="61"/>
      <c r="M1997" s="61">
        <v>63.800006598559371</v>
      </c>
      <c r="N1997" s="61"/>
      <c r="O1997" s="60" t="s">
        <v>250</v>
      </c>
      <c r="P1997" s="60">
        <v>504003</v>
      </c>
    </row>
    <row r="1998" spans="1:16" hidden="1" x14ac:dyDescent="0.25">
      <c r="A1998" s="60" t="s">
        <v>34</v>
      </c>
      <c r="B1998" s="60" t="s">
        <v>33</v>
      </c>
      <c r="C1998" s="57">
        <v>1600</v>
      </c>
      <c r="D1998" s="61">
        <v>63.800028279768689</v>
      </c>
      <c r="E1998" s="62">
        <v>0</v>
      </c>
      <c r="F1998" s="60">
        <v>700303</v>
      </c>
      <c r="G1998" s="60" t="s">
        <v>261</v>
      </c>
      <c r="H1998" s="60">
        <v>2019</v>
      </c>
      <c r="I1998" s="62"/>
      <c r="J1998" s="60"/>
      <c r="K1998" s="60"/>
      <c r="L1998" s="61"/>
      <c r="M1998" s="61">
        <v>63.800028279768689</v>
      </c>
      <c r="N1998" s="61"/>
      <c r="O1998" s="60" t="s">
        <v>250</v>
      </c>
      <c r="P1998" s="60">
        <v>504003</v>
      </c>
    </row>
    <row r="1999" spans="1:16" hidden="1" x14ac:dyDescent="0.25">
      <c r="A1999" s="60" t="s">
        <v>34</v>
      </c>
      <c r="B1999" s="60" t="s">
        <v>33</v>
      </c>
      <c r="C1999" s="57">
        <v>1600</v>
      </c>
      <c r="D1999" s="61">
        <v>63.800032060317619</v>
      </c>
      <c r="E1999" s="62">
        <v>0</v>
      </c>
      <c r="F1999" s="60">
        <v>700303</v>
      </c>
      <c r="G1999" s="60" t="s">
        <v>261</v>
      </c>
      <c r="H1999" s="60">
        <v>2019</v>
      </c>
      <c r="I1999" s="62"/>
      <c r="J1999" s="60"/>
      <c r="K1999" s="60"/>
      <c r="L1999" s="61"/>
      <c r="M1999" s="61">
        <v>63.800032060317619</v>
      </c>
      <c r="N1999" s="61"/>
      <c r="O1999" s="60" t="s">
        <v>250</v>
      </c>
      <c r="P1999" s="60">
        <v>504003</v>
      </c>
    </row>
    <row r="2000" spans="1:16" hidden="1" x14ac:dyDescent="0.25">
      <c r="A2000" s="60" t="s">
        <v>34</v>
      </c>
      <c r="B2000" s="60" t="s">
        <v>33</v>
      </c>
      <c r="C2000" s="57">
        <v>1600</v>
      </c>
      <c r="D2000" s="61">
        <v>63.800045463215291</v>
      </c>
      <c r="E2000" s="62">
        <v>0</v>
      </c>
      <c r="F2000" s="60">
        <v>700303</v>
      </c>
      <c r="G2000" s="60" t="s">
        <v>261</v>
      </c>
      <c r="H2000" s="60">
        <v>2019</v>
      </c>
      <c r="I2000" s="62"/>
      <c r="J2000" s="60"/>
      <c r="K2000" s="60"/>
      <c r="L2000" s="61"/>
      <c r="M2000" s="61">
        <v>63.800045463215291</v>
      </c>
      <c r="N2000" s="61"/>
      <c r="O2000" s="60" t="s">
        <v>250</v>
      </c>
      <c r="P2000" s="60">
        <v>504003</v>
      </c>
    </row>
    <row r="2001" spans="1:16" hidden="1" x14ac:dyDescent="0.25">
      <c r="A2001" s="60" t="s">
        <v>34</v>
      </c>
      <c r="B2001" s="60" t="s">
        <v>33</v>
      </c>
      <c r="C2001" s="57">
        <v>1600</v>
      </c>
      <c r="D2001" s="61">
        <v>63.800048345932289</v>
      </c>
      <c r="E2001" s="62">
        <v>0</v>
      </c>
      <c r="F2001" s="60">
        <v>700303</v>
      </c>
      <c r="G2001" s="60" t="s">
        <v>261</v>
      </c>
      <c r="H2001" s="60">
        <v>2018</v>
      </c>
      <c r="I2001" s="62"/>
      <c r="J2001" s="60"/>
      <c r="K2001" s="60"/>
      <c r="L2001" s="61"/>
      <c r="M2001" s="61">
        <v>63.800048345932289</v>
      </c>
      <c r="N2001" s="61"/>
      <c r="O2001" s="60" t="s">
        <v>250</v>
      </c>
      <c r="P2001" s="60">
        <v>504003</v>
      </c>
    </row>
    <row r="2002" spans="1:16" hidden="1" x14ac:dyDescent="0.25">
      <c r="A2002" s="60" t="s">
        <v>34</v>
      </c>
      <c r="B2002" s="60" t="s">
        <v>33</v>
      </c>
      <c r="C2002" s="57">
        <v>1600</v>
      </c>
      <c r="D2002" s="61">
        <v>63.80008003306083</v>
      </c>
      <c r="E2002" s="62">
        <v>0</v>
      </c>
      <c r="F2002" s="60">
        <v>700303</v>
      </c>
      <c r="G2002" s="60" t="s">
        <v>261</v>
      </c>
      <c r="H2002" s="60">
        <v>2018</v>
      </c>
      <c r="I2002" s="62"/>
      <c r="J2002" s="60"/>
      <c r="K2002" s="60"/>
      <c r="L2002" s="61"/>
      <c r="M2002" s="61">
        <v>63.80008003306083</v>
      </c>
      <c r="N2002" s="61"/>
      <c r="O2002" s="60" t="s">
        <v>250</v>
      </c>
      <c r="P2002" s="60">
        <v>504003</v>
      </c>
    </row>
    <row r="2003" spans="1:16" hidden="1" x14ac:dyDescent="0.25">
      <c r="A2003" s="60" t="s">
        <v>34</v>
      </c>
      <c r="B2003" s="60" t="s">
        <v>33</v>
      </c>
      <c r="C2003" s="57">
        <v>1600</v>
      </c>
      <c r="D2003" s="61">
        <v>63.800153885219807</v>
      </c>
      <c r="E2003" s="62">
        <v>0</v>
      </c>
      <c r="F2003" s="60">
        <v>700303</v>
      </c>
      <c r="G2003" s="60" t="s">
        <v>261</v>
      </c>
      <c r="H2003" s="60">
        <v>2017</v>
      </c>
      <c r="I2003" s="62"/>
      <c r="J2003" s="60"/>
      <c r="K2003" s="60"/>
      <c r="L2003" s="61"/>
      <c r="M2003" s="61">
        <v>63.800153885219807</v>
      </c>
      <c r="N2003" s="61"/>
      <c r="O2003" s="60" t="s">
        <v>250</v>
      </c>
      <c r="P2003" s="60">
        <v>504003</v>
      </c>
    </row>
    <row r="2004" spans="1:16" hidden="1" x14ac:dyDescent="0.25">
      <c r="A2004" s="60" t="s">
        <v>34</v>
      </c>
      <c r="B2004" s="60" t="s">
        <v>33</v>
      </c>
      <c r="C2004" s="57">
        <v>1600</v>
      </c>
      <c r="D2004" s="61">
        <v>63.800233679952569</v>
      </c>
      <c r="E2004" s="62">
        <v>0</v>
      </c>
      <c r="F2004" s="60">
        <v>700303</v>
      </c>
      <c r="G2004" s="60" t="s">
        <v>261</v>
      </c>
      <c r="H2004" s="60">
        <v>2018</v>
      </c>
      <c r="I2004" s="62"/>
      <c r="J2004" s="60"/>
      <c r="K2004" s="60"/>
      <c r="L2004" s="61"/>
      <c r="M2004" s="61">
        <v>63.800233679952569</v>
      </c>
      <c r="N2004" s="61"/>
      <c r="O2004" s="60" t="s">
        <v>250</v>
      </c>
      <c r="P2004" s="60">
        <v>504003</v>
      </c>
    </row>
    <row r="2005" spans="1:16" hidden="1" x14ac:dyDescent="0.25">
      <c r="A2005" s="60" t="s">
        <v>34</v>
      </c>
      <c r="B2005" s="60" t="s">
        <v>33</v>
      </c>
      <c r="C2005" s="57">
        <v>1600</v>
      </c>
      <c r="D2005" s="61">
        <v>63.800266493969673</v>
      </c>
      <c r="E2005" s="62">
        <v>0</v>
      </c>
      <c r="F2005" s="60">
        <v>700303</v>
      </c>
      <c r="G2005" s="60" t="s">
        <v>261</v>
      </c>
      <c r="H2005" s="60">
        <v>2018</v>
      </c>
      <c r="I2005" s="62"/>
      <c r="J2005" s="60"/>
      <c r="K2005" s="60"/>
      <c r="L2005" s="61"/>
      <c r="M2005" s="61">
        <v>63.800266493969673</v>
      </c>
      <c r="N2005" s="61"/>
      <c r="O2005" s="60" t="s">
        <v>250</v>
      </c>
      <c r="P2005" s="60">
        <v>504003</v>
      </c>
    </row>
    <row r="2006" spans="1:16" hidden="1" x14ac:dyDescent="0.25">
      <c r="A2006" s="60" t="s">
        <v>34</v>
      </c>
      <c r="B2006" s="60" t="s">
        <v>33</v>
      </c>
      <c r="C2006" s="57">
        <v>1600</v>
      </c>
      <c r="D2006" s="61">
        <v>63.800422028782272</v>
      </c>
      <c r="E2006" s="62">
        <v>0</v>
      </c>
      <c r="F2006" s="60">
        <v>700303</v>
      </c>
      <c r="G2006" s="60" t="s">
        <v>261</v>
      </c>
      <c r="H2006" s="60">
        <v>2019</v>
      </c>
      <c r="I2006" s="62"/>
      <c r="J2006" s="60"/>
      <c r="K2006" s="60"/>
      <c r="L2006" s="61"/>
      <c r="M2006" s="61">
        <v>63.800422028782272</v>
      </c>
      <c r="N2006" s="61"/>
      <c r="O2006" s="60" t="s">
        <v>250</v>
      </c>
      <c r="P2006" s="60">
        <v>504003</v>
      </c>
    </row>
    <row r="2007" spans="1:16" hidden="1" x14ac:dyDescent="0.25">
      <c r="A2007" s="60" t="s">
        <v>34</v>
      </c>
      <c r="B2007" s="60" t="s">
        <v>33</v>
      </c>
      <c r="C2007" s="57">
        <v>1600</v>
      </c>
      <c r="D2007" s="61">
        <v>63.800448698543725</v>
      </c>
      <c r="E2007" s="62">
        <v>0</v>
      </c>
      <c r="F2007" s="60">
        <v>700303</v>
      </c>
      <c r="G2007" s="60" t="s">
        <v>261</v>
      </c>
      <c r="H2007" s="60">
        <v>2017</v>
      </c>
      <c r="I2007" s="62"/>
      <c r="J2007" s="60"/>
      <c r="K2007" s="60"/>
      <c r="L2007" s="61"/>
      <c r="M2007" s="61">
        <v>63.800448698543725</v>
      </c>
      <c r="N2007" s="61"/>
      <c r="O2007" s="60" t="s">
        <v>250</v>
      </c>
      <c r="P2007" s="60">
        <v>504003</v>
      </c>
    </row>
    <row r="2008" spans="1:16" hidden="1" x14ac:dyDescent="0.25">
      <c r="A2008" s="60" t="s">
        <v>34</v>
      </c>
      <c r="B2008" s="60" t="s">
        <v>33</v>
      </c>
      <c r="C2008" s="57">
        <v>1600</v>
      </c>
      <c r="D2008" s="61">
        <v>63.800523704003091</v>
      </c>
      <c r="E2008" s="62">
        <v>0</v>
      </c>
      <c r="F2008" s="60">
        <v>700303</v>
      </c>
      <c r="G2008" s="60" t="s">
        <v>261</v>
      </c>
      <c r="H2008" s="60">
        <v>2017</v>
      </c>
      <c r="I2008" s="62"/>
      <c r="J2008" s="60"/>
      <c r="K2008" s="60"/>
      <c r="L2008" s="61"/>
      <c r="M2008" s="61">
        <v>63.800523704003091</v>
      </c>
      <c r="N2008" s="61"/>
      <c r="O2008" s="60" t="s">
        <v>250</v>
      </c>
      <c r="P2008" s="60">
        <v>504003</v>
      </c>
    </row>
    <row r="2009" spans="1:16" hidden="1" x14ac:dyDescent="0.25">
      <c r="A2009" s="60" t="s">
        <v>34</v>
      </c>
      <c r="B2009" s="60" t="s">
        <v>33</v>
      </c>
      <c r="C2009" s="57">
        <v>1600</v>
      </c>
      <c r="D2009" s="61">
        <v>63.800658556831024</v>
      </c>
      <c r="E2009" s="62">
        <v>0</v>
      </c>
      <c r="F2009" s="60">
        <v>700303</v>
      </c>
      <c r="G2009" s="60" t="s">
        <v>261</v>
      </c>
      <c r="H2009" s="60">
        <v>2018</v>
      </c>
      <c r="I2009" s="62"/>
      <c r="J2009" s="60"/>
      <c r="K2009" s="60"/>
      <c r="L2009" s="61"/>
      <c r="M2009" s="61">
        <v>63.800658556831024</v>
      </c>
      <c r="N2009" s="61"/>
      <c r="O2009" s="60" t="s">
        <v>250</v>
      </c>
      <c r="P2009" s="60">
        <v>504003</v>
      </c>
    </row>
    <row r="2010" spans="1:16" hidden="1" x14ac:dyDescent="0.25">
      <c r="A2010" s="60" t="s">
        <v>34</v>
      </c>
      <c r="B2010" s="60" t="s">
        <v>33</v>
      </c>
      <c r="C2010" s="57">
        <v>1600</v>
      </c>
      <c r="D2010" s="61">
        <v>75.399717457186597</v>
      </c>
      <c r="E2010" s="62">
        <v>0</v>
      </c>
      <c r="F2010" s="60">
        <v>700303</v>
      </c>
      <c r="G2010" s="60" t="s">
        <v>261</v>
      </c>
      <c r="H2010" s="60">
        <v>2016</v>
      </c>
      <c r="I2010" s="62"/>
      <c r="J2010" s="60"/>
      <c r="K2010" s="60"/>
      <c r="L2010" s="61"/>
      <c r="M2010" s="61">
        <v>75.399717457186597</v>
      </c>
      <c r="N2010" s="61"/>
      <c r="O2010" s="60" t="s">
        <v>250</v>
      </c>
      <c r="P2010" s="60">
        <v>504003</v>
      </c>
    </row>
    <row r="2011" spans="1:16" hidden="1" x14ac:dyDescent="0.25">
      <c r="A2011" s="60" t="s">
        <v>34</v>
      </c>
      <c r="B2011" s="60" t="s">
        <v>33</v>
      </c>
      <c r="C2011" s="57">
        <v>1600</v>
      </c>
      <c r="D2011" s="61">
        <v>75.399770122995534</v>
      </c>
      <c r="E2011" s="62">
        <v>0</v>
      </c>
      <c r="F2011" s="60">
        <v>700303</v>
      </c>
      <c r="G2011" s="60" t="s">
        <v>261</v>
      </c>
      <c r="H2011" s="60">
        <v>2016</v>
      </c>
      <c r="I2011" s="62"/>
      <c r="J2011" s="60"/>
      <c r="K2011" s="60"/>
      <c r="L2011" s="61"/>
      <c r="M2011" s="61">
        <v>75.399770122995534</v>
      </c>
      <c r="N2011" s="61"/>
      <c r="O2011" s="60" t="s">
        <v>250</v>
      </c>
      <c r="P2011" s="60">
        <v>504003</v>
      </c>
    </row>
    <row r="2012" spans="1:16" hidden="1" x14ac:dyDescent="0.25">
      <c r="A2012" s="60" t="s">
        <v>34</v>
      </c>
      <c r="B2012" s="60" t="s">
        <v>33</v>
      </c>
      <c r="C2012" s="57">
        <v>1600</v>
      </c>
      <c r="D2012" s="61">
        <v>75.399867145456412</v>
      </c>
      <c r="E2012" s="62">
        <v>0</v>
      </c>
      <c r="F2012" s="60">
        <v>700303</v>
      </c>
      <c r="G2012" s="60" t="s">
        <v>261</v>
      </c>
      <c r="H2012" s="60">
        <v>2016</v>
      </c>
      <c r="I2012" s="62"/>
      <c r="J2012" s="60"/>
      <c r="K2012" s="60"/>
      <c r="L2012" s="61"/>
      <c r="M2012" s="61">
        <v>75.399867145456412</v>
      </c>
      <c r="N2012" s="61"/>
      <c r="O2012" s="60" t="s">
        <v>250</v>
      </c>
      <c r="P2012" s="60">
        <v>504003</v>
      </c>
    </row>
    <row r="2013" spans="1:16" hidden="1" x14ac:dyDescent="0.25">
      <c r="A2013" s="60" t="s">
        <v>34</v>
      </c>
      <c r="B2013" s="60" t="s">
        <v>33</v>
      </c>
      <c r="C2013" s="57">
        <v>1600</v>
      </c>
      <c r="D2013" s="61">
        <v>75.39988549835887</v>
      </c>
      <c r="E2013" s="62">
        <v>0</v>
      </c>
      <c r="F2013" s="60">
        <v>700303</v>
      </c>
      <c r="G2013" s="60" t="s">
        <v>261</v>
      </c>
      <c r="H2013" s="60">
        <v>2016</v>
      </c>
      <c r="I2013" s="62"/>
      <c r="J2013" s="60"/>
      <c r="K2013" s="60"/>
      <c r="L2013" s="61"/>
      <c r="M2013" s="61">
        <v>75.39988549835887</v>
      </c>
      <c r="N2013" s="61"/>
      <c r="O2013" s="60" t="s">
        <v>250</v>
      </c>
      <c r="P2013" s="60">
        <v>504003</v>
      </c>
    </row>
    <row r="2014" spans="1:16" hidden="1" x14ac:dyDescent="0.25">
      <c r="A2014" s="60" t="s">
        <v>34</v>
      </c>
      <c r="B2014" s="60" t="s">
        <v>33</v>
      </c>
      <c r="C2014" s="57">
        <v>1600</v>
      </c>
      <c r="D2014" s="61">
        <v>75.39990184361659</v>
      </c>
      <c r="E2014" s="62">
        <v>0</v>
      </c>
      <c r="F2014" s="60">
        <v>700303</v>
      </c>
      <c r="G2014" s="60" t="s">
        <v>261</v>
      </c>
      <c r="H2014" s="60">
        <v>2016</v>
      </c>
      <c r="I2014" s="62"/>
      <c r="J2014" s="60"/>
      <c r="K2014" s="60"/>
      <c r="L2014" s="61"/>
      <c r="M2014" s="61">
        <v>75.39990184361659</v>
      </c>
      <c r="N2014" s="61"/>
      <c r="O2014" s="60" t="s">
        <v>250</v>
      </c>
      <c r="P2014" s="60">
        <v>504003</v>
      </c>
    </row>
    <row r="2015" spans="1:16" hidden="1" x14ac:dyDescent="0.25">
      <c r="A2015" s="60" t="s">
        <v>34</v>
      </c>
      <c r="B2015" s="60" t="s">
        <v>33</v>
      </c>
      <c r="C2015" s="57">
        <v>1600</v>
      </c>
      <c r="D2015" s="61">
        <v>75.399970844305443</v>
      </c>
      <c r="E2015" s="62">
        <v>0</v>
      </c>
      <c r="F2015" s="60">
        <v>700303</v>
      </c>
      <c r="G2015" s="60" t="s">
        <v>261</v>
      </c>
      <c r="H2015" s="60">
        <v>2016</v>
      </c>
      <c r="I2015" s="62"/>
      <c r="J2015" s="60"/>
      <c r="K2015" s="60"/>
      <c r="L2015" s="61"/>
      <c r="M2015" s="61">
        <v>75.399970844305443</v>
      </c>
      <c r="N2015" s="61"/>
      <c r="O2015" s="60" t="s">
        <v>250</v>
      </c>
      <c r="P2015" s="60">
        <v>504003</v>
      </c>
    </row>
    <row r="2016" spans="1:16" hidden="1" x14ac:dyDescent="0.25">
      <c r="A2016" s="60" t="s">
        <v>34</v>
      </c>
      <c r="B2016" s="60" t="s">
        <v>33</v>
      </c>
      <c r="C2016" s="57">
        <v>1600</v>
      </c>
      <c r="D2016" s="61">
        <v>75.400119093380525</v>
      </c>
      <c r="E2016" s="62">
        <v>0</v>
      </c>
      <c r="F2016" s="60">
        <v>700303</v>
      </c>
      <c r="G2016" s="60" t="s">
        <v>261</v>
      </c>
      <c r="H2016" s="60">
        <v>2016</v>
      </c>
      <c r="I2016" s="62"/>
      <c r="J2016" s="60"/>
      <c r="K2016" s="60"/>
      <c r="L2016" s="61"/>
      <c r="M2016" s="61">
        <v>75.400119093380525</v>
      </c>
      <c r="N2016" s="61"/>
      <c r="O2016" s="60" t="s">
        <v>250</v>
      </c>
      <c r="P2016" s="60">
        <v>504003</v>
      </c>
    </row>
    <row r="2017" spans="1:16" hidden="1" x14ac:dyDescent="0.25">
      <c r="A2017" s="60" t="s">
        <v>34</v>
      </c>
      <c r="B2017" s="60" t="s">
        <v>33</v>
      </c>
      <c r="C2017" s="57">
        <v>1600</v>
      </c>
      <c r="D2017" s="61">
        <v>75.400139095581196</v>
      </c>
      <c r="E2017" s="62">
        <v>0</v>
      </c>
      <c r="F2017" s="60">
        <v>700303</v>
      </c>
      <c r="G2017" s="60" t="s">
        <v>261</v>
      </c>
      <c r="H2017" s="60">
        <v>2016</v>
      </c>
      <c r="I2017" s="62"/>
      <c r="J2017" s="60"/>
      <c r="K2017" s="60"/>
      <c r="L2017" s="61"/>
      <c r="M2017" s="61">
        <v>75.400139095581196</v>
      </c>
      <c r="N2017" s="61"/>
      <c r="O2017" s="60" t="s">
        <v>250</v>
      </c>
      <c r="P2017" s="60">
        <v>504003</v>
      </c>
    </row>
    <row r="2018" spans="1:16" hidden="1" x14ac:dyDescent="0.25">
      <c r="A2018" s="60" t="s">
        <v>34</v>
      </c>
      <c r="B2018" s="60" t="s">
        <v>33</v>
      </c>
      <c r="C2018" s="57">
        <v>1600</v>
      </c>
      <c r="D2018" s="61">
        <v>75.400192004270934</v>
      </c>
      <c r="E2018" s="62">
        <v>0</v>
      </c>
      <c r="F2018" s="60">
        <v>700303</v>
      </c>
      <c r="G2018" s="60" t="s">
        <v>261</v>
      </c>
      <c r="H2018" s="60">
        <v>2016</v>
      </c>
      <c r="I2018" s="62"/>
      <c r="J2018" s="60"/>
      <c r="K2018" s="60"/>
      <c r="L2018" s="61"/>
      <c r="M2018" s="61">
        <v>75.400192004270934</v>
      </c>
      <c r="N2018" s="61"/>
      <c r="O2018" s="60" t="s">
        <v>250</v>
      </c>
      <c r="P2018" s="60">
        <v>504003</v>
      </c>
    </row>
    <row r="2019" spans="1:16" hidden="1" x14ac:dyDescent="0.25">
      <c r="A2019" s="60" t="s">
        <v>34</v>
      </c>
      <c r="B2019" s="60" t="s">
        <v>33</v>
      </c>
      <c r="C2019" s="57">
        <v>1600</v>
      </c>
      <c r="D2019" s="61">
        <v>75.40028594704323</v>
      </c>
      <c r="E2019" s="62">
        <v>0</v>
      </c>
      <c r="F2019" s="60">
        <v>700303</v>
      </c>
      <c r="G2019" s="60" t="s">
        <v>261</v>
      </c>
      <c r="H2019" s="60">
        <v>2016</v>
      </c>
      <c r="I2019" s="62"/>
      <c r="J2019" s="60"/>
      <c r="K2019" s="60"/>
      <c r="L2019" s="61"/>
      <c r="M2019" s="61">
        <v>75.40028594704323</v>
      </c>
      <c r="N2019" s="61"/>
      <c r="O2019" s="60" t="s">
        <v>250</v>
      </c>
      <c r="P2019" s="60">
        <v>504003</v>
      </c>
    </row>
    <row r="2020" spans="1:16" hidden="1" x14ac:dyDescent="0.25">
      <c r="A2020" s="60" t="s">
        <v>34</v>
      </c>
      <c r="B2020" s="60" t="s">
        <v>33</v>
      </c>
      <c r="C2020" s="57">
        <v>1600</v>
      </c>
      <c r="D2020" s="61">
        <v>115.99998869078264</v>
      </c>
      <c r="E2020" s="62">
        <v>0</v>
      </c>
      <c r="F2020" s="60">
        <v>700303</v>
      </c>
      <c r="G2020" s="60" t="s">
        <v>261</v>
      </c>
      <c r="H2020" s="60">
        <v>2019</v>
      </c>
      <c r="I2020" s="62"/>
      <c r="J2020" s="60"/>
      <c r="K2020" s="60"/>
      <c r="L2020" s="61"/>
      <c r="M2020" s="61">
        <v>115.99998869078264</v>
      </c>
      <c r="N2020" s="61"/>
      <c r="O2020" s="60" t="s">
        <v>250</v>
      </c>
      <c r="P2020" s="60">
        <v>504003</v>
      </c>
    </row>
    <row r="2021" spans="1:16" hidden="1" x14ac:dyDescent="0.25">
      <c r="A2021" s="60" t="s">
        <v>34</v>
      </c>
      <c r="B2021" s="60" t="s">
        <v>33</v>
      </c>
      <c r="C2021" s="57">
        <v>1600</v>
      </c>
      <c r="D2021" s="61">
        <v>127.59955195380425</v>
      </c>
      <c r="E2021" s="62">
        <v>0</v>
      </c>
      <c r="F2021" s="60">
        <v>700303</v>
      </c>
      <c r="G2021" s="60" t="s">
        <v>261</v>
      </c>
      <c r="H2021" s="60">
        <v>2020</v>
      </c>
      <c r="I2021" s="62"/>
      <c r="J2021" s="60"/>
      <c r="K2021" s="60"/>
      <c r="L2021" s="61"/>
      <c r="M2021" s="61">
        <v>127.59955195380425</v>
      </c>
      <c r="N2021" s="61"/>
      <c r="O2021" s="60" t="s">
        <v>250</v>
      </c>
      <c r="P2021" s="60">
        <v>504003</v>
      </c>
    </row>
    <row r="2022" spans="1:16" hidden="1" x14ac:dyDescent="0.25">
      <c r="A2022" s="60" t="s">
        <v>34</v>
      </c>
      <c r="B2022" s="60" t="s">
        <v>33</v>
      </c>
      <c r="C2022" s="57">
        <v>1600</v>
      </c>
      <c r="D2022" s="61">
        <v>127.59962956990468</v>
      </c>
      <c r="E2022" s="62">
        <v>0</v>
      </c>
      <c r="F2022" s="60">
        <v>700303</v>
      </c>
      <c r="G2022" s="60" t="s">
        <v>261</v>
      </c>
      <c r="H2022" s="60">
        <v>2020</v>
      </c>
      <c r="I2022" s="62"/>
      <c r="J2022" s="60"/>
      <c r="K2022" s="60"/>
      <c r="L2022" s="61"/>
      <c r="M2022" s="61">
        <v>127.59962956990468</v>
      </c>
      <c r="N2022" s="61"/>
      <c r="O2022" s="60" t="s">
        <v>250</v>
      </c>
      <c r="P2022" s="60">
        <v>504003</v>
      </c>
    </row>
    <row r="2023" spans="1:16" hidden="1" x14ac:dyDescent="0.25">
      <c r="A2023" s="60" t="s">
        <v>34</v>
      </c>
      <c r="B2023" s="60" t="s">
        <v>33</v>
      </c>
      <c r="C2023" s="57">
        <v>1600</v>
      </c>
      <c r="D2023" s="61">
        <v>127.600096700848</v>
      </c>
      <c r="E2023" s="62">
        <v>0</v>
      </c>
      <c r="F2023" s="60">
        <v>700303</v>
      </c>
      <c r="G2023" s="60" t="s">
        <v>261</v>
      </c>
      <c r="H2023" s="60">
        <v>2020</v>
      </c>
      <c r="I2023" s="62"/>
      <c r="J2023" s="60"/>
      <c r="K2023" s="60"/>
      <c r="L2023" s="61"/>
      <c r="M2023" s="61">
        <v>127.600096700848</v>
      </c>
      <c r="N2023" s="61"/>
      <c r="O2023" s="60" t="s">
        <v>250</v>
      </c>
      <c r="P2023" s="60">
        <v>504003</v>
      </c>
    </row>
    <row r="2024" spans="1:16" hidden="1" x14ac:dyDescent="0.25">
      <c r="A2024" s="60" t="s">
        <v>34</v>
      </c>
      <c r="B2024" s="60" t="s">
        <v>33</v>
      </c>
      <c r="C2024" s="57">
        <v>1600</v>
      </c>
      <c r="D2024" s="61">
        <v>127.60014098352431</v>
      </c>
      <c r="E2024" s="62">
        <v>0</v>
      </c>
      <c r="F2024" s="60">
        <v>700303</v>
      </c>
      <c r="G2024" s="60" t="s">
        <v>261</v>
      </c>
      <c r="H2024" s="60">
        <v>2020</v>
      </c>
      <c r="I2024" s="62"/>
      <c r="J2024" s="60"/>
      <c r="K2024" s="60"/>
      <c r="L2024" s="61"/>
      <c r="M2024" s="61">
        <v>127.60014098352431</v>
      </c>
      <c r="N2024" s="61"/>
      <c r="O2024" s="60" t="s">
        <v>250</v>
      </c>
      <c r="P2024" s="60">
        <v>504003</v>
      </c>
    </row>
    <row r="2025" spans="1:16" hidden="1" x14ac:dyDescent="0.25">
      <c r="A2025" s="60" t="s">
        <v>34</v>
      </c>
      <c r="B2025" s="60" t="s">
        <v>33</v>
      </c>
      <c r="C2025" s="57">
        <v>1600</v>
      </c>
      <c r="D2025" s="61">
        <v>127.60047258608667</v>
      </c>
      <c r="E2025" s="62">
        <v>0</v>
      </c>
      <c r="F2025" s="60">
        <v>700303</v>
      </c>
      <c r="G2025" s="60" t="s">
        <v>261</v>
      </c>
      <c r="H2025" s="60">
        <v>2020</v>
      </c>
      <c r="I2025" s="62"/>
      <c r="J2025" s="60"/>
      <c r="K2025" s="60"/>
      <c r="L2025" s="61"/>
      <c r="M2025" s="61">
        <v>127.60047258608667</v>
      </c>
      <c r="N2025" s="61"/>
      <c r="O2025" s="60" t="s">
        <v>250</v>
      </c>
      <c r="P2025" s="60">
        <v>504003</v>
      </c>
    </row>
    <row r="2026" spans="1:16" hidden="1" x14ac:dyDescent="0.25">
      <c r="A2026" s="60" t="s">
        <v>34</v>
      </c>
      <c r="B2026" s="60" t="s">
        <v>33</v>
      </c>
      <c r="C2026" s="57">
        <v>1600</v>
      </c>
      <c r="D2026" s="61">
        <v>127.60055767993013</v>
      </c>
      <c r="E2026" s="62">
        <v>0</v>
      </c>
      <c r="F2026" s="60">
        <v>700303</v>
      </c>
      <c r="G2026" s="60" t="s">
        <v>261</v>
      </c>
      <c r="H2026" s="60">
        <v>2020</v>
      </c>
      <c r="I2026" s="62"/>
      <c r="J2026" s="60"/>
      <c r="K2026" s="60"/>
      <c r="L2026" s="61"/>
      <c r="M2026" s="61">
        <v>127.60055767993013</v>
      </c>
      <c r="N2026" s="61"/>
      <c r="O2026" s="60" t="s">
        <v>250</v>
      </c>
      <c r="P2026" s="60">
        <v>504003</v>
      </c>
    </row>
    <row r="2027" spans="1:16" hidden="1" x14ac:dyDescent="0.25">
      <c r="A2027" s="60" t="s">
        <v>34</v>
      </c>
      <c r="B2027" s="60" t="s">
        <v>33</v>
      </c>
      <c r="C2027" s="57">
        <v>1600</v>
      </c>
      <c r="D2027" s="61">
        <v>127.60090667158586</v>
      </c>
      <c r="E2027" s="62">
        <v>0</v>
      </c>
      <c r="F2027" s="60">
        <v>700303</v>
      </c>
      <c r="G2027" s="60" t="s">
        <v>261</v>
      </c>
      <c r="H2027" s="60">
        <v>2020</v>
      </c>
      <c r="I2027" s="62"/>
      <c r="J2027" s="60"/>
      <c r="K2027" s="60"/>
      <c r="L2027" s="61"/>
      <c r="M2027" s="61">
        <v>127.60090667158586</v>
      </c>
      <c r="N2027" s="61"/>
      <c r="O2027" s="60" t="s">
        <v>250</v>
      </c>
      <c r="P2027" s="60">
        <v>504003</v>
      </c>
    </row>
    <row r="2028" spans="1:16" hidden="1" x14ac:dyDescent="0.25">
      <c r="A2028" s="60" t="s">
        <v>34</v>
      </c>
      <c r="B2028" s="60" t="s">
        <v>33</v>
      </c>
      <c r="C2028" s="57">
        <v>1600</v>
      </c>
      <c r="D2028" s="61">
        <v>127.60111116527558</v>
      </c>
      <c r="E2028" s="62">
        <v>0</v>
      </c>
      <c r="F2028" s="60">
        <v>700303</v>
      </c>
      <c r="G2028" s="60" t="s">
        <v>261</v>
      </c>
      <c r="H2028" s="60">
        <v>2020</v>
      </c>
      <c r="I2028" s="62"/>
      <c r="J2028" s="60"/>
      <c r="K2028" s="60"/>
      <c r="L2028" s="61"/>
      <c r="M2028" s="61">
        <v>127.60111116527558</v>
      </c>
      <c r="N2028" s="61"/>
      <c r="O2028" s="60" t="s">
        <v>250</v>
      </c>
      <c r="P2028" s="60">
        <v>504003</v>
      </c>
    </row>
    <row r="2029" spans="1:16" hidden="1" x14ac:dyDescent="0.25">
      <c r="A2029" s="60" t="s">
        <v>34</v>
      </c>
      <c r="B2029" s="60" t="s">
        <v>33</v>
      </c>
      <c r="C2029" s="57">
        <v>1600</v>
      </c>
      <c r="D2029" s="61">
        <v>150.80051778856796</v>
      </c>
      <c r="E2029" s="62">
        <v>0</v>
      </c>
      <c r="F2029" s="60">
        <v>700303</v>
      </c>
      <c r="G2029" s="60" t="s">
        <v>261</v>
      </c>
      <c r="H2029" s="60">
        <v>2016</v>
      </c>
      <c r="I2029" s="62"/>
      <c r="J2029" s="60"/>
      <c r="K2029" s="60"/>
      <c r="L2029" s="61"/>
      <c r="M2029" s="61">
        <v>150.80051778856796</v>
      </c>
      <c r="N2029" s="61"/>
      <c r="O2029" s="60" t="s">
        <v>250</v>
      </c>
      <c r="P2029" s="60">
        <v>504003</v>
      </c>
    </row>
    <row r="2030" spans="1:16" hidden="1" x14ac:dyDescent="0.25">
      <c r="A2030" s="60" t="s">
        <v>34</v>
      </c>
      <c r="B2030" s="60" t="s">
        <v>33</v>
      </c>
      <c r="C2030" s="57">
        <v>1600</v>
      </c>
      <c r="D2030" s="61">
        <v>162.39993616398547</v>
      </c>
      <c r="E2030" s="62">
        <v>0</v>
      </c>
      <c r="F2030" s="60">
        <v>700303</v>
      </c>
      <c r="G2030" s="60" t="s">
        <v>261</v>
      </c>
      <c r="H2030" s="60">
        <v>2015</v>
      </c>
      <c r="I2030" s="62"/>
      <c r="J2030" s="60"/>
      <c r="K2030" s="60"/>
      <c r="L2030" s="61"/>
      <c r="M2030" s="61">
        <v>162.39993616398547</v>
      </c>
      <c r="N2030" s="61"/>
      <c r="O2030" s="60" t="s">
        <v>250</v>
      </c>
      <c r="P2030" s="60">
        <v>504003</v>
      </c>
    </row>
    <row r="2031" spans="1:16" hidden="1" x14ac:dyDescent="0.25">
      <c r="A2031" s="60" t="s">
        <v>34</v>
      </c>
      <c r="B2031" s="60" t="s">
        <v>33</v>
      </c>
      <c r="C2031" s="57">
        <v>1600</v>
      </c>
      <c r="D2031" s="61">
        <v>421.28824412692023</v>
      </c>
      <c r="E2031" s="62">
        <v>0</v>
      </c>
      <c r="F2031" s="60">
        <v>700303</v>
      </c>
      <c r="G2031" s="60" t="s">
        <v>261</v>
      </c>
      <c r="H2031" s="60">
        <v>2019</v>
      </c>
      <c r="I2031" s="62"/>
      <c r="J2031" s="60"/>
      <c r="K2031" s="60"/>
      <c r="L2031" s="61"/>
      <c r="M2031" s="61">
        <v>421.28824412692023</v>
      </c>
      <c r="N2031" s="61"/>
      <c r="O2031" s="60" t="s">
        <v>250</v>
      </c>
      <c r="P2031" s="60">
        <v>504003</v>
      </c>
    </row>
    <row r="2032" spans="1:16" hidden="1" x14ac:dyDescent="0.25">
      <c r="A2032" s="60" t="s">
        <v>34</v>
      </c>
      <c r="B2032" s="60" t="s">
        <v>33</v>
      </c>
      <c r="C2032" s="57">
        <v>1600</v>
      </c>
      <c r="D2032" s="61">
        <v>421.29996808268749</v>
      </c>
      <c r="E2032" s="62">
        <v>0</v>
      </c>
      <c r="F2032" s="60">
        <v>700303</v>
      </c>
      <c r="G2032" s="60" t="s">
        <v>261</v>
      </c>
      <c r="H2032" s="60">
        <v>2017</v>
      </c>
      <c r="I2032" s="62"/>
      <c r="J2032" s="60"/>
      <c r="K2032" s="60"/>
      <c r="L2032" s="61"/>
      <c r="M2032" s="61">
        <v>421.29996808268749</v>
      </c>
      <c r="N2032" s="61"/>
      <c r="O2032" s="60" t="s">
        <v>250</v>
      </c>
      <c r="P2032" s="60">
        <v>504003</v>
      </c>
    </row>
    <row r="2033" spans="1:16" hidden="1" x14ac:dyDescent="0.25">
      <c r="A2033" s="60" t="s">
        <v>34</v>
      </c>
      <c r="B2033" s="60" t="s">
        <v>33</v>
      </c>
      <c r="C2033" s="57">
        <v>1600</v>
      </c>
      <c r="D2033" s="61">
        <v>459.59951262872778</v>
      </c>
      <c r="E2033" s="62">
        <v>0</v>
      </c>
      <c r="F2033" s="60">
        <v>700303</v>
      </c>
      <c r="G2033" s="60" t="s">
        <v>261</v>
      </c>
      <c r="H2033" s="60">
        <v>2017</v>
      </c>
      <c r="I2033" s="62"/>
      <c r="J2033" s="60"/>
      <c r="K2033" s="60"/>
      <c r="L2033" s="61"/>
      <c r="M2033" s="61">
        <v>459.59951262872778</v>
      </c>
      <c r="N2033" s="61"/>
      <c r="O2033" s="60" t="s">
        <v>250</v>
      </c>
      <c r="P2033" s="60">
        <v>504003</v>
      </c>
    </row>
    <row r="2034" spans="1:16" hidden="1" x14ac:dyDescent="0.25">
      <c r="A2034" s="60" t="s">
        <v>34</v>
      </c>
      <c r="B2034" s="60" t="s">
        <v>33</v>
      </c>
      <c r="C2034" s="57">
        <v>1600</v>
      </c>
      <c r="D2034" s="61">
        <v>842.60049213101706</v>
      </c>
      <c r="E2034" s="62">
        <v>0</v>
      </c>
      <c r="F2034" s="60">
        <v>700303</v>
      </c>
      <c r="G2034" s="60" t="s">
        <v>261</v>
      </c>
      <c r="H2034" s="60">
        <v>2020</v>
      </c>
      <c r="I2034" s="62"/>
      <c r="J2034" s="60"/>
      <c r="K2034" s="60"/>
      <c r="L2034" s="61"/>
      <c r="M2034" s="61">
        <v>842.60049213101706</v>
      </c>
      <c r="N2034" s="61"/>
      <c r="O2034" s="60" t="s">
        <v>250</v>
      </c>
      <c r="P2034" s="60">
        <v>504003</v>
      </c>
    </row>
    <row r="2035" spans="1:16" hidden="1" x14ac:dyDescent="0.25">
      <c r="A2035" s="60" t="s">
        <v>34</v>
      </c>
      <c r="B2035" s="60" t="s">
        <v>33</v>
      </c>
      <c r="C2035" s="57">
        <v>6001</v>
      </c>
      <c r="D2035" s="61">
        <v>5.7989558788015652</v>
      </c>
      <c r="E2035" s="62">
        <v>0</v>
      </c>
      <c r="F2035" s="60">
        <v>720680</v>
      </c>
      <c r="G2035" s="60" t="s">
        <v>262</v>
      </c>
      <c r="H2035" s="60">
        <v>2018</v>
      </c>
      <c r="I2035" s="62"/>
      <c r="J2035" s="60"/>
      <c r="K2035" s="60"/>
      <c r="L2035" s="61"/>
      <c r="M2035" s="61">
        <v>5.7989558788015652</v>
      </c>
      <c r="N2035" s="61"/>
      <c r="O2035" s="60" t="s">
        <v>250</v>
      </c>
      <c r="P2035" s="60">
        <v>504003</v>
      </c>
    </row>
    <row r="2036" spans="1:16" hidden="1" x14ac:dyDescent="0.25">
      <c r="A2036" s="60" t="s">
        <v>34</v>
      </c>
      <c r="B2036" s="60" t="s">
        <v>33</v>
      </c>
      <c r="C2036" s="57">
        <v>6001</v>
      </c>
      <c r="D2036" s="61">
        <v>5.7990146568766567</v>
      </c>
      <c r="E2036" s="62">
        <v>0</v>
      </c>
      <c r="F2036" s="60">
        <v>720680</v>
      </c>
      <c r="G2036" s="60" t="s">
        <v>262</v>
      </c>
      <c r="H2036" s="60">
        <v>2018</v>
      </c>
      <c r="I2036" s="62"/>
      <c r="J2036" s="60"/>
      <c r="K2036" s="60"/>
      <c r="L2036" s="61"/>
      <c r="M2036" s="61">
        <v>5.7990146568766567</v>
      </c>
      <c r="N2036" s="61"/>
      <c r="O2036" s="60" t="s">
        <v>250</v>
      </c>
      <c r="P2036" s="60">
        <v>504003</v>
      </c>
    </row>
    <row r="2037" spans="1:16" hidden="1" x14ac:dyDescent="0.25">
      <c r="A2037" s="60" t="s">
        <v>34</v>
      </c>
      <c r="B2037" s="60" t="s">
        <v>33</v>
      </c>
      <c r="C2037" s="57">
        <v>6001</v>
      </c>
      <c r="D2037" s="61">
        <v>5.7997950605288642</v>
      </c>
      <c r="E2037" s="62">
        <v>0</v>
      </c>
      <c r="F2037" s="60">
        <v>720680</v>
      </c>
      <c r="G2037" s="60" t="s">
        <v>262</v>
      </c>
      <c r="H2037" s="60">
        <v>2017</v>
      </c>
      <c r="I2037" s="62"/>
      <c r="J2037" s="60"/>
      <c r="K2037" s="60"/>
      <c r="L2037" s="61"/>
      <c r="M2037" s="61">
        <v>5.7997950605288642</v>
      </c>
      <c r="N2037" s="61"/>
      <c r="O2037" s="60" t="s">
        <v>250</v>
      </c>
      <c r="P2037" s="60">
        <v>504003</v>
      </c>
    </row>
    <row r="2038" spans="1:16" hidden="1" x14ac:dyDescent="0.25">
      <c r="A2038" s="60" t="s">
        <v>34</v>
      </c>
      <c r="B2038" s="60" t="s">
        <v>33</v>
      </c>
      <c r="C2038" s="57">
        <v>6001</v>
      </c>
      <c r="D2038" s="61">
        <v>5.7997998618286006</v>
      </c>
      <c r="E2038" s="62">
        <v>0</v>
      </c>
      <c r="F2038" s="60">
        <v>720680</v>
      </c>
      <c r="G2038" s="60" t="s">
        <v>262</v>
      </c>
      <c r="H2038" s="60">
        <v>2019</v>
      </c>
      <c r="I2038" s="62"/>
      <c r="J2038" s="60"/>
      <c r="K2038" s="60"/>
      <c r="L2038" s="61"/>
      <c r="M2038" s="61">
        <v>5.7997998618286006</v>
      </c>
      <c r="N2038" s="61"/>
      <c r="O2038" s="60" t="s">
        <v>250</v>
      </c>
      <c r="P2038" s="60">
        <v>504003</v>
      </c>
    </row>
    <row r="2039" spans="1:16" hidden="1" x14ac:dyDescent="0.25">
      <c r="A2039" s="60" t="s">
        <v>34</v>
      </c>
      <c r="B2039" s="60" t="s">
        <v>33</v>
      </c>
      <c r="C2039" s="57">
        <v>6001</v>
      </c>
      <c r="D2039" s="61">
        <v>5.7998436158954965</v>
      </c>
      <c r="E2039" s="62">
        <v>0</v>
      </c>
      <c r="F2039" s="60">
        <v>720680</v>
      </c>
      <c r="G2039" s="60" t="s">
        <v>262</v>
      </c>
      <c r="H2039" s="60">
        <v>2017</v>
      </c>
      <c r="I2039" s="62"/>
      <c r="J2039" s="60"/>
      <c r="K2039" s="60"/>
      <c r="L2039" s="61"/>
      <c r="M2039" s="61">
        <v>5.7998436158954965</v>
      </c>
      <c r="N2039" s="61"/>
      <c r="O2039" s="60" t="s">
        <v>250</v>
      </c>
      <c r="P2039" s="60">
        <v>504003</v>
      </c>
    </row>
    <row r="2040" spans="1:16" hidden="1" x14ac:dyDescent="0.25">
      <c r="A2040" s="60" t="s">
        <v>34</v>
      </c>
      <c r="B2040" s="60" t="s">
        <v>33</v>
      </c>
      <c r="C2040" s="57">
        <v>6001</v>
      </c>
      <c r="D2040" s="61">
        <v>5.7998548976360578</v>
      </c>
      <c r="E2040" s="62">
        <v>0</v>
      </c>
      <c r="F2040" s="60">
        <v>720680</v>
      </c>
      <c r="G2040" s="60" t="s">
        <v>262</v>
      </c>
      <c r="H2040" s="60">
        <v>2017</v>
      </c>
      <c r="I2040" s="62"/>
      <c r="J2040" s="60"/>
      <c r="K2040" s="60"/>
      <c r="L2040" s="61"/>
      <c r="M2040" s="61">
        <v>5.7998548976360578</v>
      </c>
      <c r="N2040" s="61"/>
      <c r="O2040" s="60" t="s">
        <v>250</v>
      </c>
      <c r="P2040" s="60">
        <v>504003</v>
      </c>
    </row>
    <row r="2041" spans="1:16" hidden="1" x14ac:dyDescent="0.25">
      <c r="A2041" s="60" t="s">
        <v>34</v>
      </c>
      <c r="B2041" s="60" t="s">
        <v>33</v>
      </c>
      <c r="C2041" s="57">
        <v>6001</v>
      </c>
      <c r="D2041" s="61">
        <v>5.7998963870568652</v>
      </c>
      <c r="E2041" s="62">
        <v>0</v>
      </c>
      <c r="F2041" s="60">
        <v>720680</v>
      </c>
      <c r="G2041" s="60" t="s">
        <v>262</v>
      </c>
      <c r="H2041" s="60">
        <v>2018</v>
      </c>
      <c r="I2041" s="62"/>
      <c r="J2041" s="60"/>
      <c r="K2041" s="60"/>
      <c r="L2041" s="61"/>
      <c r="M2041" s="61">
        <v>5.7998963870568652</v>
      </c>
      <c r="N2041" s="61"/>
      <c r="O2041" s="60" t="s">
        <v>250</v>
      </c>
      <c r="P2041" s="60">
        <v>504003</v>
      </c>
    </row>
    <row r="2042" spans="1:16" hidden="1" x14ac:dyDescent="0.25">
      <c r="A2042" s="60" t="s">
        <v>34</v>
      </c>
      <c r="B2042" s="60" t="s">
        <v>33</v>
      </c>
      <c r="C2042" s="57">
        <v>6001</v>
      </c>
      <c r="D2042" s="61">
        <v>5.7999427346889059</v>
      </c>
      <c r="E2042" s="62">
        <v>0</v>
      </c>
      <c r="F2042" s="60">
        <v>720680</v>
      </c>
      <c r="G2042" s="60" t="s">
        <v>262</v>
      </c>
      <c r="H2042" s="60">
        <v>2018</v>
      </c>
      <c r="I2042" s="62"/>
      <c r="J2042" s="60"/>
      <c r="K2042" s="60"/>
      <c r="L2042" s="61"/>
      <c r="M2042" s="61">
        <v>5.7999427346889059</v>
      </c>
      <c r="N2042" s="61"/>
      <c r="O2042" s="60" t="s">
        <v>250</v>
      </c>
      <c r="P2042" s="60">
        <v>504003</v>
      </c>
    </row>
    <row r="2043" spans="1:16" hidden="1" x14ac:dyDescent="0.25">
      <c r="A2043" s="60" t="s">
        <v>34</v>
      </c>
      <c r="B2043" s="60" t="s">
        <v>33</v>
      </c>
      <c r="C2043" s="57">
        <v>6001</v>
      </c>
      <c r="D2043" s="61">
        <v>5.7999559261137685</v>
      </c>
      <c r="E2043" s="62">
        <v>0</v>
      </c>
      <c r="F2043" s="60">
        <v>720680</v>
      </c>
      <c r="G2043" s="60" t="s">
        <v>262</v>
      </c>
      <c r="H2043" s="60">
        <v>2018</v>
      </c>
      <c r="I2043" s="62"/>
      <c r="J2043" s="60"/>
      <c r="K2043" s="60"/>
      <c r="L2043" s="61"/>
      <c r="M2043" s="61">
        <v>5.7999559261137685</v>
      </c>
      <c r="N2043" s="61"/>
      <c r="O2043" s="60" t="s">
        <v>250</v>
      </c>
      <c r="P2043" s="60">
        <v>504003</v>
      </c>
    </row>
    <row r="2044" spans="1:16" hidden="1" x14ac:dyDescent="0.25">
      <c r="A2044" s="60" t="s">
        <v>34</v>
      </c>
      <c r="B2044" s="60" t="s">
        <v>33</v>
      </c>
      <c r="C2044" s="57">
        <v>6001</v>
      </c>
      <c r="D2044" s="61">
        <v>5.8000283567746687</v>
      </c>
      <c r="E2044" s="62">
        <v>0</v>
      </c>
      <c r="F2044" s="60">
        <v>720680</v>
      </c>
      <c r="G2044" s="60" t="s">
        <v>262</v>
      </c>
      <c r="H2044" s="60">
        <v>2017</v>
      </c>
      <c r="I2044" s="62"/>
      <c r="J2044" s="60"/>
      <c r="K2044" s="60"/>
      <c r="L2044" s="61"/>
      <c r="M2044" s="61">
        <v>5.8000283567746687</v>
      </c>
      <c r="N2044" s="61"/>
      <c r="O2044" s="60" t="s">
        <v>250</v>
      </c>
      <c r="P2044" s="60">
        <v>504003</v>
      </c>
    </row>
    <row r="2045" spans="1:16" hidden="1" x14ac:dyDescent="0.25">
      <c r="A2045" s="60" t="s">
        <v>34</v>
      </c>
      <c r="B2045" s="60" t="s">
        <v>33</v>
      </c>
      <c r="C2045" s="57">
        <v>6001</v>
      </c>
      <c r="D2045" s="61">
        <v>5.800031702279429</v>
      </c>
      <c r="E2045" s="62">
        <v>0</v>
      </c>
      <c r="F2045" s="60">
        <v>720680</v>
      </c>
      <c r="G2045" s="60" t="s">
        <v>262</v>
      </c>
      <c r="H2045" s="60">
        <v>2017</v>
      </c>
      <c r="I2045" s="62"/>
      <c r="J2045" s="60"/>
      <c r="K2045" s="60"/>
      <c r="L2045" s="61"/>
      <c r="M2045" s="61">
        <v>5.800031702279429</v>
      </c>
      <c r="N2045" s="61"/>
      <c r="O2045" s="60" t="s">
        <v>250</v>
      </c>
      <c r="P2045" s="60">
        <v>504003</v>
      </c>
    </row>
    <row r="2046" spans="1:16" hidden="1" x14ac:dyDescent="0.25">
      <c r="A2046" s="60" t="s">
        <v>34</v>
      </c>
      <c r="B2046" s="60" t="s">
        <v>33</v>
      </c>
      <c r="C2046" s="57">
        <v>6001</v>
      </c>
      <c r="D2046" s="61">
        <v>5.8000646770734781</v>
      </c>
      <c r="E2046" s="62">
        <v>0</v>
      </c>
      <c r="F2046" s="60">
        <v>720680</v>
      </c>
      <c r="G2046" s="60" t="s">
        <v>262</v>
      </c>
      <c r="H2046" s="60">
        <v>2019</v>
      </c>
      <c r="I2046" s="62"/>
      <c r="J2046" s="60"/>
      <c r="K2046" s="60"/>
      <c r="L2046" s="61"/>
      <c r="M2046" s="61">
        <v>5.8000646770734781</v>
      </c>
      <c r="N2046" s="61"/>
      <c r="O2046" s="60" t="s">
        <v>250</v>
      </c>
      <c r="P2046" s="60">
        <v>504003</v>
      </c>
    </row>
    <row r="2047" spans="1:16" hidden="1" x14ac:dyDescent="0.25">
      <c r="A2047" s="60" t="s">
        <v>34</v>
      </c>
      <c r="B2047" s="60" t="s">
        <v>33</v>
      </c>
      <c r="C2047" s="57">
        <v>6001</v>
      </c>
      <c r="D2047" s="61">
        <v>5.8000706670703748</v>
      </c>
      <c r="E2047" s="62">
        <v>0</v>
      </c>
      <c r="F2047" s="60">
        <v>720680</v>
      </c>
      <c r="G2047" s="60" t="s">
        <v>262</v>
      </c>
      <c r="H2047" s="60">
        <v>2017</v>
      </c>
      <c r="I2047" s="62"/>
      <c r="J2047" s="60"/>
      <c r="K2047" s="60"/>
      <c r="L2047" s="61"/>
      <c r="M2047" s="61">
        <v>5.8000706670703748</v>
      </c>
      <c r="N2047" s="61"/>
      <c r="O2047" s="60" t="s">
        <v>250</v>
      </c>
      <c r="P2047" s="60">
        <v>504003</v>
      </c>
    </row>
    <row r="2048" spans="1:16" hidden="1" x14ac:dyDescent="0.25">
      <c r="A2048" s="60" t="s">
        <v>34</v>
      </c>
      <c r="B2048" s="60" t="s">
        <v>33</v>
      </c>
      <c r="C2048" s="57">
        <v>6001</v>
      </c>
      <c r="D2048" s="61">
        <v>5.8000724640096646</v>
      </c>
      <c r="E2048" s="62">
        <v>0</v>
      </c>
      <c r="F2048" s="60">
        <v>720680</v>
      </c>
      <c r="G2048" s="60" t="s">
        <v>262</v>
      </c>
      <c r="H2048" s="60">
        <v>2017</v>
      </c>
      <c r="I2048" s="62"/>
      <c r="J2048" s="60"/>
      <c r="K2048" s="60"/>
      <c r="L2048" s="61"/>
      <c r="M2048" s="61">
        <v>5.8000724640096646</v>
      </c>
      <c r="N2048" s="61"/>
      <c r="O2048" s="60" t="s">
        <v>250</v>
      </c>
      <c r="P2048" s="60">
        <v>504003</v>
      </c>
    </row>
    <row r="2049" spans="1:16" hidden="1" x14ac:dyDescent="0.25">
      <c r="A2049" s="60" t="s">
        <v>34</v>
      </c>
      <c r="B2049" s="60" t="s">
        <v>33</v>
      </c>
      <c r="C2049" s="57">
        <v>6001</v>
      </c>
      <c r="D2049" s="61">
        <v>5.800082368202804</v>
      </c>
      <c r="E2049" s="62">
        <v>0</v>
      </c>
      <c r="F2049" s="60">
        <v>720680</v>
      </c>
      <c r="G2049" s="60" t="s">
        <v>262</v>
      </c>
      <c r="H2049" s="60">
        <v>2018</v>
      </c>
      <c r="I2049" s="62"/>
      <c r="J2049" s="60"/>
      <c r="K2049" s="60"/>
      <c r="L2049" s="61"/>
      <c r="M2049" s="61">
        <v>5.800082368202804</v>
      </c>
      <c r="N2049" s="61"/>
      <c r="O2049" s="60" t="s">
        <v>250</v>
      </c>
      <c r="P2049" s="60">
        <v>504003</v>
      </c>
    </row>
    <row r="2050" spans="1:16" hidden="1" x14ac:dyDescent="0.25">
      <c r="A2050" s="60" t="s">
        <v>34</v>
      </c>
      <c r="B2050" s="60" t="s">
        <v>33</v>
      </c>
      <c r="C2050" s="57">
        <v>6001</v>
      </c>
      <c r="D2050" s="61">
        <v>5.800110978000621</v>
      </c>
      <c r="E2050" s="62">
        <v>0</v>
      </c>
      <c r="F2050" s="60">
        <v>720680</v>
      </c>
      <c r="G2050" s="60" t="s">
        <v>262</v>
      </c>
      <c r="H2050" s="60">
        <v>2019</v>
      </c>
      <c r="I2050" s="62"/>
      <c r="J2050" s="60"/>
      <c r="K2050" s="60"/>
      <c r="L2050" s="61"/>
      <c r="M2050" s="61">
        <v>5.800110978000621</v>
      </c>
      <c r="N2050" s="61"/>
      <c r="O2050" s="60" t="s">
        <v>250</v>
      </c>
      <c r="P2050" s="60">
        <v>504003</v>
      </c>
    </row>
    <row r="2051" spans="1:16" hidden="1" x14ac:dyDescent="0.25">
      <c r="A2051" s="60" t="s">
        <v>34</v>
      </c>
      <c r="B2051" s="60" t="s">
        <v>33</v>
      </c>
      <c r="C2051" s="57">
        <v>6001</v>
      </c>
      <c r="D2051" s="61">
        <v>5.8001330583183339</v>
      </c>
      <c r="E2051" s="62">
        <v>0</v>
      </c>
      <c r="F2051" s="60">
        <v>720680</v>
      </c>
      <c r="G2051" s="60" t="s">
        <v>262</v>
      </c>
      <c r="H2051" s="60">
        <v>2018</v>
      </c>
      <c r="I2051" s="62"/>
      <c r="J2051" s="60"/>
      <c r="K2051" s="60"/>
      <c r="L2051" s="61"/>
      <c r="M2051" s="61">
        <v>5.8001330583183339</v>
      </c>
      <c r="N2051" s="61"/>
      <c r="O2051" s="60" t="s">
        <v>250</v>
      </c>
      <c r="P2051" s="60">
        <v>504003</v>
      </c>
    </row>
    <row r="2052" spans="1:16" hidden="1" x14ac:dyDescent="0.25">
      <c r="A2052" s="60" t="s">
        <v>34</v>
      </c>
      <c r="B2052" s="60" t="s">
        <v>33</v>
      </c>
      <c r="C2052" s="57">
        <v>6001</v>
      </c>
      <c r="D2052" s="61">
        <v>5.8001565772154544</v>
      </c>
      <c r="E2052" s="62">
        <v>0</v>
      </c>
      <c r="F2052" s="60">
        <v>720680</v>
      </c>
      <c r="G2052" s="60" t="s">
        <v>262</v>
      </c>
      <c r="H2052" s="60">
        <v>2019</v>
      </c>
      <c r="I2052" s="62"/>
      <c r="J2052" s="60"/>
      <c r="K2052" s="60"/>
      <c r="L2052" s="61"/>
      <c r="M2052" s="61">
        <v>5.8001565772154544</v>
      </c>
      <c r="N2052" s="61"/>
      <c r="O2052" s="60" t="s">
        <v>250</v>
      </c>
      <c r="P2052" s="60">
        <v>504003</v>
      </c>
    </row>
    <row r="2053" spans="1:16" hidden="1" x14ac:dyDescent="0.25">
      <c r="A2053" s="60" t="s">
        <v>34</v>
      </c>
      <c r="B2053" s="60" t="s">
        <v>33</v>
      </c>
      <c r="C2053" s="57">
        <v>6001</v>
      </c>
      <c r="D2053" s="61">
        <v>5.8001824979539842</v>
      </c>
      <c r="E2053" s="62">
        <v>0</v>
      </c>
      <c r="F2053" s="60">
        <v>720680</v>
      </c>
      <c r="G2053" s="60" t="s">
        <v>262</v>
      </c>
      <c r="H2053" s="60">
        <v>2018</v>
      </c>
      <c r="I2053" s="62"/>
      <c r="J2053" s="60"/>
      <c r="K2053" s="60"/>
      <c r="L2053" s="61"/>
      <c r="M2053" s="61">
        <v>5.8001824979539842</v>
      </c>
      <c r="N2053" s="61"/>
      <c r="O2053" s="60" t="s">
        <v>250</v>
      </c>
      <c r="P2053" s="60">
        <v>504003</v>
      </c>
    </row>
    <row r="2054" spans="1:16" hidden="1" x14ac:dyDescent="0.25">
      <c r="A2054" s="60" t="s">
        <v>34</v>
      </c>
      <c r="B2054" s="60" t="s">
        <v>33</v>
      </c>
      <c r="C2054" s="57">
        <v>6001</v>
      </c>
      <c r="D2054" s="61">
        <v>5.8001994191395951</v>
      </c>
      <c r="E2054" s="62">
        <v>0</v>
      </c>
      <c r="F2054" s="60">
        <v>720680</v>
      </c>
      <c r="G2054" s="60" t="s">
        <v>262</v>
      </c>
      <c r="H2054" s="60">
        <v>2019</v>
      </c>
      <c r="I2054" s="62"/>
      <c r="J2054" s="60"/>
      <c r="K2054" s="60"/>
      <c r="L2054" s="61"/>
      <c r="M2054" s="61">
        <v>5.8001994191395951</v>
      </c>
      <c r="N2054" s="61"/>
      <c r="O2054" s="60" t="s">
        <v>250</v>
      </c>
      <c r="P2054" s="60">
        <v>504003</v>
      </c>
    </row>
    <row r="2055" spans="1:16" hidden="1" x14ac:dyDescent="0.25">
      <c r="A2055" s="60" t="s">
        <v>34</v>
      </c>
      <c r="B2055" s="60" t="s">
        <v>33</v>
      </c>
      <c r="C2055" s="57">
        <v>6001</v>
      </c>
      <c r="D2055" s="61">
        <v>5.8002086111700777</v>
      </c>
      <c r="E2055" s="62">
        <v>0</v>
      </c>
      <c r="F2055" s="60">
        <v>720680</v>
      </c>
      <c r="G2055" s="60" t="s">
        <v>262</v>
      </c>
      <c r="H2055" s="60">
        <v>2018</v>
      </c>
      <c r="I2055" s="62"/>
      <c r="J2055" s="60"/>
      <c r="K2055" s="60"/>
      <c r="L2055" s="61"/>
      <c r="M2055" s="61">
        <v>5.8002086111700777</v>
      </c>
      <c r="N2055" s="61"/>
      <c r="O2055" s="60" t="s">
        <v>250</v>
      </c>
      <c r="P2055" s="60">
        <v>504003</v>
      </c>
    </row>
    <row r="2056" spans="1:16" hidden="1" x14ac:dyDescent="0.25">
      <c r="A2056" s="60" t="s">
        <v>34</v>
      </c>
      <c r="B2056" s="60" t="s">
        <v>33</v>
      </c>
      <c r="C2056" s="57">
        <v>6001</v>
      </c>
      <c r="D2056" s="61">
        <v>5.8002135807262345</v>
      </c>
      <c r="E2056" s="62">
        <v>0</v>
      </c>
      <c r="F2056" s="60">
        <v>720680</v>
      </c>
      <c r="G2056" s="60" t="s">
        <v>262</v>
      </c>
      <c r="H2056" s="60">
        <v>2018</v>
      </c>
      <c r="I2056" s="62"/>
      <c r="J2056" s="60"/>
      <c r="K2056" s="60"/>
      <c r="L2056" s="61"/>
      <c r="M2056" s="61">
        <v>5.8002135807262345</v>
      </c>
      <c r="N2056" s="61"/>
      <c r="O2056" s="60" t="s">
        <v>250</v>
      </c>
      <c r="P2056" s="60">
        <v>504003</v>
      </c>
    </row>
    <row r="2057" spans="1:16" hidden="1" x14ac:dyDescent="0.25">
      <c r="A2057" s="60" t="s">
        <v>34</v>
      </c>
      <c r="B2057" s="60" t="s">
        <v>33</v>
      </c>
      <c r="C2057" s="57">
        <v>6001</v>
      </c>
      <c r="D2057" s="61">
        <v>5.8002321824654839</v>
      </c>
      <c r="E2057" s="62">
        <v>0</v>
      </c>
      <c r="F2057" s="60">
        <v>720680</v>
      </c>
      <c r="G2057" s="60" t="s">
        <v>262</v>
      </c>
      <c r="H2057" s="60">
        <v>2018</v>
      </c>
      <c r="I2057" s="62"/>
      <c r="J2057" s="60"/>
      <c r="K2057" s="60"/>
      <c r="L2057" s="61"/>
      <c r="M2057" s="61">
        <v>5.8002321824654839</v>
      </c>
      <c r="N2057" s="61"/>
      <c r="O2057" s="60" t="s">
        <v>250</v>
      </c>
      <c r="P2057" s="60">
        <v>504003</v>
      </c>
    </row>
    <row r="2058" spans="1:16" hidden="1" x14ac:dyDescent="0.25">
      <c r="A2058" s="60" t="s">
        <v>34</v>
      </c>
      <c r="B2058" s="60" t="s">
        <v>33</v>
      </c>
      <c r="C2058" s="57">
        <v>6001</v>
      </c>
      <c r="D2058" s="61">
        <v>5.800256146408123</v>
      </c>
      <c r="E2058" s="62">
        <v>0</v>
      </c>
      <c r="F2058" s="60">
        <v>720680</v>
      </c>
      <c r="G2058" s="60" t="s">
        <v>262</v>
      </c>
      <c r="H2058" s="60">
        <v>2019</v>
      </c>
      <c r="I2058" s="62"/>
      <c r="J2058" s="60"/>
      <c r="K2058" s="60"/>
      <c r="L2058" s="61"/>
      <c r="M2058" s="61">
        <v>5.800256146408123</v>
      </c>
      <c r="N2058" s="61"/>
      <c r="O2058" s="60" t="s">
        <v>250</v>
      </c>
      <c r="P2058" s="60">
        <v>504003</v>
      </c>
    </row>
    <row r="2059" spans="1:16" hidden="1" x14ac:dyDescent="0.25">
      <c r="A2059" s="60" t="s">
        <v>34</v>
      </c>
      <c r="B2059" s="60" t="s">
        <v>33</v>
      </c>
      <c r="C2059" s="57">
        <v>6001</v>
      </c>
      <c r="D2059" s="61">
        <v>5.8003472732813881</v>
      </c>
      <c r="E2059" s="62">
        <v>0</v>
      </c>
      <c r="F2059" s="60">
        <v>720680</v>
      </c>
      <c r="G2059" s="60" t="s">
        <v>262</v>
      </c>
      <c r="H2059" s="60">
        <v>2019</v>
      </c>
      <c r="I2059" s="62"/>
      <c r="J2059" s="60"/>
      <c r="K2059" s="60"/>
      <c r="L2059" s="61"/>
      <c r="M2059" s="61">
        <v>5.8003472732813881</v>
      </c>
      <c r="N2059" s="61"/>
      <c r="O2059" s="60" t="s">
        <v>250</v>
      </c>
      <c r="P2059" s="60">
        <v>504003</v>
      </c>
    </row>
    <row r="2060" spans="1:16" hidden="1" x14ac:dyDescent="0.25">
      <c r="A2060" s="60" t="s">
        <v>34</v>
      </c>
      <c r="B2060" s="60" t="s">
        <v>33</v>
      </c>
      <c r="C2060" s="57">
        <v>6001</v>
      </c>
      <c r="D2060" s="61">
        <v>5.8003980921282858</v>
      </c>
      <c r="E2060" s="62">
        <v>0</v>
      </c>
      <c r="F2060" s="60">
        <v>720680</v>
      </c>
      <c r="G2060" s="60" t="s">
        <v>262</v>
      </c>
      <c r="H2060" s="60">
        <v>2019</v>
      </c>
      <c r="I2060" s="62"/>
      <c r="J2060" s="60"/>
      <c r="K2060" s="60"/>
      <c r="L2060" s="61"/>
      <c r="M2060" s="61">
        <v>5.8003980921282858</v>
      </c>
      <c r="N2060" s="61"/>
      <c r="O2060" s="60" t="s">
        <v>250</v>
      </c>
      <c r="P2060" s="60">
        <v>504003</v>
      </c>
    </row>
    <row r="2061" spans="1:16" hidden="1" x14ac:dyDescent="0.25">
      <c r="A2061" s="60" t="s">
        <v>34</v>
      </c>
      <c r="B2061" s="60" t="s">
        <v>33</v>
      </c>
      <c r="C2061" s="57">
        <v>6001</v>
      </c>
      <c r="D2061" s="61">
        <v>5.8004182501539479</v>
      </c>
      <c r="E2061" s="62">
        <v>0</v>
      </c>
      <c r="F2061" s="60">
        <v>720680</v>
      </c>
      <c r="G2061" s="60" t="s">
        <v>262</v>
      </c>
      <c r="H2061" s="60">
        <v>2017</v>
      </c>
      <c r="I2061" s="62"/>
      <c r="J2061" s="60"/>
      <c r="K2061" s="60"/>
      <c r="L2061" s="61"/>
      <c r="M2061" s="61">
        <v>5.8004182501539479</v>
      </c>
      <c r="N2061" s="61"/>
      <c r="O2061" s="60" t="s">
        <v>250</v>
      </c>
      <c r="P2061" s="60">
        <v>504003</v>
      </c>
    </row>
    <row r="2062" spans="1:16" hidden="1" x14ac:dyDescent="0.25">
      <c r="A2062" s="60" t="s">
        <v>34</v>
      </c>
      <c r="B2062" s="60" t="s">
        <v>33</v>
      </c>
      <c r="C2062" s="57">
        <v>6001</v>
      </c>
      <c r="D2062" s="61">
        <v>5.8004276436209414</v>
      </c>
      <c r="E2062" s="62">
        <v>0</v>
      </c>
      <c r="F2062" s="60">
        <v>720680</v>
      </c>
      <c r="G2062" s="60" t="s">
        <v>262</v>
      </c>
      <c r="H2062" s="60">
        <v>2017</v>
      </c>
      <c r="I2062" s="62"/>
      <c r="J2062" s="60"/>
      <c r="K2062" s="60"/>
      <c r="L2062" s="61"/>
      <c r="M2062" s="61">
        <v>5.8004276436209414</v>
      </c>
      <c r="N2062" s="61"/>
      <c r="O2062" s="60" t="s">
        <v>250</v>
      </c>
      <c r="P2062" s="60">
        <v>504003</v>
      </c>
    </row>
    <row r="2063" spans="1:16" hidden="1" x14ac:dyDescent="0.25">
      <c r="A2063" s="60" t="s">
        <v>34</v>
      </c>
      <c r="B2063" s="60" t="s">
        <v>33</v>
      </c>
      <c r="C2063" s="57">
        <v>6001</v>
      </c>
      <c r="D2063" s="61">
        <v>5.8004513106249345</v>
      </c>
      <c r="E2063" s="62">
        <v>0</v>
      </c>
      <c r="F2063" s="60">
        <v>720680</v>
      </c>
      <c r="G2063" s="60" t="s">
        <v>262</v>
      </c>
      <c r="H2063" s="60">
        <v>2019</v>
      </c>
      <c r="I2063" s="62"/>
      <c r="J2063" s="60"/>
      <c r="K2063" s="60"/>
      <c r="L2063" s="61"/>
      <c r="M2063" s="61">
        <v>5.8004513106249345</v>
      </c>
      <c r="N2063" s="61"/>
      <c r="O2063" s="60" t="s">
        <v>250</v>
      </c>
      <c r="P2063" s="60">
        <v>504003</v>
      </c>
    </row>
    <row r="2064" spans="1:16" hidden="1" x14ac:dyDescent="0.25">
      <c r="A2064" s="60" t="s">
        <v>34</v>
      </c>
      <c r="B2064" s="60" t="s">
        <v>33</v>
      </c>
      <c r="C2064" s="57">
        <v>6001</v>
      </c>
      <c r="D2064" s="61">
        <v>5.800508038534125</v>
      </c>
      <c r="E2064" s="62">
        <v>0</v>
      </c>
      <c r="F2064" s="60">
        <v>720680</v>
      </c>
      <c r="G2064" s="60" t="s">
        <v>262</v>
      </c>
      <c r="H2064" s="60">
        <v>2017</v>
      </c>
      <c r="I2064" s="62"/>
      <c r="J2064" s="60"/>
      <c r="K2064" s="60"/>
      <c r="L2064" s="61"/>
      <c r="M2064" s="61">
        <v>5.800508038534125</v>
      </c>
      <c r="N2064" s="61"/>
      <c r="O2064" s="60" t="s">
        <v>250</v>
      </c>
      <c r="P2064" s="60">
        <v>504003</v>
      </c>
    </row>
    <row r="2065" spans="1:16" hidden="1" x14ac:dyDescent="0.25">
      <c r="A2065" s="60" t="s">
        <v>34</v>
      </c>
      <c r="B2065" s="60" t="s">
        <v>33</v>
      </c>
      <c r="C2065" s="57">
        <v>6001</v>
      </c>
      <c r="D2065" s="61">
        <v>5.800644470567736</v>
      </c>
      <c r="E2065" s="62">
        <v>0</v>
      </c>
      <c r="F2065" s="60">
        <v>720680</v>
      </c>
      <c r="G2065" s="60" t="s">
        <v>262</v>
      </c>
      <c r="H2065" s="60">
        <v>2018</v>
      </c>
      <c r="I2065" s="62"/>
      <c r="J2065" s="60"/>
      <c r="K2065" s="60"/>
      <c r="L2065" s="61"/>
      <c r="M2065" s="61">
        <v>5.800644470567736</v>
      </c>
      <c r="N2065" s="61"/>
      <c r="O2065" s="60" t="s">
        <v>250</v>
      </c>
      <c r="P2065" s="60">
        <v>504003</v>
      </c>
    </row>
    <row r="2066" spans="1:16" hidden="1" x14ac:dyDescent="0.25">
      <c r="A2066" s="60" t="s">
        <v>34</v>
      </c>
      <c r="B2066" s="60" t="s">
        <v>33</v>
      </c>
      <c r="C2066" s="57">
        <v>6001</v>
      </c>
      <c r="D2066" s="61">
        <v>11.599407493171007</v>
      </c>
      <c r="E2066" s="62">
        <v>0</v>
      </c>
      <c r="F2066" s="60">
        <v>720680</v>
      </c>
      <c r="G2066" s="60" t="s">
        <v>262</v>
      </c>
      <c r="H2066" s="60">
        <v>2016</v>
      </c>
      <c r="I2066" s="62"/>
      <c r="J2066" s="60"/>
      <c r="K2066" s="60"/>
      <c r="L2066" s="61"/>
      <c r="M2066" s="61">
        <v>11.599407493171007</v>
      </c>
      <c r="N2066" s="61"/>
      <c r="O2066" s="60" t="s">
        <v>250</v>
      </c>
      <c r="P2066" s="60">
        <v>504003</v>
      </c>
    </row>
    <row r="2067" spans="1:16" hidden="1" x14ac:dyDescent="0.25">
      <c r="A2067" s="60" t="s">
        <v>34</v>
      </c>
      <c r="B2067" s="60" t="s">
        <v>33</v>
      </c>
      <c r="C2067" s="57">
        <v>6001</v>
      </c>
      <c r="D2067" s="61">
        <v>11.599419846798737</v>
      </c>
      <c r="E2067" s="62">
        <v>0</v>
      </c>
      <c r="F2067" s="60">
        <v>720680</v>
      </c>
      <c r="G2067" s="60" t="s">
        <v>262</v>
      </c>
      <c r="H2067" s="60">
        <v>2020</v>
      </c>
      <c r="I2067" s="62"/>
      <c r="J2067" s="60"/>
      <c r="K2067" s="60"/>
      <c r="L2067" s="61"/>
      <c r="M2067" s="61">
        <v>11.599419846798737</v>
      </c>
      <c r="N2067" s="61"/>
      <c r="O2067" s="60" t="s">
        <v>250</v>
      </c>
      <c r="P2067" s="60">
        <v>504003</v>
      </c>
    </row>
    <row r="2068" spans="1:16" hidden="1" x14ac:dyDescent="0.25">
      <c r="A2068" s="60" t="s">
        <v>34</v>
      </c>
      <c r="B2068" s="60" t="s">
        <v>33</v>
      </c>
      <c r="C2068" s="57">
        <v>6001</v>
      </c>
      <c r="D2068" s="61">
        <v>11.599485799568592</v>
      </c>
      <c r="E2068" s="62">
        <v>0</v>
      </c>
      <c r="F2068" s="60">
        <v>720680</v>
      </c>
      <c r="G2068" s="60" t="s">
        <v>262</v>
      </c>
      <c r="H2068" s="60">
        <v>2016</v>
      </c>
      <c r="I2068" s="62"/>
      <c r="J2068" s="60"/>
      <c r="K2068" s="60"/>
      <c r="L2068" s="61"/>
      <c r="M2068" s="61">
        <v>11.599485799568592</v>
      </c>
      <c r="N2068" s="61"/>
      <c r="O2068" s="60" t="s">
        <v>250</v>
      </c>
      <c r="P2068" s="60">
        <v>504003</v>
      </c>
    </row>
    <row r="2069" spans="1:16" hidden="1" x14ac:dyDescent="0.25">
      <c r="A2069" s="60" t="s">
        <v>34</v>
      </c>
      <c r="B2069" s="60" t="s">
        <v>33</v>
      </c>
      <c r="C2069" s="57">
        <v>6001</v>
      </c>
      <c r="D2069" s="61">
        <v>11.599581754323067</v>
      </c>
      <c r="E2069" s="62">
        <v>0</v>
      </c>
      <c r="F2069" s="60">
        <v>720680</v>
      </c>
      <c r="G2069" s="60" t="s">
        <v>262</v>
      </c>
      <c r="H2069" s="60">
        <v>2016</v>
      </c>
      <c r="I2069" s="62"/>
      <c r="J2069" s="60"/>
      <c r="K2069" s="60"/>
      <c r="L2069" s="61"/>
      <c r="M2069" s="61">
        <v>11.599581754323067</v>
      </c>
      <c r="N2069" s="61"/>
      <c r="O2069" s="60" t="s">
        <v>250</v>
      </c>
      <c r="P2069" s="60">
        <v>504003</v>
      </c>
    </row>
    <row r="2070" spans="1:16" hidden="1" x14ac:dyDescent="0.25">
      <c r="A2070" s="60" t="s">
        <v>34</v>
      </c>
      <c r="B2070" s="60" t="s">
        <v>33</v>
      </c>
      <c r="C2070" s="57">
        <v>6001</v>
      </c>
      <c r="D2070" s="61">
        <v>11.599697867843084</v>
      </c>
      <c r="E2070" s="62">
        <v>0</v>
      </c>
      <c r="F2070" s="60">
        <v>720680</v>
      </c>
      <c r="G2070" s="60" t="s">
        <v>262</v>
      </c>
      <c r="H2070" s="60">
        <v>2016</v>
      </c>
      <c r="I2070" s="62"/>
      <c r="J2070" s="60"/>
      <c r="K2070" s="60"/>
      <c r="L2070" s="61"/>
      <c r="M2070" s="61">
        <v>11.599697867843084</v>
      </c>
      <c r="N2070" s="61"/>
      <c r="O2070" s="60" t="s">
        <v>250</v>
      </c>
      <c r="P2070" s="60">
        <v>504003</v>
      </c>
    </row>
    <row r="2071" spans="1:16" hidden="1" x14ac:dyDescent="0.25">
      <c r="A2071" s="60" t="s">
        <v>34</v>
      </c>
      <c r="B2071" s="60" t="s">
        <v>33</v>
      </c>
      <c r="C2071" s="57">
        <v>6001</v>
      </c>
      <c r="D2071" s="61">
        <v>11.599704462458941</v>
      </c>
      <c r="E2071" s="62">
        <v>0</v>
      </c>
      <c r="F2071" s="60">
        <v>720680</v>
      </c>
      <c r="G2071" s="60" t="s">
        <v>262</v>
      </c>
      <c r="H2071" s="60">
        <v>2020</v>
      </c>
      <c r="I2071" s="62"/>
      <c r="J2071" s="60"/>
      <c r="K2071" s="60"/>
      <c r="L2071" s="61"/>
      <c r="M2071" s="61">
        <v>11.599704462458941</v>
      </c>
      <c r="N2071" s="61"/>
      <c r="O2071" s="60" t="s">
        <v>250</v>
      </c>
      <c r="P2071" s="60">
        <v>504003</v>
      </c>
    </row>
    <row r="2072" spans="1:16" hidden="1" x14ac:dyDescent="0.25">
      <c r="A2072" s="60" t="s">
        <v>34</v>
      </c>
      <c r="B2072" s="60" t="s">
        <v>33</v>
      </c>
      <c r="C2072" s="57">
        <v>6001</v>
      </c>
      <c r="D2072" s="61">
        <v>11.599893628673883</v>
      </c>
      <c r="E2072" s="62">
        <v>0</v>
      </c>
      <c r="F2072" s="60">
        <v>720680</v>
      </c>
      <c r="G2072" s="60" t="s">
        <v>262</v>
      </c>
      <c r="H2072" s="60">
        <v>2020</v>
      </c>
      <c r="I2072" s="62"/>
      <c r="J2072" s="60"/>
      <c r="K2072" s="60"/>
      <c r="L2072" s="61"/>
      <c r="M2072" s="61">
        <v>11.599893628673883</v>
      </c>
      <c r="N2072" s="61"/>
      <c r="O2072" s="60" t="s">
        <v>250</v>
      </c>
      <c r="P2072" s="60">
        <v>504003</v>
      </c>
    </row>
    <row r="2073" spans="1:16" hidden="1" x14ac:dyDescent="0.25">
      <c r="A2073" s="60" t="s">
        <v>34</v>
      </c>
      <c r="B2073" s="60" t="s">
        <v>33</v>
      </c>
      <c r="C2073" s="57">
        <v>6001</v>
      </c>
      <c r="D2073" s="61">
        <v>11.599975103890383</v>
      </c>
      <c r="E2073" s="62">
        <v>0</v>
      </c>
      <c r="F2073" s="60">
        <v>720680</v>
      </c>
      <c r="G2073" s="60" t="s">
        <v>262</v>
      </c>
      <c r="H2073" s="60">
        <v>2016</v>
      </c>
      <c r="I2073" s="62"/>
      <c r="J2073" s="60"/>
      <c r="K2073" s="60"/>
      <c r="L2073" s="61"/>
      <c r="M2073" s="61">
        <v>11.599975103890383</v>
      </c>
      <c r="N2073" s="61"/>
      <c r="O2073" s="60" t="s">
        <v>250</v>
      </c>
      <c r="P2073" s="60">
        <v>504003</v>
      </c>
    </row>
    <row r="2074" spans="1:16" hidden="1" x14ac:dyDescent="0.25">
      <c r="A2074" s="60" t="s">
        <v>34</v>
      </c>
      <c r="B2074" s="60" t="s">
        <v>33</v>
      </c>
      <c r="C2074" s="57">
        <v>6001</v>
      </c>
      <c r="D2074" s="61">
        <v>11.600025795786241</v>
      </c>
      <c r="E2074" s="62">
        <v>0</v>
      </c>
      <c r="F2074" s="60">
        <v>720680</v>
      </c>
      <c r="G2074" s="60" t="s">
        <v>262</v>
      </c>
      <c r="H2074" s="60">
        <v>2019</v>
      </c>
      <c r="I2074" s="62"/>
      <c r="J2074" s="60"/>
      <c r="K2074" s="60"/>
      <c r="L2074" s="61"/>
      <c r="M2074" s="61">
        <v>11.600025795786241</v>
      </c>
      <c r="N2074" s="61"/>
      <c r="O2074" s="60" t="s">
        <v>250</v>
      </c>
      <c r="P2074" s="60">
        <v>504003</v>
      </c>
    </row>
    <row r="2075" spans="1:16" hidden="1" x14ac:dyDescent="0.25">
      <c r="A2075" s="60" t="s">
        <v>34</v>
      </c>
      <c r="B2075" s="60" t="s">
        <v>33</v>
      </c>
      <c r="C2075" s="57">
        <v>6001</v>
      </c>
      <c r="D2075" s="61">
        <v>11.600039891669294</v>
      </c>
      <c r="E2075" s="62">
        <v>0</v>
      </c>
      <c r="F2075" s="60">
        <v>720680</v>
      </c>
      <c r="G2075" s="60" t="s">
        <v>262</v>
      </c>
      <c r="H2075" s="60">
        <v>2016</v>
      </c>
      <c r="I2075" s="62"/>
      <c r="J2075" s="60"/>
      <c r="K2075" s="60"/>
      <c r="L2075" s="61"/>
      <c r="M2075" s="61">
        <v>11.600039891669294</v>
      </c>
      <c r="N2075" s="61"/>
      <c r="O2075" s="60" t="s">
        <v>250</v>
      </c>
      <c r="P2075" s="60">
        <v>504003</v>
      </c>
    </row>
    <row r="2076" spans="1:16" hidden="1" x14ac:dyDescent="0.25">
      <c r="A2076" s="60" t="s">
        <v>34</v>
      </c>
      <c r="B2076" s="60" t="s">
        <v>33</v>
      </c>
      <c r="C2076" s="57">
        <v>6001</v>
      </c>
      <c r="D2076" s="61">
        <v>11.600186746172053</v>
      </c>
      <c r="E2076" s="62">
        <v>0</v>
      </c>
      <c r="F2076" s="60">
        <v>720680</v>
      </c>
      <c r="G2076" s="60" t="s">
        <v>262</v>
      </c>
      <c r="H2076" s="60">
        <v>2020</v>
      </c>
      <c r="I2076" s="62"/>
      <c r="J2076" s="60"/>
      <c r="K2076" s="60"/>
      <c r="L2076" s="61"/>
      <c r="M2076" s="61">
        <v>11.600186746172053</v>
      </c>
      <c r="N2076" s="61"/>
      <c r="O2076" s="60" t="s">
        <v>250</v>
      </c>
      <c r="P2076" s="60">
        <v>504003</v>
      </c>
    </row>
    <row r="2077" spans="1:16" hidden="1" x14ac:dyDescent="0.25">
      <c r="A2077" s="60" t="s">
        <v>34</v>
      </c>
      <c r="B2077" s="60" t="s">
        <v>33</v>
      </c>
      <c r="C2077" s="57">
        <v>6001</v>
      </c>
      <c r="D2077" s="61">
        <v>11.600311271827174</v>
      </c>
      <c r="E2077" s="62">
        <v>0</v>
      </c>
      <c r="F2077" s="60">
        <v>720680</v>
      </c>
      <c r="G2077" s="60" t="s">
        <v>262</v>
      </c>
      <c r="H2077" s="60">
        <v>2016</v>
      </c>
      <c r="I2077" s="62"/>
      <c r="J2077" s="60"/>
      <c r="K2077" s="60"/>
      <c r="L2077" s="61"/>
      <c r="M2077" s="61">
        <v>11.600311271827174</v>
      </c>
      <c r="N2077" s="61"/>
      <c r="O2077" s="60" t="s">
        <v>250</v>
      </c>
      <c r="P2077" s="60">
        <v>504003</v>
      </c>
    </row>
    <row r="2078" spans="1:16" hidden="1" x14ac:dyDescent="0.25">
      <c r="A2078" s="60" t="s">
        <v>34</v>
      </c>
      <c r="B2078" s="60" t="s">
        <v>33</v>
      </c>
      <c r="C2078" s="57">
        <v>6001</v>
      </c>
      <c r="D2078" s="61">
        <v>11.600313866371589</v>
      </c>
      <c r="E2078" s="62">
        <v>0</v>
      </c>
      <c r="F2078" s="60">
        <v>720680</v>
      </c>
      <c r="G2078" s="60" t="s">
        <v>262</v>
      </c>
      <c r="H2078" s="60">
        <v>2020</v>
      </c>
      <c r="I2078" s="62"/>
      <c r="J2078" s="60"/>
      <c r="K2078" s="60"/>
      <c r="L2078" s="61"/>
      <c r="M2078" s="61">
        <v>11.600313866371589</v>
      </c>
      <c r="N2078" s="61"/>
      <c r="O2078" s="60" t="s">
        <v>250</v>
      </c>
      <c r="P2078" s="60">
        <v>504003</v>
      </c>
    </row>
    <row r="2079" spans="1:16" hidden="1" x14ac:dyDescent="0.25">
      <c r="A2079" s="60" t="s">
        <v>34</v>
      </c>
      <c r="B2079" s="60" t="s">
        <v>33</v>
      </c>
      <c r="C2079" s="57">
        <v>6001</v>
      </c>
      <c r="D2079" s="61">
        <v>11.600358162326543</v>
      </c>
      <c r="E2079" s="62">
        <v>0</v>
      </c>
      <c r="F2079" s="60">
        <v>720680</v>
      </c>
      <c r="G2079" s="60" t="s">
        <v>262</v>
      </c>
      <c r="H2079" s="60">
        <v>2016</v>
      </c>
      <c r="I2079" s="62"/>
      <c r="J2079" s="60"/>
      <c r="K2079" s="60"/>
      <c r="L2079" s="61"/>
      <c r="M2079" s="61">
        <v>11.600358162326543</v>
      </c>
      <c r="N2079" s="61"/>
      <c r="O2079" s="60" t="s">
        <v>250</v>
      </c>
      <c r="P2079" s="60">
        <v>504003</v>
      </c>
    </row>
    <row r="2080" spans="1:16" hidden="1" x14ac:dyDescent="0.25">
      <c r="A2080" s="60" t="s">
        <v>34</v>
      </c>
      <c r="B2080" s="60" t="s">
        <v>33</v>
      </c>
      <c r="C2080" s="57">
        <v>6001</v>
      </c>
      <c r="D2080" s="61">
        <v>11.600373586598318</v>
      </c>
      <c r="E2080" s="62">
        <v>0</v>
      </c>
      <c r="F2080" s="60">
        <v>720680</v>
      </c>
      <c r="G2080" s="60" t="s">
        <v>262</v>
      </c>
      <c r="H2080" s="60">
        <v>2020</v>
      </c>
      <c r="I2080" s="62"/>
      <c r="J2080" s="60"/>
      <c r="K2080" s="60"/>
      <c r="L2080" s="61"/>
      <c r="M2080" s="61">
        <v>11.600373586598318</v>
      </c>
      <c r="N2080" s="61"/>
      <c r="O2080" s="60" t="s">
        <v>250</v>
      </c>
      <c r="P2080" s="60">
        <v>504003</v>
      </c>
    </row>
    <row r="2081" spans="1:16" hidden="1" x14ac:dyDescent="0.25">
      <c r="A2081" s="60" t="s">
        <v>34</v>
      </c>
      <c r="B2081" s="60" t="s">
        <v>33</v>
      </c>
      <c r="C2081" s="57">
        <v>6001</v>
      </c>
      <c r="D2081" s="61">
        <v>11.600601641190524</v>
      </c>
      <c r="E2081" s="62">
        <v>0</v>
      </c>
      <c r="F2081" s="60">
        <v>720680</v>
      </c>
      <c r="G2081" s="60" t="s">
        <v>262</v>
      </c>
      <c r="H2081" s="60">
        <v>2016</v>
      </c>
      <c r="I2081" s="62"/>
      <c r="J2081" s="60"/>
      <c r="K2081" s="60"/>
      <c r="L2081" s="61"/>
      <c r="M2081" s="61">
        <v>11.600601641190524</v>
      </c>
      <c r="N2081" s="61"/>
      <c r="O2081" s="60" t="s">
        <v>250</v>
      </c>
      <c r="P2081" s="60">
        <v>504003</v>
      </c>
    </row>
    <row r="2082" spans="1:16" hidden="1" x14ac:dyDescent="0.25">
      <c r="A2082" s="60" t="s">
        <v>34</v>
      </c>
      <c r="B2082" s="60" t="s">
        <v>33</v>
      </c>
      <c r="C2082" s="57">
        <v>6001</v>
      </c>
      <c r="D2082" s="61">
        <v>11.600650920459026</v>
      </c>
      <c r="E2082" s="62">
        <v>0</v>
      </c>
      <c r="F2082" s="60">
        <v>720680</v>
      </c>
      <c r="G2082" s="60" t="s">
        <v>262</v>
      </c>
      <c r="H2082" s="60">
        <v>2020</v>
      </c>
      <c r="I2082" s="62"/>
      <c r="J2082" s="60"/>
      <c r="K2082" s="60"/>
      <c r="L2082" s="61"/>
      <c r="M2082" s="61">
        <v>11.600650920459026</v>
      </c>
      <c r="N2082" s="61"/>
      <c r="O2082" s="60" t="s">
        <v>250</v>
      </c>
      <c r="P2082" s="60">
        <v>504003</v>
      </c>
    </row>
    <row r="2083" spans="1:16" hidden="1" x14ac:dyDescent="0.25">
      <c r="A2083" s="60" t="s">
        <v>34</v>
      </c>
      <c r="B2083" s="60" t="s">
        <v>33</v>
      </c>
      <c r="C2083" s="57">
        <v>6001</v>
      </c>
      <c r="D2083" s="61">
        <v>11.601482188092181</v>
      </c>
      <c r="E2083" s="62">
        <v>0</v>
      </c>
      <c r="F2083" s="60">
        <v>720680</v>
      </c>
      <c r="G2083" s="60" t="s">
        <v>262</v>
      </c>
      <c r="H2083" s="60">
        <v>2016</v>
      </c>
      <c r="I2083" s="62"/>
      <c r="J2083" s="60"/>
      <c r="K2083" s="60"/>
      <c r="L2083" s="61"/>
      <c r="M2083" s="61">
        <v>11.601482188092181</v>
      </c>
      <c r="N2083" s="61"/>
      <c r="O2083" s="60" t="s">
        <v>250</v>
      </c>
      <c r="P2083" s="60">
        <v>504003</v>
      </c>
    </row>
    <row r="2084" spans="1:16" hidden="1" x14ac:dyDescent="0.25">
      <c r="A2084" s="60" t="s">
        <v>34</v>
      </c>
      <c r="B2084" s="60" t="s">
        <v>33</v>
      </c>
      <c r="C2084" s="57">
        <v>6001</v>
      </c>
      <c r="D2084" s="61">
        <v>11.601518083861965</v>
      </c>
      <c r="E2084" s="62">
        <v>0</v>
      </c>
      <c r="F2084" s="60">
        <v>720680</v>
      </c>
      <c r="G2084" s="60" t="s">
        <v>262</v>
      </c>
      <c r="H2084" s="60">
        <v>2020</v>
      </c>
      <c r="I2084" s="62"/>
      <c r="J2084" s="60"/>
      <c r="K2084" s="60"/>
      <c r="L2084" s="61"/>
      <c r="M2084" s="61">
        <v>11.601518083861965</v>
      </c>
      <c r="N2084" s="61"/>
      <c r="O2084" s="60" t="s">
        <v>250</v>
      </c>
      <c r="P2084" s="60">
        <v>504003</v>
      </c>
    </row>
    <row r="2085" spans="1:16" hidden="1" x14ac:dyDescent="0.25">
      <c r="A2085" s="60" t="s">
        <v>34</v>
      </c>
      <c r="B2085" s="60" t="s">
        <v>33</v>
      </c>
      <c r="C2085" s="57">
        <v>6001</v>
      </c>
      <c r="D2085" s="61">
        <v>23.197835488189948</v>
      </c>
      <c r="E2085" s="62">
        <v>0</v>
      </c>
      <c r="F2085" s="60">
        <v>720680</v>
      </c>
      <c r="G2085" s="60" t="s">
        <v>262</v>
      </c>
      <c r="H2085" s="60">
        <v>2016</v>
      </c>
      <c r="I2085" s="62"/>
      <c r="J2085" s="60"/>
      <c r="K2085" s="60"/>
      <c r="L2085" s="61"/>
      <c r="M2085" s="61">
        <v>23.197835488189948</v>
      </c>
      <c r="N2085" s="61"/>
      <c r="O2085" s="60" t="s">
        <v>250</v>
      </c>
      <c r="P2085" s="60">
        <v>504003</v>
      </c>
    </row>
    <row r="2086" spans="1:16" hidden="1" x14ac:dyDescent="0.25">
      <c r="A2086" s="60" t="s">
        <v>34</v>
      </c>
      <c r="B2086" s="60" t="s">
        <v>33</v>
      </c>
      <c r="C2086" s="57">
        <v>6001</v>
      </c>
      <c r="D2086" s="61">
        <v>23.203973164698667</v>
      </c>
      <c r="E2086" s="62">
        <v>0</v>
      </c>
      <c r="F2086" s="60">
        <v>720680</v>
      </c>
      <c r="G2086" s="60" t="s">
        <v>262</v>
      </c>
      <c r="H2086" s="60">
        <v>2015</v>
      </c>
      <c r="I2086" s="62"/>
      <c r="J2086" s="60"/>
      <c r="K2086" s="60"/>
      <c r="L2086" s="61"/>
      <c r="M2086" s="61">
        <v>23.203973164698667</v>
      </c>
      <c r="N2086" s="61"/>
      <c r="O2086" s="60" t="s">
        <v>250</v>
      </c>
      <c r="P2086" s="60">
        <v>504003</v>
      </c>
    </row>
    <row r="2087" spans="1:16" hidden="1" x14ac:dyDescent="0.25">
      <c r="A2087" s="60" t="s">
        <v>34</v>
      </c>
      <c r="B2087" s="60" t="s">
        <v>33</v>
      </c>
      <c r="C2087" s="57">
        <v>6001</v>
      </c>
      <c r="D2087" s="61">
        <v>38.296458155323648</v>
      </c>
      <c r="E2087" s="62">
        <v>0</v>
      </c>
      <c r="F2087" s="60">
        <v>720680</v>
      </c>
      <c r="G2087" s="60" t="s">
        <v>262</v>
      </c>
      <c r="H2087" s="60">
        <v>2017</v>
      </c>
      <c r="I2087" s="62"/>
      <c r="J2087" s="60"/>
      <c r="K2087" s="60"/>
      <c r="L2087" s="61"/>
      <c r="M2087" s="61">
        <v>38.296458155323648</v>
      </c>
      <c r="N2087" s="61"/>
      <c r="O2087" s="60" t="s">
        <v>250</v>
      </c>
      <c r="P2087" s="60">
        <v>504003</v>
      </c>
    </row>
    <row r="2088" spans="1:16" hidden="1" x14ac:dyDescent="0.25">
      <c r="A2088" s="60" t="s">
        <v>34</v>
      </c>
      <c r="B2088" s="60" t="s">
        <v>33</v>
      </c>
      <c r="C2088" s="57">
        <v>6001</v>
      </c>
      <c r="D2088" s="61">
        <v>38.299919308242124</v>
      </c>
      <c r="E2088" s="62">
        <v>0</v>
      </c>
      <c r="F2088" s="60">
        <v>720680</v>
      </c>
      <c r="G2088" s="60" t="s">
        <v>262</v>
      </c>
      <c r="H2088" s="60">
        <v>2017</v>
      </c>
      <c r="I2088" s="62"/>
      <c r="J2088" s="60"/>
      <c r="K2088" s="60"/>
      <c r="L2088" s="61"/>
      <c r="M2088" s="61">
        <v>38.299919308242124</v>
      </c>
      <c r="N2088" s="61"/>
      <c r="O2088" s="60" t="s">
        <v>250</v>
      </c>
      <c r="P2088" s="60">
        <v>504003</v>
      </c>
    </row>
    <row r="2089" spans="1:16" hidden="1" x14ac:dyDescent="0.25">
      <c r="A2089" s="60" t="s">
        <v>34</v>
      </c>
      <c r="B2089" s="60" t="s">
        <v>33</v>
      </c>
      <c r="C2089" s="57">
        <v>6001</v>
      </c>
      <c r="D2089" s="61">
        <v>38.306096659622689</v>
      </c>
      <c r="E2089" s="62">
        <v>0</v>
      </c>
      <c r="F2089" s="60">
        <v>720680</v>
      </c>
      <c r="G2089" s="60" t="s">
        <v>262</v>
      </c>
      <c r="H2089" s="60">
        <v>2019</v>
      </c>
      <c r="I2089" s="62"/>
      <c r="J2089" s="60"/>
      <c r="K2089" s="60"/>
      <c r="L2089" s="61"/>
      <c r="M2089" s="61">
        <v>38.306096659622689</v>
      </c>
      <c r="N2089" s="61"/>
      <c r="O2089" s="60" t="s">
        <v>250</v>
      </c>
      <c r="P2089" s="60">
        <v>504003</v>
      </c>
    </row>
    <row r="2090" spans="1:16" hidden="1" x14ac:dyDescent="0.25">
      <c r="A2090" s="60" t="s">
        <v>34</v>
      </c>
      <c r="B2090" s="60" t="s">
        <v>33</v>
      </c>
      <c r="C2090" s="57">
        <v>6001</v>
      </c>
      <c r="D2090" s="61">
        <v>76.601645425529242</v>
      </c>
      <c r="E2090" s="62">
        <v>0</v>
      </c>
      <c r="F2090" s="60">
        <v>720680</v>
      </c>
      <c r="G2090" s="60" t="s">
        <v>262</v>
      </c>
      <c r="H2090" s="60">
        <v>2020</v>
      </c>
      <c r="I2090" s="62"/>
      <c r="J2090" s="60"/>
      <c r="K2090" s="60"/>
      <c r="L2090" s="61"/>
      <c r="M2090" s="61">
        <v>76.601645425529242</v>
      </c>
      <c r="N2090" s="61"/>
      <c r="O2090" s="60" t="s">
        <v>250</v>
      </c>
      <c r="P2090" s="60">
        <v>504003</v>
      </c>
    </row>
    <row r="2091" spans="1:16" x14ac:dyDescent="0.25">
      <c r="A2091" s="57" t="s">
        <v>34</v>
      </c>
      <c r="B2091" s="57" t="s">
        <v>33</v>
      </c>
      <c r="C2091" s="57" t="s">
        <v>5</v>
      </c>
      <c r="D2091" s="58">
        <v>3503.1996457229875</v>
      </c>
      <c r="E2091" s="59">
        <v>0</v>
      </c>
      <c r="F2091" s="57">
        <v>424057</v>
      </c>
      <c r="G2091" s="57" t="s">
        <v>293</v>
      </c>
      <c r="H2091" s="57">
        <v>2016</v>
      </c>
      <c r="I2091" s="59">
        <v>0</v>
      </c>
      <c r="J2091" s="57" t="s">
        <v>268</v>
      </c>
      <c r="K2091" s="57">
        <v>872008</v>
      </c>
      <c r="M2091" s="58">
        <v>3503.1996457229875</v>
      </c>
      <c r="O2091" s="57">
        <v>9230</v>
      </c>
      <c r="P2091" s="57">
        <v>504003</v>
      </c>
    </row>
    <row r="2092" spans="1:16" x14ac:dyDescent="0.25">
      <c r="A2092" s="57" t="s">
        <v>34</v>
      </c>
      <c r="B2092" s="57" t="s">
        <v>33</v>
      </c>
      <c r="C2092" s="57" t="s">
        <v>5</v>
      </c>
      <c r="D2092" s="58">
        <v>3503.199760441898</v>
      </c>
      <c r="E2092" s="59">
        <v>0</v>
      </c>
      <c r="F2092" s="57">
        <v>424057</v>
      </c>
      <c r="G2092" s="57" t="s">
        <v>293</v>
      </c>
      <c r="H2092" s="57">
        <v>2016</v>
      </c>
      <c r="I2092" s="59">
        <v>0</v>
      </c>
      <c r="J2092" s="57" t="s">
        <v>268</v>
      </c>
      <c r="K2092" s="57">
        <v>872008</v>
      </c>
      <c r="M2092" s="58">
        <v>3503.199760441898</v>
      </c>
      <c r="O2092" s="57">
        <v>9230</v>
      </c>
      <c r="P2092" s="57">
        <v>504003</v>
      </c>
    </row>
    <row r="2093" spans="1:16" x14ac:dyDescent="0.25">
      <c r="A2093" s="57" t="s">
        <v>34</v>
      </c>
      <c r="B2093" s="57" t="s">
        <v>33</v>
      </c>
      <c r="C2093" s="57" t="s">
        <v>5</v>
      </c>
      <c r="D2093" s="58">
        <v>3503.1998939081768</v>
      </c>
      <c r="E2093" s="59">
        <v>0</v>
      </c>
      <c r="F2093" s="57">
        <v>424057</v>
      </c>
      <c r="G2093" s="57" t="s">
        <v>293</v>
      </c>
      <c r="H2093" s="57">
        <v>2016</v>
      </c>
      <c r="I2093" s="59">
        <v>0</v>
      </c>
      <c r="J2093" s="57" t="s">
        <v>268</v>
      </c>
      <c r="K2093" s="57">
        <v>872008</v>
      </c>
      <c r="M2093" s="58">
        <v>3503.1998939081768</v>
      </c>
      <c r="O2093" s="57">
        <v>9230</v>
      </c>
      <c r="P2093" s="57">
        <v>504003</v>
      </c>
    </row>
    <row r="2094" spans="1:16" x14ac:dyDescent="0.25">
      <c r="A2094" s="57" t="s">
        <v>34</v>
      </c>
      <c r="B2094" s="57" t="s">
        <v>33</v>
      </c>
      <c r="C2094" s="57" t="s">
        <v>5</v>
      </c>
      <c r="D2094" s="58">
        <v>3503.1999058615597</v>
      </c>
      <c r="E2094" s="59">
        <v>0</v>
      </c>
      <c r="F2094" s="57">
        <v>424057</v>
      </c>
      <c r="G2094" s="57" t="s">
        <v>293</v>
      </c>
      <c r="H2094" s="57">
        <v>2016</v>
      </c>
      <c r="I2094" s="59">
        <v>0</v>
      </c>
      <c r="J2094" s="57" t="s">
        <v>268</v>
      </c>
      <c r="K2094" s="57">
        <v>872008</v>
      </c>
      <c r="M2094" s="58">
        <v>3503.1999058615597</v>
      </c>
      <c r="O2094" s="57">
        <v>9230</v>
      </c>
      <c r="P2094" s="57">
        <v>504003</v>
      </c>
    </row>
    <row r="2095" spans="1:16" x14ac:dyDescent="0.25">
      <c r="A2095" s="57" t="s">
        <v>34</v>
      </c>
      <c r="B2095" s="57" t="s">
        <v>33</v>
      </c>
      <c r="C2095" s="57" t="s">
        <v>5</v>
      </c>
      <c r="D2095" s="58">
        <v>3503.1999353347705</v>
      </c>
      <c r="E2095" s="59">
        <v>0</v>
      </c>
      <c r="F2095" s="57">
        <v>424057</v>
      </c>
      <c r="G2095" s="57" t="s">
        <v>293</v>
      </c>
      <c r="H2095" s="57">
        <v>2016</v>
      </c>
      <c r="I2095" s="59">
        <v>0</v>
      </c>
      <c r="J2095" s="57" t="s">
        <v>268</v>
      </c>
      <c r="K2095" s="57">
        <v>872008</v>
      </c>
      <c r="M2095" s="58">
        <v>3503.1999353347705</v>
      </c>
      <c r="O2095" s="57">
        <v>9230</v>
      </c>
      <c r="P2095" s="57">
        <v>504003</v>
      </c>
    </row>
    <row r="2096" spans="1:16" x14ac:dyDescent="0.25">
      <c r="A2096" s="57" t="s">
        <v>34</v>
      </c>
      <c r="B2096" s="57" t="s">
        <v>33</v>
      </c>
      <c r="C2096" s="57" t="s">
        <v>5</v>
      </c>
      <c r="D2096" s="58">
        <v>3503.1999496794992</v>
      </c>
      <c r="E2096" s="59">
        <v>0</v>
      </c>
      <c r="F2096" s="57">
        <v>424057</v>
      </c>
      <c r="G2096" s="57" t="s">
        <v>293</v>
      </c>
      <c r="H2096" s="57">
        <v>2016</v>
      </c>
      <c r="I2096" s="59">
        <v>0</v>
      </c>
      <c r="J2096" s="57" t="s">
        <v>268</v>
      </c>
      <c r="K2096" s="57">
        <v>872008</v>
      </c>
      <c r="M2096" s="58">
        <v>3503.1999496794992</v>
      </c>
      <c r="O2096" s="57">
        <v>9230</v>
      </c>
      <c r="P2096" s="57">
        <v>504003</v>
      </c>
    </row>
    <row r="2097" spans="1:16" x14ac:dyDescent="0.25">
      <c r="A2097" s="57" t="s">
        <v>34</v>
      </c>
      <c r="B2097" s="57" t="s">
        <v>33</v>
      </c>
      <c r="C2097" s="57" t="s">
        <v>5</v>
      </c>
      <c r="D2097" s="58">
        <v>3503.1999560771355</v>
      </c>
      <c r="E2097" s="59">
        <v>0</v>
      </c>
      <c r="F2097" s="57">
        <v>424057</v>
      </c>
      <c r="G2097" s="57" t="s">
        <v>293</v>
      </c>
      <c r="H2097" s="57">
        <v>2016</v>
      </c>
      <c r="I2097" s="59">
        <v>0</v>
      </c>
      <c r="J2097" s="57" t="s">
        <v>268</v>
      </c>
      <c r="K2097" s="57">
        <v>872008</v>
      </c>
      <c r="M2097" s="58">
        <v>3503.1999560771355</v>
      </c>
      <c r="O2097" s="57">
        <v>9230</v>
      </c>
      <c r="P2097" s="57">
        <v>504003</v>
      </c>
    </row>
    <row r="2098" spans="1:16" x14ac:dyDescent="0.25">
      <c r="A2098" s="57" t="s">
        <v>34</v>
      </c>
      <c r="B2098" s="57" t="s">
        <v>33</v>
      </c>
      <c r="C2098" s="57" t="s">
        <v>5</v>
      </c>
      <c r="D2098" s="58">
        <v>3503.2000416991127</v>
      </c>
      <c r="E2098" s="59">
        <v>0</v>
      </c>
      <c r="F2098" s="57">
        <v>424057</v>
      </c>
      <c r="G2098" s="57" t="s">
        <v>293</v>
      </c>
      <c r="H2098" s="57">
        <v>2016</v>
      </c>
      <c r="I2098" s="59">
        <v>0</v>
      </c>
      <c r="J2098" s="57" t="s">
        <v>268</v>
      </c>
      <c r="K2098" s="57">
        <v>872008</v>
      </c>
      <c r="M2098" s="58">
        <v>3503.2000416991127</v>
      </c>
      <c r="O2098" s="57">
        <v>9230</v>
      </c>
      <c r="P2098" s="57">
        <v>504003</v>
      </c>
    </row>
    <row r="2099" spans="1:16" x14ac:dyDescent="0.25">
      <c r="A2099" s="57" t="s">
        <v>34</v>
      </c>
      <c r="B2099" s="57" t="s">
        <v>33</v>
      </c>
      <c r="C2099" s="57" t="s">
        <v>5</v>
      </c>
      <c r="D2099" s="58">
        <v>3503.2000792558892</v>
      </c>
      <c r="E2099" s="59">
        <v>0</v>
      </c>
      <c r="F2099" s="57">
        <v>424057</v>
      </c>
      <c r="G2099" s="57" t="s">
        <v>293</v>
      </c>
      <c r="H2099" s="57">
        <v>2016</v>
      </c>
      <c r="I2099" s="59">
        <v>0</v>
      </c>
      <c r="J2099" s="57" t="s">
        <v>268</v>
      </c>
      <c r="K2099" s="57">
        <v>872008</v>
      </c>
      <c r="M2099" s="58">
        <v>3503.2000792558892</v>
      </c>
      <c r="O2099" s="57">
        <v>9230</v>
      </c>
      <c r="P2099" s="57">
        <v>504003</v>
      </c>
    </row>
    <row r="2100" spans="1:16" x14ac:dyDescent="0.25">
      <c r="A2100" s="57" t="s">
        <v>34</v>
      </c>
      <c r="B2100" s="57" t="s">
        <v>33</v>
      </c>
      <c r="C2100" s="57" t="s">
        <v>5</v>
      </c>
      <c r="D2100" s="58">
        <v>3503.2001671819071</v>
      </c>
      <c r="E2100" s="59">
        <v>0</v>
      </c>
      <c r="F2100" s="57">
        <v>424057</v>
      </c>
      <c r="G2100" s="57" t="s">
        <v>293</v>
      </c>
      <c r="H2100" s="57">
        <v>2016</v>
      </c>
      <c r="I2100" s="59">
        <v>0</v>
      </c>
      <c r="J2100" s="57" t="s">
        <v>268</v>
      </c>
      <c r="K2100" s="57">
        <v>872008</v>
      </c>
      <c r="M2100" s="58">
        <v>3503.2001671819071</v>
      </c>
      <c r="O2100" s="57">
        <v>9230</v>
      </c>
      <c r="P2100" s="57">
        <v>504003</v>
      </c>
    </row>
    <row r="2101" spans="1:16" x14ac:dyDescent="0.25">
      <c r="A2101" s="57" t="s">
        <v>34</v>
      </c>
      <c r="B2101" s="57" t="s">
        <v>33</v>
      </c>
      <c r="C2101" s="57" t="s">
        <v>5</v>
      </c>
      <c r="D2101" s="58">
        <v>3659.7997237284139</v>
      </c>
      <c r="E2101" s="59">
        <v>0</v>
      </c>
      <c r="F2101" s="57">
        <v>424057</v>
      </c>
      <c r="G2101" s="57" t="s">
        <v>293</v>
      </c>
      <c r="H2101" s="57">
        <v>2019</v>
      </c>
      <c r="I2101" s="59">
        <v>0</v>
      </c>
      <c r="J2101" s="57" t="s">
        <v>268</v>
      </c>
      <c r="K2101" s="57">
        <v>872008</v>
      </c>
      <c r="M2101" s="58">
        <v>3659.7997237284139</v>
      </c>
      <c r="O2101" s="57">
        <v>9230</v>
      </c>
      <c r="P2101" s="57">
        <v>504003</v>
      </c>
    </row>
    <row r="2102" spans="1:16" x14ac:dyDescent="0.25">
      <c r="A2102" s="57" t="s">
        <v>34</v>
      </c>
      <c r="B2102" s="57" t="s">
        <v>33</v>
      </c>
      <c r="C2102" s="57" t="s">
        <v>5</v>
      </c>
      <c r="D2102" s="58">
        <v>3659.7999197925396</v>
      </c>
      <c r="E2102" s="59">
        <v>0</v>
      </c>
      <c r="F2102" s="57">
        <v>424057</v>
      </c>
      <c r="G2102" s="57" t="s">
        <v>293</v>
      </c>
      <c r="H2102" s="57">
        <v>2019</v>
      </c>
      <c r="I2102" s="59">
        <v>0</v>
      </c>
      <c r="J2102" s="57" t="s">
        <v>268</v>
      </c>
      <c r="K2102" s="57">
        <v>872008</v>
      </c>
      <c r="M2102" s="58">
        <v>3659.7999197925396</v>
      </c>
      <c r="O2102" s="57">
        <v>9230</v>
      </c>
      <c r="P2102" s="57">
        <v>504003</v>
      </c>
    </row>
    <row r="2103" spans="1:16" x14ac:dyDescent="0.25">
      <c r="A2103" s="57" t="s">
        <v>34</v>
      </c>
      <c r="B2103" s="57" t="s">
        <v>33</v>
      </c>
      <c r="C2103" s="57" t="s">
        <v>5</v>
      </c>
      <c r="D2103" s="58">
        <v>3659.7999260750894</v>
      </c>
      <c r="E2103" s="59">
        <v>0</v>
      </c>
      <c r="F2103" s="57">
        <v>424057</v>
      </c>
      <c r="G2103" s="57" t="s">
        <v>293</v>
      </c>
      <c r="H2103" s="57">
        <v>2019</v>
      </c>
      <c r="I2103" s="59">
        <v>0</v>
      </c>
      <c r="J2103" s="57" t="s">
        <v>268</v>
      </c>
      <c r="K2103" s="57">
        <v>872008</v>
      </c>
      <c r="M2103" s="58">
        <v>3659.7999260750894</v>
      </c>
      <c r="O2103" s="57">
        <v>9230</v>
      </c>
      <c r="P2103" s="57">
        <v>504003</v>
      </c>
    </row>
    <row r="2104" spans="1:16" x14ac:dyDescent="0.25">
      <c r="A2104" s="57" t="s">
        <v>34</v>
      </c>
      <c r="B2104" s="57" t="s">
        <v>33</v>
      </c>
      <c r="C2104" s="57" t="s">
        <v>5</v>
      </c>
      <c r="D2104" s="58">
        <v>3659.7999334131869</v>
      </c>
      <c r="E2104" s="59">
        <v>0</v>
      </c>
      <c r="F2104" s="57">
        <v>424057</v>
      </c>
      <c r="G2104" s="57" t="s">
        <v>293</v>
      </c>
      <c r="H2104" s="57">
        <v>2019</v>
      </c>
      <c r="I2104" s="59">
        <v>0</v>
      </c>
      <c r="J2104" s="57" t="s">
        <v>268</v>
      </c>
      <c r="K2104" s="57">
        <v>872008</v>
      </c>
      <c r="M2104" s="58">
        <v>3659.7999334131869</v>
      </c>
      <c r="O2104" s="57">
        <v>9230</v>
      </c>
      <c r="P2104" s="57">
        <v>504003</v>
      </c>
    </row>
    <row r="2105" spans="1:16" x14ac:dyDescent="0.25">
      <c r="A2105" s="57" t="s">
        <v>34</v>
      </c>
      <c r="B2105" s="57" t="s">
        <v>33</v>
      </c>
      <c r="C2105" s="57" t="s">
        <v>5</v>
      </c>
      <c r="D2105" s="58">
        <v>3659.7999599038676</v>
      </c>
      <c r="E2105" s="59">
        <v>0</v>
      </c>
      <c r="F2105" s="57">
        <v>424057</v>
      </c>
      <c r="G2105" s="57" t="s">
        <v>293</v>
      </c>
      <c r="H2105" s="57">
        <v>2019</v>
      </c>
      <c r="I2105" s="59">
        <v>0</v>
      </c>
      <c r="J2105" s="57" t="s">
        <v>268</v>
      </c>
      <c r="K2105" s="57">
        <v>872008</v>
      </c>
      <c r="M2105" s="58">
        <v>3659.7999599038676</v>
      </c>
      <c r="O2105" s="57">
        <v>9230</v>
      </c>
      <c r="P2105" s="57">
        <v>504003</v>
      </c>
    </row>
    <row r="2106" spans="1:16" x14ac:dyDescent="0.25">
      <c r="A2106" s="57" t="s">
        <v>34</v>
      </c>
      <c r="B2106" s="57" t="s">
        <v>33</v>
      </c>
      <c r="C2106" s="57" t="s">
        <v>5</v>
      </c>
      <c r="D2106" s="58">
        <v>3659.8000662262943</v>
      </c>
      <c r="E2106" s="59">
        <v>0</v>
      </c>
      <c r="F2106" s="57">
        <v>424057</v>
      </c>
      <c r="G2106" s="57" t="s">
        <v>293</v>
      </c>
      <c r="H2106" s="57">
        <v>2019</v>
      </c>
      <c r="I2106" s="59">
        <v>0</v>
      </c>
      <c r="J2106" s="57" t="s">
        <v>268</v>
      </c>
      <c r="K2106" s="57">
        <v>872008</v>
      </c>
      <c r="M2106" s="58">
        <v>3659.8000662262943</v>
      </c>
      <c r="O2106" s="57">
        <v>9230</v>
      </c>
      <c r="P2106" s="57">
        <v>504003</v>
      </c>
    </row>
    <row r="2107" spans="1:16" x14ac:dyDescent="0.25">
      <c r="A2107" s="57" t="s">
        <v>34</v>
      </c>
      <c r="B2107" s="57" t="s">
        <v>33</v>
      </c>
      <c r="C2107" s="57" t="s">
        <v>5</v>
      </c>
      <c r="D2107" s="58">
        <v>3717.7983421929084</v>
      </c>
      <c r="E2107" s="59">
        <v>0</v>
      </c>
      <c r="F2107" s="57">
        <v>424057</v>
      </c>
      <c r="G2107" s="57" t="s">
        <v>293</v>
      </c>
      <c r="H2107" s="57">
        <v>2018</v>
      </c>
      <c r="I2107" s="59">
        <v>0</v>
      </c>
      <c r="J2107" s="57" t="s">
        <v>268</v>
      </c>
      <c r="K2107" s="57">
        <v>872008</v>
      </c>
      <c r="M2107" s="58">
        <v>3717.7983421929084</v>
      </c>
      <c r="O2107" s="57">
        <v>9230</v>
      </c>
      <c r="P2107" s="57">
        <v>504003</v>
      </c>
    </row>
    <row r="2108" spans="1:16" x14ac:dyDescent="0.25">
      <c r="A2108" s="57" t="s">
        <v>34</v>
      </c>
      <c r="B2108" s="57" t="s">
        <v>33</v>
      </c>
      <c r="C2108" s="57" t="s">
        <v>5</v>
      </c>
      <c r="D2108" s="58">
        <v>3717.7995541447544</v>
      </c>
      <c r="E2108" s="59">
        <v>0</v>
      </c>
      <c r="F2108" s="57">
        <v>424057</v>
      </c>
      <c r="G2108" s="57" t="s">
        <v>293</v>
      </c>
      <c r="H2108" s="57">
        <v>2018</v>
      </c>
      <c r="I2108" s="59">
        <v>0</v>
      </c>
      <c r="J2108" s="57" t="s">
        <v>268</v>
      </c>
      <c r="K2108" s="57">
        <v>872008</v>
      </c>
      <c r="M2108" s="58">
        <v>3717.7995541447544</v>
      </c>
      <c r="O2108" s="57">
        <v>9230</v>
      </c>
      <c r="P2108" s="57">
        <v>504003</v>
      </c>
    </row>
    <row r="2109" spans="1:16" x14ac:dyDescent="0.25">
      <c r="A2109" s="57" t="s">
        <v>34</v>
      </c>
      <c r="B2109" s="57" t="s">
        <v>33</v>
      </c>
      <c r="C2109" s="57" t="s">
        <v>5</v>
      </c>
      <c r="D2109" s="58">
        <v>3717.7996510880284</v>
      </c>
      <c r="E2109" s="59">
        <v>0</v>
      </c>
      <c r="F2109" s="57">
        <v>424057</v>
      </c>
      <c r="G2109" s="57" t="s">
        <v>293</v>
      </c>
      <c r="H2109" s="57">
        <v>2018</v>
      </c>
      <c r="I2109" s="59">
        <v>0</v>
      </c>
      <c r="J2109" s="57" t="s">
        <v>268</v>
      </c>
      <c r="K2109" s="57">
        <v>872008</v>
      </c>
      <c r="M2109" s="58">
        <v>3717.7996510880284</v>
      </c>
      <c r="O2109" s="57">
        <v>9230</v>
      </c>
      <c r="P2109" s="57">
        <v>504003</v>
      </c>
    </row>
    <row r="2110" spans="1:16" x14ac:dyDescent="0.25">
      <c r="A2110" s="57" t="s">
        <v>34</v>
      </c>
      <c r="B2110" s="57" t="s">
        <v>33</v>
      </c>
      <c r="C2110" s="57" t="s">
        <v>5</v>
      </c>
      <c r="D2110" s="58">
        <v>3717.7996801977997</v>
      </c>
      <c r="E2110" s="59">
        <v>0</v>
      </c>
      <c r="F2110" s="57">
        <v>424057</v>
      </c>
      <c r="G2110" s="57" t="s">
        <v>293</v>
      </c>
      <c r="H2110" s="57">
        <v>2018</v>
      </c>
      <c r="I2110" s="59">
        <v>0</v>
      </c>
      <c r="J2110" s="57" t="s">
        <v>268</v>
      </c>
      <c r="K2110" s="57">
        <v>872008</v>
      </c>
      <c r="M2110" s="58">
        <v>3717.7996801977997</v>
      </c>
      <c r="O2110" s="57">
        <v>9230</v>
      </c>
      <c r="P2110" s="57">
        <v>504003</v>
      </c>
    </row>
    <row r="2111" spans="1:16" x14ac:dyDescent="0.25">
      <c r="A2111" s="57" t="s">
        <v>34</v>
      </c>
      <c r="B2111" s="57" t="s">
        <v>33</v>
      </c>
      <c r="C2111" s="57" t="s">
        <v>5</v>
      </c>
      <c r="D2111" s="58">
        <v>3717.7997528916944</v>
      </c>
      <c r="E2111" s="59">
        <v>0</v>
      </c>
      <c r="F2111" s="57">
        <v>424057</v>
      </c>
      <c r="G2111" s="57" t="s">
        <v>293</v>
      </c>
      <c r="H2111" s="57">
        <v>2018</v>
      </c>
      <c r="I2111" s="59">
        <v>0</v>
      </c>
      <c r="J2111" s="57" t="s">
        <v>268</v>
      </c>
      <c r="K2111" s="57">
        <v>872008</v>
      </c>
      <c r="M2111" s="58">
        <v>3717.7997528916944</v>
      </c>
      <c r="O2111" s="57">
        <v>9230</v>
      </c>
      <c r="P2111" s="57">
        <v>504003</v>
      </c>
    </row>
    <row r="2112" spans="1:16" x14ac:dyDescent="0.25">
      <c r="A2112" s="57" t="s">
        <v>34</v>
      </c>
      <c r="B2112" s="57" t="s">
        <v>33</v>
      </c>
      <c r="C2112" s="57" t="s">
        <v>5</v>
      </c>
      <c r="D2112" s="58">
        <v>3717.7999062529198</v>
      </c>
      <c r="E2112" s="59">
        <v>0</v>
      </c>
      <c r="F2112" s="57">
        <v>424057</v>
      </c>
      <c r="G2112" s="57" t="s">
        <v>293</v>
      </c>
      <c r="H2112" s="57">
        <v>2018</v>
      </c>
      <c r="I2112" s="59">
        <v>0</v>
      </c>
      <c r="J2112" s="57" t="s">
        <v>268</v>
      </c>
      <c r="K2112" s="57">
        <v>872008</v>
      </c>
      <c r="M2112" s="58">
        <v>3717.7999062529198</v>
      </c>
      <c r="O2112" s="57">
        <v>9230</v>
      </c>
      <c r="P2112" s="57">
        <v>504003</v>
      </c>
    </row>
    <row r="2113" spans="1:16" x14ac:dyDescent="0.25">
      <c r="A2113" s="57" t="s">
        <v>34</v>
      </c>
      <c r="B2113" s="57" t="s">
        <v>33</v>
      </c>
      <c r="C2113" s="57" t="s">
        <v>5</v>
      </c>
      <c r="D2113" s="58">
        <v>3717.799998748183</v>
      </c>
      <c r="E2113" s="59">
        <v>0</v>
      </c>
      <c r="F2113" s="57">
        <v>424057</v>
      </c>
      <c r="G2113" s="57" t="s">
        <v>293</v>
      </c>
      <c r="H2113" s="57">
        <v>2018</v>
      </c>
      <c r="I2113" s="59">
        <v>0</v>
      </c>
      <c r="J2113" s="57" t="s">
        <v>268</v>
      </c>
      <c r="K2113" s="57">
        <v>872008</v>
      </c>
      <c r="M2113" s="58">
        <v>3717.799998748183</v>
      </c>
      <c r="O2113" s="57">
        <v>9230</v>
      </c>
      <c r="P2113" s="57">
        <v>504003</v>
      </c>
    </row>
    <row r="2114" spans="1:16" x14ac:dyDescent="0.25">
      <c r="A2114" s="57" t="s">
        <v>34</v>
      </c>
      <c r="B2114" s="57" t="s">
        <v>33</v>
      </c>
      <c r="C2114" s="57" t="s">
        <v>5</v>
      </c>
      <c r="D2114" s="58">
        <v>3717.8000145517099</v>
      </c>
      <c r="E2114" s="59">
        <v>0</v>
      </c>
      <c r="F2114" s="57">
        <v>424057</v>
      </c>
      <c r="G2114" s="57" t="s">
        <v>293</v>
      </c>
      <c r="H2114" s="57">
        <v>2018</v>
      </c>
      <c r="I2114" s="59">
        <v>0</v>
      </c>
      <c r="J2114" s="57" t="s">
        <v>268</v>
      </c>
      <c r="K2114" s="57">
        <v>872008</v>
      </c>
      <c r="M2114" s="58">
        <v>3717.8000145517099</v>
      </c>
      <c r="O2114" s="57">
        <v>9230</v>
      </c>
      <c r="P2114" s="57">
        <v>504003</v>
      </c>
    </row>
    <row r="2115" spans="1:16" x14ac:dyDescent="0.25">
      <c r="A2115" s="57" t="s">
        <v>34</v>
      </c>
      <c r="B2115" s="57" t="s">
        <v>33</v>
      </c>
      <c r="C2115" s="57" t="s">
        <v>5</v>
      </c>
      <c r="D2115" s="58">
        <v>3717.8000634544424</v>
      </c>
      <c r="E2115" s="59">
        <v>0</v>
      </c>
      <c r="F2115" s="57">
        <v>424057</v>
      </c>
      <c r="G2115" s="57" t="s">
        <v>293</v>
      </c>
      <c r="H2115" s="57">
        <v>2018</v>
      </c>
      <c r="I2115" s="59">
        <v>0</v>
      </c>
      <c r="J2115" s="57" t="s">
        <v>268</v>
      </c>
      <c r="K2115" s="57">
        <v>872008</v>
      </c>
      <c r="M2115" s="58">
        <v>3717.8000634544424</v>
      </c>
      <c r="O2115" s="57">
        <v>9230</v>
      </c>
      <c r="P2115" s="57">
        <v>504003</v>
      </c>
    </row>
    <row r="2116" spans="1:16" x14ac:dyDescent="0.25">
      <c r="A2116" s="57" t="s">
        <v>34</v>
      </c>
      <c r="B2116" s="57" t="s">
        <v>33</v>
      </c>
      <c r="C2116" s="57" t="s">
        <v>5</v>
      </c>
      <c r="D2116" s="58">
        <v>3717.8003905168057</v>
      </c>
      <c r="E2116" s="59">
        <v>0</v>
      </c>
      <c r="F2116" s="57">
        <v>424057</v>
      </c>
      <c r="G2116" s="57" t="s">
        <v>293</v>
      </c>
      <c r="H2116" s="57">
        <v>2018</v>
      </c>
      <c r="I2116" s="59">
        <v>0</v>
      </c>
      <c r="J2116" s="57" t="s">
        <v>268</v>
      </c>
      <c r="K2116" s="57">
        <v>872008</v>
      </c>
      <c r="M2116" s="58">
        <v>3717.8003905168057</v>
      </c>
      <c r="O2116" s="57">
        <v>9230</v>
      </c>
      <c r="P2116" s="57">
        <v>504003</v>
      </c>
    </row>
    <row r="2117" spans="1:16" x14ac:dyDescent="0.25">
      <c r="A2117" s="57" t="s">
        <v>34</v>
      </c>
      <c r="B2117" s="57" t="s">
        <v>33</v>
      </c>
      <c r="C2117" s="57" t="s">
        <v>5</v>
      </c>
      <c r="D2117" s="58">
        <v>3717.8004420771931</v>
      </c>
      <c r="E2117" s="59">
        <v>0</v>
      </c>
      <c r="F2117" s="57">
        <v>424057</v>
      </c>
      <c r="G2117" s="57" t="s">
        <v>293</v>
      </c>
      <c r="H2117" s="57">
        <v>2018</v>
      </c>
      <c r="I2117" s="59">
        <v>0</v>
      </c>
      <c r="J2117" s="57" t="s">
        <v>268</v>
      </c>
      <c r="K2117" s="57">
        <v>872008</v>
      </c>
      <c r="M2117" s="58">
        <v>3717.8004420771931</v>
      </c>
      <c r="O2117" s="57">
        <v>9230</v>
      </c>
      <c r="P2117" s="57">
        <v>504003</v>
      </c>
    </row>
    <row r="2118" spans="1:16" x14ac:dyDescent="0.25">
      <c r="A2118" s="57" t="s">
        <v>34</v>
      </c>
      <c r="B2118" s="57" t="s">
        <v>33</v>
      </c>
      <c r="C2118" s="57" t="s">
        <v>5</v>
      </c>
      <c r="D2118" s="58">
        <v>3717.8005221894077</v>
      </c>
      <c r="E2118" s="59">
        <v>0</v>
      </c>
      <c r="F2118" s="57">
        <v>424057</v>
      </c>
      <c r="G2118" s="57" t="s">
        <v>293</v>
      </c>
      <c r="H2118" s="57">
        <v>2018</v>
      </c>
      <c r="I2118" s="59">
        <v>0</v>
      </c>
      <c r="J2118" s="57" t="s">
        <v>268</v>
      </c>
      <c r="K2118" s="57">
        <v>872008</v>
      </c>
      <c r="M2118" s="58">
        <v>3717.8005221894077</v>
      </c>
      <c r="O2118" s="57">
        <v>9230</v>
      </c>
      <c r="P2118" s="57">
        <v>504003</v>
      </c>
    </row>
    <row r="2119" spans="1:16" x14ac:dyDescent="0.25">
      <c r="A2119" s="57" t="s">
        <v>34</v>
      </c>
      <c r="B2119" s="57" t="s">
        <v>33</v>
      </c>
      <c r="C2119" s="57" t="s">
        <v>5</v>
      </c>
      <c r="D2119" s="58">
        <v>3764.1997349023313</v>
      </c>
      <c r="E2119" s="59">
        <v>0</v>
      </c>
      <c r="F2119" s="57">
        <v>424057</v>
      </c>
      <c r="G2119" s="57" t="s">
        <v>293</v>
      </c>
      <c r="H2119" s="57">
        <v>2017</v>
      </c>
      <c r="I2119" s="59">
        <v>0</v>
      </c>
      <c r="J2119" s="57" t="s">
        <v>268</v>
      </c>
      <c r="K2119" s="57">
        <v>872008</v>
      </c>
      <c r="M2119" s="58">
        <v>3764.1997349023313</v>
      </c>
      <c r="O2119" s="57">
        <v>9230</v>
      </c>
      <c r="P2119" s="57">
        <v>504003</v>
      </c>
    </row>
    <row r="2120" spans="1:16" x14ac:dyDescent="0.25">
      <c r="A2120" s="57" t="s">
        <v>34</v>
      </c>
      <c r="B2120" s="57" t="s">
        <v>33</v>
      </c>
      <c r="C2120" s="57" t="s">
        <v>5</v>
      </c>
      <c r="D2120" s="58">
        <v>3764.1998020891301</v>
      </c>
      <c r="E2120" s="59">
        <v>0</v>
      </c>
      <c r="F2120" s="57">
        <v>424057</v>
      </c>
      <c r="G2120" s="57" t="s">
        <v>293</v>
      </c>
      <c r="H2120" s="57">
        <v>2017</v>
      </c>
      <c r="I2120" s="59">
        <v>0</v>
      </c>
      <c r="J2120" s="57" t="s">
        <v>268</v>
      </c>
      <c r="K2120" s="57">
        <v>872008</v>
      </c>
      <c r="M2120" s="58">
        <v>3764.1998020891301</v>
      </c>
      <c r="O2120" s="57">
        <v>9230</v>
      </c>
      <c r="P2120" s="57">
        <v>504003</v>
      </c>
    </row>
    <row r="2121" spans="1:16" x14ac:dyDescent="0.25">
      <c r="A2121" s="57" t="s">
        <v>34</v>
      </c>
      <c r="B2121" s="57" t="s">
        <v>33</v>
      </c>
      <c r="C2121" s="57" t="s">
        <v>5</v>
      </c>
      <c r="D2121" s="58">
        <v>3764.1999181061151</v>
      </c>
      <c r="E2121" s="59">
        <v>0</v>
      </c>
      <c r="F2121" s="57">
        <v>424057</v>
      </c>
      <c r="G2121" s="57" t="s">
        <v>293</v>
      </c>
      <c r="H2121" s="57">
        <v>2017</v>
      </c>
      <c r="I2121" s="59">
        <v>0</v>
      </c>
      <c r="J2121" s="57" t="s">
        <v>268</v>
      </c>
      <c r="K2121" s="57">
        <v>872008</v>
      </c>
      <c r="M2121" s="58">
        <v>3764.1999181061151</v>
      </c>
      <c r="O2121" s="57">
        <v>9230</v>
      </c>
      <c r="P2121" s="57">
        <v>504003</v>
      </c>
    </row>
    <row r="2122" spans="1:16" x14ac:dyDescent="0.25">
      <c r="A2122" s="57" t="s">
        <v>34</v>
      </c>
      <c r="B2122" s="57" t="s">
        <v>33</v>
      </c>
      <c r="C2122" s="57" t="s">
        <v>5</v>
      </c>
      <c r="D2122" s="58">
        <v>3764.1999968222358</v>
      </c>
      <c r="E2122" s="59">
        <v>0</v>
      </c>
      <c r="F2122" s="57">
        <v>424057</v>
      </c>
      <c r="G2122" s="57" t="s">
        <v>293</v>
      </c>
      <c r="H2122" s="57">
        <v>2017</v>
      </c>
      <c r="I2122" s="59">
        <v>0</v>
      </c>
      <c r="J2122" s="57" t="s">
        <v>268</v>
      </c>
      <c r="K2122" s="57">
        <v>872008</v>
      </c>
      <c r="M2122" s="58">
        <v>3764.1999968222358</v>
      </c>
      <c r="O2122" s="57">
        <v>9230</v>
      </c>
      <c r="P2122" s="57">
        <v>504003</v>
      </c>
    </row>
    <row r="2123" spans="1:16" x14ac:dyDescent="0.25">
      <c r="A2123" s="57" t="s">
        <v>34</v>
      </c>
      <c r="B2123" s="57" t="s">
        <v>33</v>
      </c>
      <c r="C2123" s="57" t="s">
        <v>5</v>
      </c>
      <c r="D2123" s="58">
        <v>3764.2000523419874</v>
      </c>
      <c r="E2123" s="59">
        <v>0</v>
      </c>
      <c r="F2123" s="57">
        <v>424057</v>
      </c>
      <c r="G2123" s="57" t="s">
        <v>293</v>
      </c>
      <c r="H2123" s="57">
        <v>2017</v>
      </c>
      <c r="I2123" s="59">
        <v>0</v>
      </c>
      <c r="J2123" s="57" t="s">
        <v>268</v>
      </c>
      <c r="K2123" s="57">
        <v>872008</v>
      </c>
      <c r="M2123" s="58">
        <v>3764.2000523419874</v>
      </c>
      <c r="O2123" s="57">
        <v>9230</v>
      </c>
      <c r="P2123" s="57">
        <v>504003</v>
      </c>
    </row>
    <row r="2124" spans="1:16" x14ac:dyDescent="0.25">
      <c r="A2124" s="57" t="s">
        <v>34</v>
      </c>
      <c r="B2124" s="57" t="s">
        <v>33</v>
      </c>
      <c r="C2124" s="57" t="s">
        <v>5</v>
      </c>
      <c r="D2124" s="58">
        <v>3764.2001098160172</v>
      </c>
      <c r="E2124" s="59">
        <v>0</v>
      </c>
      <c r="F2124" s="57">
        <v>424057</v>
      </c>
      <c r="G2124" s="57" t="s">
        <v>293</v>
      </c>
      <c r="H2124" s="57">
        <v>2017</v>
      </c>
      <c r="I2124" s="59">
        <v>0</v>
      </c>
      <c r="J2124" s="57" t="s">
        <v>268</v>
      </c>
      <c r="K2124" s="57">
        <v>872008</v>
      </c>
      <c r="M2124" s="58">
        <v>3764.2001098160172</v>
      </c>
      <c r="O2124" s="57">
        <v>9230</v>
      </c>
      <c r="P2124" s="57">
        <v>504003</v>
      </c>
    </row>
    <row r="2125" spans="1:16" x14ac:dyDescent="0.25">
      <c r="A2125" s="57" t="s">
        <v>34</v>
      </c>
      <c r="B2125" s="57" t="s">
        <v>33</v>
      </c>
      <c r="C2125" s="57" t="s">
        <v>5</v>
      </c>
      <c r="D2125" s="58">
        <v>3764.2001108493305</v>
      </c>
      <c r="E2125" s="59">
        <v>0</v>
      </c>
      <c r="F2125" s="57">
        <v>424057</v>
      </c>
      <c r="G2125" s="57" t="s">
        <v>293</v>
      </c>
      <c r="H2125" s="57">
        <v>2017</v>
      </c>
      <c r="I2125" s="59">
        <v>0</v>
      </c>
      <c r="J2125" s="57" t="s">
        <v>268</v>
      </c>
      <c r="K2125" s="57">
        <v>872008</v>
      </c>
      <c r="M2125" s="58">
        <v>3764.2001108493305</v>
      </c>
      <c r="O2125" s="57">
        <v>9230</v>
      </c>
      <c r="P2125" s="57">
        <v>504003</v>
      </c>
    </row>
    <row r="2126" spans="1:16" x14ac:dyDescent="0.25">
      <c r="A2126" s="57" t="s">
        <v>34</v>
      </c>
      <c r="B2126" s="57" t="s">
        <v>33</v>
      </c>
      <c r="C2126" s="57" t="s">
        <v>5</v>
      </c>
      <c r="D2126" s="58">
        <v>3764.200161001088</v>
      </c>
      <c r="E2126" s="59">
        <v>0</v>
      </c>
      <c r="F2126" s="57">
        <v>424057</v>
      </c>
      <c r="G2126" s="57" t="s">
        <v>293</v>
      </c>
      <c r="H2126" s="57">
        <v>2017</v>
      </c>
      <c r="I2126" s="59">
        <v>0</v>
      </c>
      <c r="J2126" s="57" t="s">
        <v>268</v>
      </c>
      <c r="K2126" s="57">
        <v>872008</v>
      </c>
      <c r="M2126" s="58">
        <v>3764.200161001088</v>
      </c>
      <c r="O2126" s="57">
        <v>9230</v>
      </c>
      <c r="P2126" s="57">
        <v>504003</v>
      </c>
    </row>
    <row r="2127" spans="1:16" x14ac:dyDescent="0.25">
      <c r="A2127" s="57" t="s">
        <v>34</v>
      </c>
      <c r="B2127" s="57" t="s">
        <v>33</v>
      </c>
      <c r="C2127" s="57" t="s">
        <v>5</v>
      </c>
      <c r="D2127" s="58">
        <v>3764.2001768774644</v>
      </c>
      <c r="E2127" s="59">
        <v>0</v>
      </c>
      <c r="F2127" s="57">
        <v>424057</v>
      </c>
      <c r="G2127" s="57" t="s">
        <v>293</v>
      </c>
      <c r="H2127" s="57">
        <v>2017</v>
      </c>
      <c r="I2127" s="59">
        <v>0</v>
      </c>
      <c r="J2127" s="57" t="s">
        <v>268</v>
      </c>
      <c r="K2127" s="57">
        <v>872008</v>
      </c>
      <c r="M2127" s="58">
        <v>3764.2001768774644</v>
      </c>
      <c r="O2127" s="57">
        <v>9230</v>
      </c>
      <c r="P2127" s="57">
        <v>504003</v>
      </c>
    </row>
    <row r="2128" spans="1:16" x14ac:dyDescent="0.25">
      <c r="A2128" s="57" t="s">
        <v>34</v>
      </c>
      <c r="B2128" s="57" t="s">
        <v>33</v>
      </c>
      <c r="C2128" s="57" t="s">
        <v>5</v>
      </c>
      <c r="D2128" s="58">
        <v>3764.20024909016</v>
      </c>
      <c r="E2128" s="59">
        <v>0</v>
      </c>
      <c r="F2128" s="57">
        <v>424057</v>
      </c>
      <c r="G2128" s="57" t="s">
        <v>293</v>
      </c>
      <c r="H2128" s="57">
        <v>2017</v>
      </c>
      <c r="I2128" s="59">
        <v>0</v>
      </c>
      <c r="J2128" s="57" t="s">
        <v>268</v>
      </c>
      <c r="K2128" s="57">
        <v>872008</v>
      </c>
      <c r="M2128" s="58">
        <v>3764.20024909016</v>
      </c>
      <c r="O2128" s="57">
        <v>9230</v>
      </c>
      <c r="P2128" s="57">
        <v>504003</v>
      </c>
    </row>
    <row r="2129" spans="1:16" x14ac:dyDescent="0.25">
      <c r="A2129" s="57" t="s">
        <v>34</v>
      </c>
      <c r="B2129" s="57" t="s">
        <v>33</v>
      </c>
      <c r="C2129" s="57" t="s">
        <v>5</v>
      </c>
      <c r="D2129" s="58">
        <v>5492.5996299673343</v>
      </c>
      <c r="E2129" s="59">
        <v>0</v>
      </c>
      <c r="F2129" s="57">
        <v>424057</v>
      </c>
      <c r="G2129" s="57" t="s">
        <v>293</v>
      </c>
      <c r="H2129" s="57">
        <v>2019</v>
      </c>
      <c r="I2129" s="59">
        <v>0</v>
      </c>
      <c r="J2129" s="57" t="s">
        <v>268</v>
      </c>
      <c r="K2129" s="57">
        <v>872008</v>
      </c>
      <c r="M2129" s="58">
        <v>5492.5996299673343</v>
      </c>
      <c r="O2129" s="57">
        <v>9230</v>
      </c>
      <c r="P2129" s="57">
        <v>504003</v>
      </c>
    </row>
    <row r="2130" spans="1:16" x14ac:dyDescent="0.25">
      <c r="A2130" s="57" t="s">
        <v>34</v>
      </c>
      <c r="B2130" s="57" t="s">
        <v>33</v>
      </c>
      <c r="C2130" s="57" t="s">
        <v>5</v>
      </c>
      <c r="D2130" s="58">
        <v>5492.6000594137167</v>
      </c>
      <c r="E2130" s="59">
        <v>0</v>
      </c>
      <c r="F2130" s="57">
        <v>424057</v>
      </c>
      <c r="G2130" s="57" t="s">
        <v>293</v>
      </c>
      <c r="H2130" s="57">
        <v>2019</v>
      </c>
      <c r="I2130" s="59">
        <v>0</v>
      </c>
      <c r="J2130" s="57" t="s">
        <v>268</v>
      </c>
      <c r="K2130" s="57">
        <v>872008</v>
      </c>
      <c r="M2130" s="58">
        <v>5492.6000594137167</v>
      </c>
      <c r="O2130" s="57">
        <v>9230</v>
      </c>
      <c r="P2130" s="57">
        <v>504003</v>
      </c>
    </row>
    <row r="2131" spans="1:16" x14ac:dyDescent="0.25">
      <c r="A2131" s="57" t="s">
        <v>34</v>
      </c>
      <c r="B2131" s="57" t="s">
        <v>33</v>
      </c>
      <c r="C2131" s="57" t="s">
        <v>5</v>
      </c>
      <c r="D2131" s="58">
        <v>5492.6002255538424</v>
      </c>
      <c r="E2131" s="59">
        <v>0</v>
      </c>
      <c r="F2131" s="57">
        <v>424057</v>
      </c>
      <c r="G2131" s="57" t="s">
        <v>293</v>
      </c>
      <c r="H2131" s="57">
        <v>2019</v>
      </c>
      <c r="I2131" s="59">
        <v>0</v>
      </c>
      <c r="J2131" s="57" t="s">
        <v>268</v>
      </c>
      <c r="K2131" s="57">
        <v>872008</v>
      </c>
      <c r="M2131" s="58">
        <v>5492.6002255538424</v>
      </c>
      <c r="O2131" s="57">
        <v>9230</v>
      </c>
      <c r="P2131" s="57">
        <v>504003</v>
      </c>
    </row>
    <row r="2132" spans="1:16" x14ac:dyDescent="0.25">
      <c r="A2132" s="57" t="s">
        <v>34</v>
      </c>
      <c r="B2132" s="57" t="s">
        <v>33</v>
      </c>
      <c r="C2132" s="57" t="s">
        <v>5</v>
      </c>
      <c r="D2132" s="58">
        <v>5747.7990255326504</v>
      </c>
      <c r="E2132" s="59">
        <v>0</v>
      </c>
      <c r="F2132" s="57">
        <v>424057</v>
      </c>
      <c r="G2132" s="57" t="s">
        <v>293</v>
      </c>
      <c r="H2132" s="57">
        <v>2020</v>
      </c>
      <c r="I2132" s="59">
        <v>0</v>
      </c>
      <c r="J2132" s="57" t="s">
        <v>268</v>
      </c>
      <c r="K2132" s="57">
        <v>872008</v>
      </c>
      <c r="M2132" s="58">
        <v>5747.7990255326504</v>
      </c>
      <c r="O2132" s="57">
        <v>9230</v>
      </c>
      <c r="P2132" s="57">
        <v>504003</v>
      </c>
    </row>
    <row r="2133" spans="1:16" x14ac:dyDescent="0.25">
      <c r="A2133" s="57" t="s">
        <v>34</v>
      </c>
      <c r="B2133" s="57" t="s">
        <v>33</v>
      </c>
      <c r="C2133" s="57" t="s">
        <v>5</v>
      </c>
      <c r="D2133" s="58">
        <v>5747.7993000375882</v>
      </c>
      <c r="E2133" s="59">
        <v>0</v>
      </c>
      <c r="F2133" s="57">
        <v>424057</v>
      </c>
      <c r="G2133" s="57" t="s">
        <v>293</v>
      </c>
      <c r="H2133" s="57">
        <v>2020</v>
      </c>
      <c r="I2133" s="59">
        <v>0</v>
      </c>
      <c r="J2133" s="57" t="s">
        <v>268</v>
      </c>
      <c r="K2133" s="57">
        <v>872008</v>
      </c>
      <c r="M2133" s="58">
        <v>5747.7993000375882</v>
      </c>
      <c r="O2133" s="57">
        <v>9230</v>
      </c>
      <c r="P2133" s="57">
        <v>504003</v>
      </c>
    </row>
    <row r="2134" spans="1:16" x14ac:dyDescent="0.25">
      <c r="A2134" s="57" t="s">
        <v>34</v>
      </c>
      <c r="B2134" s="57" t="s">
        <v>33</v>
      </c>
      <c r="C2134" s="57" t="s">
        <v>5</v>
      </c>
      <c r="D2134" s="58">
        <v>5747.799497735793</v>
      </c>
      <c r="E2134" s="59">
        <v>0</v>
      </c>
      <c r="F2134" s="57">
        <v>424057</v>
      </c>
      <c r="G2134" s="57" t="s">
        <v>293</v>
      </c>
      <c r="H2134" s="57">
        <v>2020</v>
      </c>
      <c r="I2134" s="59">
        <v>0</v>
      </c>
      <c r="J2134" s="57" t="s">
        <v>268</v>
      </c>
      <c r="K2134" s="57">
        <v>872008</v>
      </c>
      <c r="M2134" s="58">
        <v>5747.799497735793</v>
      </c>
      <c r="O2134" s="57">
        <v>9230</v>
      </c>
      <c r="P2134" s="57">
        <v>504003</v>
      </c>
    </row>
    <row r="2135" spans="1:16" x14ac:dyDescent="0.25">
      <c r="A2135" s="57" t="s">
        <v>34</v>
      </c>
      <c r="B2135" s="57" t="s">
        <v>33</v>
      </c>
      <c r="C2135" s="57" t="s">
        <v>5</v>
      </c>
      <c r="D2135" s="58">
        <v>5747.7995511436347</v>
      </c>
      <c r="E2135" s="59">
        <v>0</v>
      </c>
      <c r="F2135" s="57">
        <v>424057</v>
      </c>
      <c r="G2135" s="57" t="s">
        <v>293</v>
      </c>
      <c r="H2135" s="57">
        <v>2020</v>
      </c>
      <c r="I2135" s="59">
        <v>0</v>
      </c>
      <c r="J2135" s="57" t="s">
        <v>268</v>
      </c>
      <c r="K2135" s="57">
        <v>872008</v>
      </c>
      <c r="M2135" s="58">
        <v>5747.7995511436347</v>
      </c>
      <c r="O2135" s="57">
        <v>9230</v>
      </c>
      <c r="P2135" s="57">
        <v>504003</v>
      </c>
    </row>
    <row r="2136" spans="1:16" x14ac:dyDescent="0.25">
      <c r="A2136" s="57" t="s">
        <v>34</v>
      </c>
      <c r="B2136" s="57" t="s">
        <v>33</v>
      </c>
      <c r="C2136" s="57" t="s">
        <v>5</v>
      </c>
      <c r="D2136" s="58">
        <v>5747.799625119641</v>
      </c>
      <c r="E2136" s="59">
        <v>0</v>
      </c>
      <c r="F2136" s="57">
        <v>424057</v>
      </c>
      <c r="G2136" s="57" t="s">
        <v>293</v>
      </c>
      <c r="H2136" s="57">
        <v>2020</v>
      </c>
      <c r="I2136" s="59">
        <v>0</v>
      </c>
      <c r="J2136" s="57" t="s">
        <v>268</v>
      </c>
      <c r="K2136" s="57">
        <v>872008</v>
      </c>
      <c r="M2136" s="58">
        <v>5747.799625119641</v>
      </c>
      <c r="O2136" s="57">
        <v>9230</v>
      </c>
      <c r="P2136" s="57">
        <v>504003</v>
      </c>
    </row>
    <row r="2137" spans="1:16" x14ac:dyDescent="0.25">
      <c r="A2137" s="57" t="s">
        <v>34</v>
      </c>
      <c r="B2137" s="57" t="s">
        <v>33</v>
      </c>
      <c r="C2137" s="57" t="s">
        <v>5</v>
      </c>
      <c r="D2137" s="58">
        <v>5747.7999542437237</v>
      </c>
      <c r="E2137" s="59">
        <v>0</v>
      </c>
      <c r="F2137" s="57">
        <v>424057</v>
      </c>
      <c r="G2137" s="57" t="s">
        <v>293</v>
      </c>
      <c r="H2137" s="57">
        <v>2020</v>
      </c>
      <c r="I2137" s="59">
        <v>0</v>
      </c>
      <c r="J2137" s="57" t="s">
        <v>268</v>
      </c>
      <c r="K2137" s="57">
        <v>872008</v>
      </c>
      <c r="M2137" s="58">
        <v>5747.7999542437237</v>
      </c>
      <c r="O2137" s="57">
        <v>9230</v>
      </c>
      <c r="P2137" s="57">
        <v>504003</v>
      </c>
    </row>
    <row r="2138" spans="1:16" x14ac:dyDescent="0.25">
      <c r="A2138" s="57" t="s">
        <v>34</v>
      </c>
      <c r="B2138" s="57" t="s">
        <v>33</v>
      </c>
      <c r="C2138" s="57" t="s">
        <v>5</v>
      </c>
      <c r="D2138" s="58">
        <v>5747.8004241823655</v>
      </c>
      <c r="E2138" s="59">
        <v>0</v>
      </c>
      <c r="F2138" s="57">
        <v>424057</v>
      </c>
      <c r="G2138" s="57" t="s">
        <v>293</v>
      </c>
      <c r="H2138" s="57">
        <v>2020</v>
      </c>
      <c r="I2138" s="59">
        <v>0</v>
      </c>
      <c r="J2138" s="57" t="s">
        <v>268</v>
      </c>
      <c r="K2138" s="57">
        <v>872008</v>
      </c>
      <c r="M2138" s="58">
        <v>5747.8004241823655</v>
      </c>
      <c r="O2138" s="57">
        <v>9230</v>
      </c>
      <c r="P2138" s="57">
        <v>504003</v>
      </c>
    </row>
    <row r="2139" spans="1:16" x14ac:dyDescent="0.25">
      <c r="A2139" s="57" t="s">
        <v>34</v>
      </c>
      <c r="B2139" s="57" t="s">
        <v>33</v>
      </c>
      <c r="C2139" s="57" t="s">
        <v>5</v>
      </c>
      <c r="D2139" s="58">
        <v>5747.8007174901522</v>
      </c>
      <c r="E2139" s="59">
        <v>0</v>
      </c>
      <c r="F2139" s="57">
        <v>424057</v>
      </c>
      <c r="G2139" s="57" t="s">
        <v>293</v>
      </c>
      <c r="H2139" s="57">
        <v>2020</v>
      </c>
      <c r="I2139" s="59">
        <v>0</v>
      </c>
      <c r="J2139" s="57" t="s">
        <v>268</v>
      </c>
      <c r="K2139" s="57">
        <v>872008</v>
      </c>
      <c r="M2139" s="58">
        <v>5747.8007174901522</v>
      </c>
      <c r="O2139" s="57">
        <v>9230</v>
      </c>
      <c r="P2139" s="57">
        <v>504003</v>
      </c>
    </row>
    <row r="2140" spans="1:16" x14ac:dyDescent="0.25">
      <c r="A2140" s="57" t="s">
        <v>34</v>
      </c>
      <c r="B2140" s="57" t="s">
        <v>33</v>
      </c>
      <c r="C2140" s="57" t="s">
        <v>5</v>
      </c>
      <c r="D2140" s="58">
        <v>6542.3998176910345</v>
      </c>
      <c r="E2140" s="59">
        <v>0</v>
      </c>
      <c r="F2140" s="57">
        <v>424057</v>
      </c>
      <c r="G2140" s="57" t="s">
        <v>293</v>
      </c>
      <c r="H2140" s="57">
        <v>2015</v>
      </c>
      <c r="I2140" s="59">
        <v>0</v>
      </c>
      <c r="J2140" s="57" t="s">
        <v>268</v>
      </c>
      <c r="K2140" s="57">
        <v>870905</v>
      </c>
      <c r="M2140" s="58">
        <v>6542.3998176910345</v>
      </c>
      <c r="O2140" s="57">
        <v>9210</v>
      </c>
      <c r="P2140" s="57">
        <v>504003</v>
      </c>
    </row>
    <row r="2141" spans="1:16" x14ac:dyDescent="0.25">
      <c r="A2141" s="57" t="s">
        <v>34</v>
      </c>
      <c r="B2141" s="57" t="s">
        <v>33</v>
      </c>
      <c r="C2141" s="57" t="s">
        <v>5</v>
      </c>
      <c r="D2141" s="58">
        <v>7006.4000363057075</v>
      </c>
      <c r="E2141" s="59">
        <v>0</v>
      </c>
      <c r="F2141" s="57">
        <v>424057</v>
      </c>
      <c r="G2141" s="57" t="s">
        <v>293</v>
      </c>
      <c r="H2141" s="57">
        <v>2016</v>
      </c>
      <c r="I2141" s="59">
        <v>0</v>
      </c>
      <c r="J2141" s="57" t="s">
        <v>268</v>
      </c>
      <c r="K2141" s="57">
        <v>872008</v>
      </c>
      <c r="M2141" s="58">
        <v>7006.4000363057075</v>
      </c>
      <c r="O2141" s="57">
        <v>9230</v>
      </c>
      <c r="P2141" s="57">
        <v>504003</v>
      </c>
    </row>
    <row r="2142" spans="1:16" x14ac:dyDescent="0.25">
      <c r="A2142" s="57" t="s">
        <v>34</v>
      </c>
      <c r="B2142" s="57" t="s">
        <v>33</v>
      </c>
      <c r="C2142" s="57" t="s">
        <v>5</v>
      </c>
      <c r="D2142" s="58">
        <v>10985.199925305313</v>
      </c>
      <c r="E2142" s="59">
        <v>0</v>
      </c>
      <c r="F2142" s="57">
        <v>424057</v>
      </c>
      <c r="G2142" s="57" t="s">
        <v>293</v>
      </c>
      <c r="H2142" s="57">
        <v>2019</v>
      </c>
      <c r="I2142" s="59">
        <v>0</v>
      </c>
      <c r="J2142" s="57" t="s">
        <v>268</v>
      </c>
      <c r="K2142" s="57">
        <v>872008</v>
      </c>
      <c r="M2142" s="58">
        <v>10985.199925305313</v>
      </c>
      <c r="O2142" s="57">
        <v>9230</v>
      </c>
      <c r="P2142" s="57">
        <v>504003</v>
      </c>
    </row>
    <row r="2143" spans="1:16" x14ac:dyDescent="0.25">
      <c r="A2143" s="57" t="s">
        <v>34</v>
      </c>
      <c r="B2143" s="57" t="s">
        <v>33</v>
      </c>
      <c r="C2143" s="57" t="s">
        <v>5</v>
      </c>
      <c r="D2143" s="58">
        <v>24167.284854904385</v>
      </c>
      <c r="E2143" s="59">
        <v>0</v>
      </c>
      <c r="F2143" s="57">
        <v>424057</v>
      </c>
      <c r="G2143" s="57" t="s">
        <v>293</v>
      </c>
      <c r="H2143" s="57">
        <v>2019</v>
      </c>
      <c r="I2143" s="59">
        <v>0</v>
      </c>
      <c r="J2143" s="57" t="s">
        <v>268</v>
      </c>
      <c r="K2143" s="57">
        <v>872008</v>
      </c>
      <c r="M2143" s="58">
        <v>24167.284854904385</v>
      </c>
      <c r="O2143" s="57">
        <v>9230</v>
      </c>
      <c r="P2143" s="57">
        <v>504003</v>
      </c>
    </row>
    <row r="2144" spans="1:16" x14ac:dyDescent="0.25">
      <c r="A2144" s="57" t="s">
        <v>34</v>
      </c>
      <c r="B2144" s="57" t="s">
        <v>33</v>
      </c>
      <c r="C2144" s="57" t="s">
        <v>5</v>
      </c>
      <c r="D2144" s="58">
        <v>24550.298474864037</v>
      </c>
      <c r="E2144" s="59">
        <v>0</v>
      </c>
      <c r="F2144" s="57">
        <v>424057</v>
      </c>
      <c r="G2144" s="57" t="s">
        <v>293</v>
      </c>
      <c r="H2144" s="57">
        <v>2017</v>
      </c>
      <c r="I2144" s="59">
        <v>0</v>
      </c>
      <c r="J2144" s="57" t="s">
        <v>268</v>
      </c>
      <c r="K2144" s="57">
        <v>872008</v>
      </c>
      <c r="M2144" s="58">
        <v>24550.298474864037</v>
      </c>
      <c r="O2144" s="57">
        <v>9230</v>
      </c>
      <c r="P2144" s="57">
        <v>504003</v>
      </c>
    </row>
    <row r="2145" spans="1:16" x14ac:dyDescent="0.25">
      <c r="A2145" s="57" t="s">
        <v>34</v>
      </c>
      <c r="B2145" s="57" t="s">
        <v>33</v>
      </c>
      <c r="C2145" s="57" t="s">
        <v>5</v>
      </c>
      <c r="D2145" s="58">
        <v>24856.699828262615</v>
      </c>
      <c r="E2145" s="59">
        <v>0</v>
      </c>
      <c r="F2145" s="57">
        <v>424057</v>
      </c>
      <c r="G2145" s="57" t="s">
        <v>293</v>
      </c>
      <c r="H2145" s="57">
        <v>2017</v>
      </c>
      <c r="I2145" s="59">
        <v>0</v>
      </c>
      <c r="J2145" s="57" t="s">
        <v>268</v>
      </c>
      <c r="K2145" s="57">
        <v>872008</v>
      </c>
      <c r="M2145" s="58">
        <v>24856.699828262615</v>
      </c>
      <c r="O2145" s="57">
        <v>9230</v>
      </c>
      <c r="P2145" s="57">
        <v>504003</v>
      </c>
    </row>
    <row r="2146" spans="1:16" x14ac:dyDescent="0.25">
      <c r="A2146" s="57" t="s">
        <v>34</v>
      </c>
      <c r="B2146" s="57" t="s">
        <v>33</v>
      </c>
      <c r="C2146" s="57" t="s">
        <v>5</v>
      </c>
      <c r="D2146" s="58">
        <v>37955.300959171276</v>
      </c>
      <c r="E2146" s="59">
        <v>0</v>
      </c>
      <c r="F2146" s="57">
        <v>424057</v>
      </c>
      <c r="G2146" s="57" t="s">
        <v>293</v>
      </c>
      <c r="H2146" s="57">
        <v>2020</v>
      </c>
      <c r="I2146" s="59">
        <v>0</v>
      </c>
      <c r="J2146" s="57" t="s">
        <v>268</v>
      </c>
      <c r="K2146" s="57">
        <v>872008</v>
      </c>
      <c r="M2146" s="58">
        <v>37955.300959171276</v>
      </c>
      <c r="O2146" s="57">
        <v>9230</v>
      </c>
      <c r="P2146" s="57">
        <v>504003</v>
      </c>
    </row>
    <row r="2147" spans="1:16" hidden="1" x14ac:dyDescent="0.25">
      <c r="A2147" s="60" t="s">
        <v>34</v>
      </c>
      <c r="B2147" s="60" t="s">
        <v>33</v>
      </c>
      <c r="C2147" s="57" t="s">
        <v>167</v>
      </c>
      <c r="D2147" s="61">
        <v>5596.9997319639988</v>
      </c>
      <c r="E2147" s="62">
        <v>0</v>
      </c>
      <c r="F2147" s="60">
        <v>464057</v>
      </c>
      <c r="G2147" s="60" t="s">
        <v>295</v>
      </c>
      <c r="H2147" s="60">
        <v>2016</v>
      </c>
      <c r="I2147" s="62">
        <v>0</v>
      </c>
      <c r="J2147" s="60" t="s">
        <v>268</v>
      </c>
      <c r="K2147" s="60">
        <v>872008</v>
      </c>
      <c r="L2147" s="61"/>
      <c r="M2147" s="61">
        <v>5596.9997319639988</v>
      </c>
      <c r="N2147" s="61"/>
      <c r="O2147" s="60">
        <v>9230</v>
      </c>
      <c r="P2147" s="60">
        <v>504003</v>
      </c>
    </row>
    <row r="2148" spans="1:16" hidden="1" x14ac:dyDescent="0.25">
      <c r="A2148" s="60" t="s">
        <v>34</v>
      </c>
      <c r="B2148" s="60" t="s">
        <v>33</v>
      </c>
      <c r="C2148" s="57" t="s">
        <v>167</v>
      </c>
      <c r="D2148" s="61">
        <v>5596.9997913025481</v>
      </c>
      <c r="E2148" s="62">
        <v>0</v>
      </c>
      <c r="F2148" s="60">
        <v>464057</v>
      </c>
      <c r="G2148" s="60" t="s">
        <v>295</v>
      </c>
      <c r="H2148" s="60">
        <v>2016</v>
      </c>
      <c r="I2148" s="62">
        <v>0</v>
      </c>
      <c r="J2148" s="60" t="s">
        <v>268</v>
      </c>
      <c r="K2148" s="60">
        <v>872008</v>
      </c>
      <c r="L2148" s="61"/>
      <c r="M2148" s="61">
        <v>5596.9997913025481</v>
      </c>
      <c r="N2148" s="61"/>
      <c r="O2148" s="60">
        <v>9230</v>
      </c>
      <c r="P2148" s="60">
        <v>504003</v>
      </c>
    </row>
    <row r="2149" spans="1:16" hidden="1" x14ac:dyDescent="0.25">
      <c r="A2149" s="60" t="s">
        <v>34</v>
      </c>
      <c r="B2149" s="60" t="s">
        <v>33</v>
      </c>
      <c r="C2149" s="57" t="s">
        <v>167</v>
      </c>
      <c r="D2149" s="61">
        <v>5596.9997920793921</v>
      </c>
      <c r="E2149" s="62">
        <v>0</v>
      </c>
      <c r="F2149" s="60">
        <v>464057</v>
      </c>
      <c r="G2149" s="60" t="s">
        <v>295</v>
      </c>
      <c r="H2149" s="60">
        <v>2016</v>
      </c>
      <c r="I2149" s="62">
        <v>0</v>
      </c>
      <c r="J2149" s="60" t="s">
        <v>268</v>
      </c>
      <c r="K2149" s="60">
        <v>872008</v>
      </c>
      <c r="L2149" s="61"/>
      <c r="M2149" s="61">
        <v>5596.9997920793921</v>
      </c>
      <c r="N2149" s="61"/>
      <c r="O2149" s="60">
        <v>9230</v>
      </c>
      <c r="P2149" s="60">
        <v>504003</v>
      </c>
    </row>
    <row r="2150" spans="1:16" hidden="1" x14ac:dyDescent="0.25">
      <c r="A2150" s="60" t="s">
        <v>34</v>
      </c>
      <c r="B2150" s="60" t="s">
        <v>33</v>
      </c>
      <c r="C2150" s="57" t="s">
        <v>167</v>
      </c>
      <c r="D2150" s="61">
        <v>5596.9997932035776</v>
      </c>
      <c r="E2150" s="62">
        <v>0</v>
      </c>
      <c r="F2150" s="60">
        <v>464057</v>
      </c>
      <c r="G2150" s="60" t="s">
        <v>295</v>
      </c>
      <c r="H2150" s="60">
        <v>2016</v>
      </c>
      <c r="I2150" s="62">
        <v>0</v>
      </c>
      <c r="J2150" s="60" t="s">
        <v>268</v>
      </c>
      <c r="K2150" s="60">
        <v>872008</v>
      </c>
      <c r="L2150" s="61"/>
      <c r="M2150" s="61">
        <v>5596.9997932035776</v>
      </c>
      <c r="N2150" s="61"/>
      <c r="O2150" s="60">
        <v>9230</v>
      </c>
      <c r="P2150" s="60">
        <v>504003</v>
      </c>
    </row>
    <row r="2151" spans="1:16" hidden="1" x14ac:dyDescent="0.25">
      <c r="A2151" s="60" t="s">
        <v>34</v>
      </c>
      <c r="B2151" s="60" t="s">
        <v>33</v>
      </c>
      <c r="C2151" s="57" t="s">
        <v>167</v>
      </c>
      <c r="D2151" s="61">
        <v>5596.9998808183209</v>
      </c>
      <c r="E2151" s="62">
        <v>0</v>
      </c>
      <c r="F2151" s="60">
        <v>464057</v>
      </c>
      <c r="G2151" s="60" t="s">
        <v>295</v>
      </c>
      <c r="H2151" s="60">
        <v>2016</v>
      </c>
      <c r="I2151" s="62">
        <v>0</v>
      </c>
      <c r="J2151" s="60" t="s">
        <v>268</v>
      </c>
      <c r="K2151" s="60">
        <v>872008</v>
      </c>
      <c r="L2151" s="61"/>
      <c r="M2151" s="61">
        <v>5596.9998808183209</v>
      </c>
      <c r="N2151" s="61"/>
      <c r="O2151" s="60">
        <v>9230</v>
      </c>
      <c r="P2151" s="60">
        <v>504003</v>
      </c>
    </row>
    <row r="2152" spans="1:16" hidden="1" x14ac:dyDescent="0.25">
      <c r="A2152" s="60" t="s">
        <v>34</v>
      </c>
      <c r="B2152" s="60" t="s">
        <v>33</v>
      </c>
      <c r="C2152" s="57" t="s">
        <v>167</v>
      </c>
      <c r="D2152" s="61">
        <v>5596.9999041173724</v>
      </c>
      <c r="E2152" s="62">
        <v>0</v>
      </c>
      <c r="F2152" s="60">
        <v>464057</v>
      </c>
      <c r="G2152" s="60" t="s">
        <v>295</v>
      </c>
      <c r="H2152" s="60">
        <v>2016</v>
      </c>
      <c r="I2152" s="62">
        <v>0</v>
      </c>
      <c r="J2152" s="60" t="s">
        <v>268</v>
      </c>
      <c r="K2152" s="60">
        <v>872008</v>
      </c>
      <c r="L2152" s="61"/>
      <c r="M2152" s="61">
        <v>5596.9999041173724</v>
      </c>
      <c r="N2152" s="61"/>
      <c r="O2152" s="60">
        <v>9230</v>
      </c>
      <c r="P2152" s="60">
        <v>504003</v>
      </c>
    </row>
    <row r="2153" spans="1:16" hidden="1" x14ac:dyDescent="0.25">
      <c r="A2153" s="60" t="s">
        <v>34</v>
      </c>
      <c r="B2153" s="60" t="s">
        <v>33</v>
      </c>
      <c r="C2153" s="57" t="s">
        <v>167</v>
      </c>
      <c r="D2153" s="61">
        <v>5596.999945309808</v>
      </c>
      <c r="E2153" s="62">
        <v>0</v>
      </c>
      <c r="F2153" s="60">
        <v>464057</v>
      </c>
      <c r="G2153" s="60" t="s">
        <v>295</v>
      </c>
      <c r="H2153" s="60">
        <v>2016</v>
      </c>
      <c r="I2153" s="62">
        <v>0</v>
      </c>
      <c r="J2153" s="60" t="s">
        <v>268</v>
      </c>
      <c r="K2153" s="60">
        <v>872008</v>
      </c>
      <c r="L2153" s="61"/>
      <c r="M2153" s="61">
        <v>5596.999945309808</v>
      </c>
      <c r="N2153" s="61"/>
      <c r="O2153" s="60">
        <v>9230</v>
      </c>
      <c r="P2153" s="60">
        <v>504003</v>
      </c>
    </row>
    <row r="2154" spans="1:16" hidden="1" x14ac:dyDescent="0.25">
      <c r="A2154" s="60" t="s">
        <v>34</v>
      </c>
      <c r="B2154" s="60" t="s">
        <v>33</v>
      </c>
      <c r="C2154" s="57" t="s">
        <v>167</v>
      </c>
      <c r="D2154" s="61">
        <v>5596.9999711750424</v>
      </c>
      <c r="E2154" s="62">
        <v>0</v>
      </c>
      <c r="F2154" s="60">
        <v>464057</v>
      </c>
      <c r="G2154" s="60" t="s">
        <v>295</v>
      </c>
      <c r="H2154" s="60">
        <v>2016</v>
      </c>
      <c r="I2154" s="62">
        <v>0</v>
      </c>
      <c r="J2154" s="60" t="s">
        <v>268</v>
      </c>
      <c r="K2154" s="60">
        <v>872008</v>
      </c>
      <c r="L2154" s="61"/>
      <c r="M2154" s="61">
        <v>5596.9999711750424</v>
      </c>
      <c r="N2154" s="61"/>
      <c r="O2154" s="60">
        <v>9230</v>
      </c>
      <c r="P2154" s="60">
        <v>504003</v>
      </c>
    </row>
    <row r="2155" spans="1:16" hidden="1" x14ac:dyDescent="0.25">
      <c r="A2155" s="60" t="s">
        <v>34</v>
      </c>
      <c r="B2155" s="60" t="s">
        <v>33</v>
      </c>
      <c r="C2155" s="57" t="s">
        <v>167</v>
      </c>
      <c r="D2155" s="61">
        <v>5597.0000687872443</v>
      </c>
      <c r="E2155" s="62">
        <v>0</v>
      </c>
      <c r="F2155" s="60">
        <v>464057</v>
      </c>
      <c r="G2155" s="60" t="s">
        <v>295</v>
      </c>
      <c r="H2155" s="60">
        <v>2016</v>
      </c>
      <c r="I2155" s="62">
        <v>0</v>
      </c>
      <c r="J2155" s="60" t="s">
        <v>268</v>
      </c>
      <c r="K2155" s="60">
        <v>872008</v>
      </c>
      <c r="L2155" s="61"/>
      <c r="M2155" s="61">
        <v>5597.0000687872443</v>
      </c>
      <c r="N2155" s="61"/>
      <c r="O2155" s="60">
        <v>9230</v>
      </c>
      <c r="P2155" s="60">
        <v>504003</v>
      </c>
    </row>
    <row r="2156" spans="1:16" hidden="1" x14ac:dyDescent="0.25">
      <c r="A2156" s="60" t="s">
        <v>34</v>
      </c>
      <c r="B2156" s="60" t="s">
        <v>33</v>
      </c>
      <c r="C2156" s="57" t="s">
        <v>167</v>
      </c>
      <c r="D2156" s="61">
        <v>5597.000077464515</v>
      </c>
      <c r="E2156" s="62">
        <v>0</v>
      </c>
      <c r="F2156" s="60">
        <v>464057</v>
      </c>
      <c r="G2156" s="60" t="s">
        <v>295</v>
      </c>
      <c r="H2156" s="60">
        <v>2016</v>
      </c>
      <c r="I2156" s="62">
        <v>0</v>
      </c>
      <c r="J2156" s="60" t="s">
        <v>268</v>
      </c>
      <c r="K2156" s="60">
        <v>872008</v>
      </c>
      <c r="L2156" s="61"/>
      <c r="M2156" s="61">
        <v>5597.000077464515</v>
      </c>
      <c r="N2156" s="61"/>
      <c r="O2156" s="60">
        <v>9230</v>
      </c>
      <c r="P2156" s="60">
        <v>504003</v>
      </c>
    </row>
    <row r="2157" spans="1:16" hidden="1" x14ac:dyDescent="0.25">
      <c r="A2157" s="60" t="s">
        <v>34</v>
      </c>
      <c r="B2157" s="60" t="s">
        <v>33</v>
      </c>
      <c r="C2157" s="57" t="s">
        <v>167</v>
      </c>
      <c r="D2157" s="61">
        <v>5608.5989945927759</v>
      </c>
      <c r="E2157" s="62">
        <v>0</v>
      </c>
      <c r="F2157" s="60">
        <v>464057</v>
      </c>
      <c r="G2157" s="60" t="s">
        <v>295</v>
      </c>
      <c r="H2157" s="60">
        <v>2018</v>
      </c>
      <c r="I2157" s="62">
        <v>0</v>
      </c>
      <c r="J2157" s="60" t="s">
        <v>268</v>
      </c>
      <c r="K2157" s="60">
        <v>872008</v>
      </c>
      <c r="L2157" s="61"/>
      <c r="M2157" s="61">
        <v>5608.5989945927759</v>
      </c>
      <c r="N2157" s="61"/>
      <c r="O2157" s="60">
        <v>9230</v>
      </c>
      <c r="P2157" s="60">
        <v>504003</v>
      </c>
    </row>
    <row r="2158" spans="1:16" hidden="1" x14ac:dyDescent="0.25">
      <c r="A2158" s="60" t="s">
        <v>34</v>
      </c>
      <c r="B2158" s="60" t="s">
        <v>33</v>
      </c>
      <c r="C2158" s="57" t="s">
        <v>167</v>
      </c>
      <c r="D2158" s="61">
        <v>5608.5993888047096</v>
      </c>
      <c r="E2158" s="62">
        <v>0</v>
      </c>
      <c r="F2158" s="60">
        <v>464057</v>
      </c>
      <c r="G2158" s="60" t="s">
        <v>295</v>
      </c>
      <c r="H2158" s="60">
        <v>2018</v>
      </c>
      <c r="I2158" s="62">
        <v>0</v>
      </c>
      <c r="J2158" s="60" t="s">
        <v>268</v>
      </c>
      <c r="K2158" s="60">
        <v>872008</v>
      </c>
      <c r="L2158" s="61"/>
      <c r="M2158" s="61">
        <v>5608.5993888047096</v>
      </c>
      <c r="N2158" s="61"/>
      <c r="O2158" s="60">
        <v>9230</v>
      </c>
      <c r="P2158" s="60">
        <v>504003</v>
      </c>
    </row>
    <row r="2159" spans="1:16" hidden="1" x14ac:dyDescent="0.25">
      <c r="A2159" s="60" t="s">
        <v>34</v>
      </c>
      <c r="B2159" s="60" t="s">
        <v>33</v>
      </c>
      <c r="C2159" s="57" t="s">
        <v>167</v>
      </c>
      <c r="D2159" s="61">
        <v>5608.5996098790274</v>
      </c>
      <c r="E2159" s="62">
        <v>0</v>
      </c>
      <c r="F2159" s="60">
        <v>464057</v>
      </c>
      <c r="G2159" s="60" t="s">
        <v>295</v>
      </c>
      <c r="H2159" s="60">
        <v>2018</v>
      </c>
      <c r="I2159" s="62">
        <v>0</v>
      </c>
      <c r="J2159" s="60" t="s">
        <v>268</v>
      </c>
      <c r="K2159" s="60">
        <v>872008</v>
      </c>
      <c r="L2159" s="61"/>
      <c r="M2159" s="61">
        <v>5608.5996098790274</v>
      </c>
      <c r="N2159" s="61"/>
      <c r="O2159" s="60">
        <v>9230</v>
      </c>
      <c r="P2159" s="60">
        <v>504003</v>
      </c>
    </row>
    <row r="2160" spans="1:16" hidden="1" x14ac:dyDescent="0.25">
      <c r="A2160" s="60" t="s">
        <v>34</v>
      </c>
      <c r="B2160" s="60" t="s">
        <v>33</v>
      </c>
      <c r="C2160" s="57" t="s">
        <v>167</v>
      </c>
      <c r="D2160" s="61">
        <v>5608.599883552346</v>
      </c>
      <c r="E2160" s="62">
        <v>0</v>
      </c>
      <c r="F2160" s="60">
        <v>464057</v>
      </c>
      <c r="G2160" s="60" t="s">
        <v>295</v>
      </c>
      <c r="H2160" s="60">
        <v>2018</v>
      </c>
      <c r="I2160" s="62">
        <v>0</v>
      </c>
      <c r="J2160" s="60" t="s">
        <v>268</v>
      </c>
      <c r="K2160" s="60">
        <v>872008</v>
      </c>
      <c r="L2160" s="61"/>
      <c r="M2160" s="61">
        <v>5608.599883552346</v>
      </c>
      <c r="N2160" s="61"/>
      <c r="O2160" s="60">
        <v>9230</v>
      </c>
      <c r="P2160" s="60">
        <v>504003</v>
      </c>
    </row>
    <row r="2161" spans="1:16" hidden="1" x14ac:dyDescent="0.25">
      <c r="A2161" s="60" t="s">
        <v>34</v>
      </c>
      <c r="B2161" s="60" t="s">
        <v>33</v>
      </c>
      <c r="C2161" s="57" t="s">
        <v>167</v>
      </c>
      <c r="D2161" s="61">
        <v>5608.599929150766</v>
      </c>
      <c r="E2161" s="62">
        <v>0</v>
      </c>
      <c r="F2161" s="60">
        <v>464057</v>
      </c>
      <c r="G2161" s="60" t="s">
        <v>295</v>
      </c>
      <c r="H2161" s="60">
        <v>2018</v>
      </c>
      <c r="I2161" s="62">
        <v>0</v>
      </c>
      <c r="J2161" s="60" t="s">
        <v>268</v>
      </c>
      <c r="K2161" s="60">
        <v>872008</v>
      </c>
      <c r="L2161" s="61"/>
      <c r="M2161" s="61">
        <v>5608.599929150766</v>
      </c>
      <c r="N2161" s="61"/>
      <c r="O2161" s="60">
        <v>9230</v>
      </c>
      <c r="P2161" s="60">
        <v>504003</v>
      </c>
    </row>
    <row r="2162" spans="1:16" hidden="1" x14ac:dyDescent="0.25">
      <c r="A2162" s="60" t="s">
        <v>34</v>
      </c>
      <c r="B2162" s="60" t="s">
        <v>33</v>
      </c>
      <c r="C2162" s="57" t="s">
        <v>167</v>
      </c>
      <c r="D2162" s="61">
        <v>5608.6000014215551</v>
      </c>
      <c r="E2162" s="62">
        <v>0</v>
      </c>
      <c r="F2162" s="60">
        <v>464057</v>
      </c>
      <c r="G2162" s="60" t="s">
        <v>295</v>
      </c>
      <c r="H2162" s="60">
        <v>2018</v>
      </c>
      <c r="I2162" s="62">
        <v>0</v>
      </c>
      <c r="J2162" s="60" t="s">
        <v>268</v>
      </c>
      <c r="K2162" s="60">
        <v>872008</v>
      </c>
      <c r="L2162" s="61"/>
      <c r="M2162" s="61">
        <v>5608.6000014215551</v>
      </c>
      <c r="N2162" s="61"/>
      <c r="O2162" s="60">
        <v>9230</v>
      </c>
      <c r="P2162" s="60">
        <v>504003</v>
      </c>
    </row>
    <row r="2163" spans="1:16" hidden="1" x14ac:dyDescent="0.25">
      <c r="A2163" s="60" t="s">
        <v>34</v>
      </c>
      <c r="B2163" s="60" t="s">
        <v>33</v>
      </c>
      <c r="C2163" s="57" t="s">
        <v>167</v>
      </c>
      <c r="D2163" s="61">
        <v>5608.6000360319194</v>
      </c>
      <c r="E2163" s="62">
        <v>0</v>
      </c>
      <c r="F2163" s="60">
        <v>464057</v>
      </c>
      <c r="G2163" s="60" t="s">
        <v>295</v>
      </c>
      <c r="H2163" s="60">
        <v>2018</v>
      </c>
      <c r="I2163" s="62">
        <v>0</v>
      </c>
      <c r="J2163" s="60" t="s">
        <v>268</v>
      </c>
      <c r="K2163" s="60">
        <v>872008</v>
      </c>
      <c r="L2163" s="61"/>
      <c r="M2163" s="61">
        <v>5608.6000360319194</v>
      </c>
      <c r="N2163" s="61"/>
      <c r="O2163" s="60">
        <v>9230</v>
      </c>
      <c r="P2163" s="60">
        <v>504003</v>
      </c>
    </row>
    <row r="2164" spans="1:16" hidden="1" x14ac:dyDescent="0.25">
      <c r="A2164" s="60" t="s">
        <v>34</v>
      </c>
      <c r="B2164" s="60" t="s">
        <v>33</v>
      </c>
      <c r="C2164" s="57" t="s">
        <v>167</v>
      </c>
      <c r="D2164" s="61">
        <v>5608.600093486888</v>
      </c>
      <c r="E2164" s="62">
        <v>0</v>
      </c>
      <c r="F2164" s="60">
        <v>464057</v>
      </c>
      <c r="G2164" s="60" t="s">
        <v>295</v>
      </c>
      <c r="H2164" s="60">
        <v>2018</v>
      </c>
      <c r="I2164" s="62">
        <v>0</v>
      </c>
      <c r="J2164" s="60" t="s">
        <v>268</v>
      </c>
      <c r="K2164" s="60">
        <v>872008</v>
      </c>
      <c r="L2164" s="61"/>
      <c r="M2164" s="61">
        <v>5608.600093486888</v>
      </c>
      <c r="N2164" s="61"/>
      <c r="O2164" s="60">
        <v>9230</v>
      </c>
      <c r="P2164" s="60">
        <v>504003</v>
      </c>
    </row>
    <row r="2165" spans="1:16" hidden="1" x14ac:dyDescent="0.25">
      <c r="A2165" s="60" t="s">
        <v>34</v>
      </c>
      <c r="B2165" s="60" t="s">
        <v>33</v>
      </c>
      <c r="C2165" s="57" t="s">
        <v>167</v>
      </c>
      <c r="D2165" s="61">
        <v>5608.6001929550403</v>
      </c>
      <c r="E2165" s="62">
        <v>0</v>
      </c>
      <c r="F2165" s="60">
        <v>464057</v>
      </c>
      <c r="G2165" s="60" t="s">
        <v>295</v>
      </c>
      <c r="H2165" s="60">
        <v>2018</v>
      </c>
      <c r="I2165" s="62">
        <v>0</v>
      </c>
      <c r="J2165" s="60" t="s">
        <v>268</v>
      </c>
      <c r="K2165" s="60">
        <v>872008</v>
      </c>
      <c r="L2165" s="61"/>
      <c r="M2165" s="61">
        <v>5608.6001929550403</v>
      </c>
      <c r="N2165" s="61"/>
      <c r="O2165" s="60">
        <v>9230</v>
      </c>
      <c r="P2165" s="60">
        <v>504003</v>
      </c>
    </row>
    <row r="2166" spans="1:16" hidden="1" x14ac:dyDescent="0.25">
      <c r="A2166" s="60" t="s">
        <v>34</v>
      </c>
      <c r="B2166" s="60" t="s">
        <v>33</v>
      </c>
      <c r="C2166" s="57" t="s">
        <v>167</v>
      </c>
      <c r="D2166" s="61">
        <v>5608.6002510287581</v>
      </c>
      <c r="E2166" s="62">
        <v>0</v>
      </c>
      <c r="F2166" s="60">
        <v>464057</v>
      </c>
      <c r="G2166" s="60" t="s">
        <v>295</v>
      </c>
      <c r="H2166" s="60">
        <v>2018</v>
      </c>
      <c r="I2166" s="62">
        <v>0</v>
      </c>
      <c r="J2166" s="60" t="s">
        <v>268</v>
      </c>
      <c r="K2166" s="60">
        <v>872008</v>
      </c>
      <c r="L2166" s="61"/>
      <c r="M2166" s="61">
        <v>5608.6002510287581</v>
      </c>
      <c r="N2166" s="61"/>
      <c r="O2166" s="60">
        <v>9230</v>
      </c>
      <c r="P2166" s="60">
        <v>504003</v>
      </c>
    </row>
    <row r="2167" spans="1:16" hidden="1" x14ac:dyDescent="0.25">
      <c r="A2167" s="60" t="s">
        <v>34</v>
      </c>
      <c r="B2167" s="60" t="s">
        <v>33</v>
      </c>
      <c r="C2167" s="57" t="s">
        <v>167</v>
      </c>
      <c r="D2167" s="61">
        <v>5608.6004785785663</v>
      </c>
      <c r="E2167" s="62">
        <v>0</v>
      </c>
      <c r="F2167" s="60">
        <v>464057</v>
      </c>
      <c r="G2167" s="60" t="s">
        <v>295</v>
      </c>
      <c r="H2167" s="60">
        <v>2018</v>
      </c>
      <c r="I2167" s="62">
        <v>0</v>
      </c>
      <c r="J2167" s="60" t="s">
        <v>268</v>
      </c>
      <c r="K2167" s="60">
        <v>872008</v>
      </c>
      <c r="L2167" s="61"/>
      <c r="M2167" s="61">
        <v>5608.6004785785663</v>
      </c>
      <c r="N2167" s="61"/>
      <c r="O2167" s="60">
        <v>9230</v>
      </c>
      <c r="P2167" s="60">
        <v>504003</v>
      </c>
    </row>
    <row r="2168" spans="1:16" hidden="1" x14ac:dyDescent="0.25">
      <c r="A2168" s="60" t="s">
        <v>34</v>
      </c>
      <c r="B2168" s="60" t="s">
        <v>33</v>
      </c>
      <c r="C2168" s="57" t="s">
        <v>167</v>
      </c>
      <c r="D2168" s="61">
        <v>5608.6009907987664</v>
      </c>
      <c r="E2168" s="62">
        <v>0</v>
      </c>
      <c r="F2168" s="60">
        <v>464057</v>
      </c>
      <c r="G2168" s="60" t="s">
        <v>295</v>
      </c>
      <c r="H2168" s="60">
        <v>2018</v>
      </c>
      <c r="I2168" s="62">
        <v>0</v>
      </c>
      <c r="J2168" s="60" t="s">
        <v>268</v>
      </c>
      <c r="K2168" s="60">
        <v>872008</v>
      </c>
      <c r="L2168" s="61"/>
      <c r="M2168" s="61">
        <v>5608.6009907987664</v>
      </c>
      <c r="N2168" s="61"/>
      <c r="O2168" s="60">
        <v>9230</v>
      </c>
      <c r="P2168" s="60">
        <v>504003</v>
      </c>
    </row>
    <row r="2169" spans="1:16" hidden="1" x14ac:dyDescent="0.25">
      <c r="A2169" s="60" t="s">
        <v>34</v>
      </c>
      <c r="B2169" s="60" t="s">
        <v>33</v>
      </c>
      <c r="C2169" s="57" t="s">
        <v>167</v>
      </c>
      <c r="D2169" s="61">
        <v>5800</v>
      </c>
      <c r="E2169" s="62">
        <v>0</v>
      </c>
      <c r="F2169" s="60">
        <v>464057</v>
      </c>
      <c r="G2169" s="60" t="s">
        <v>295</v>
      </c>
      <c r="H2169" s="60">
        <v>2019</v>
      </c>
      <c r="I2169" s="62">
        <v>0</v>
      </c>
      <c r="J2169" s="60" t="s">
        <v>268</v>
      </c>
      <c r="K2169" s="60">
        <v>872008</v>
      </c>
      <c r="L2169" s="61"/>
      <c r="M2169" s="61">
        <v>5800</v>
      </c>
      <c r="N2169" s="61"/>
      <c r="O2169" s="60">
        <v>9230</v>
      </c>
      <c r="P2169" s="60">
        <v>504003</v>
      </c>
    </row>
    <row r="2170" spans="1:16" hidden="1" x14ac:dyDescent="0.25">
      <c r="A2170" s="60" t="s">
        <v>34</v>
      </c>
      <c r="B2170" s="60" t="s">
        <v>33</v>
      </c>
      <c r="C2170" s="57" t="s">
        <v>167</v>
      </c>
      <c r="D2170" s="61">
        <v>5800.0000931452805</v>
      </c>
      <c r="E2170" s="62">
        <v>0</v>
      </c>
      <c r="F2170" s="60">
        <v>464057</v>
      </c>
      <c r="G2170" s="60" t="s">
        <v>295</v>
      </c>
      <c r="H2170" s="60">
        <v>2019</v>
      </c>
      <c r="I2170" s="62">
        <v>0</v>
      </c>
      <c r="J2170" s="60" t="s">
        <v>268</v>
      </c>
      <c r="K2170" s="60">
        <v>872008</v>
      </c>
      <c r="L2170" s="61"/>
      <c r="M2170" s="61">
        <v>5800.0000931452805</v>
      </c>
      <c r="N2170" s="61"/>
      <c r="O2170" s="60">
        <v>9230</v>
      </c>
      <c r="P2170" s="60">
        <v>504003</v>
      </c>
    </row>
    <row r="2171" spans="1:16" hidden="1" x14ac:dyDescent="0.25">
      <c r="A2171" s="60" t="s">
        <v>34</v>
      </c>
      <c r="B2171" s="60" t="s">
        <v>33</v>
      </c>
      <c r="C2171" s="57" t="s">
        <v>167</v>
      </c>
      <c r="D2171" s="61">
        <v>5800.0001848098191</v>
      </c>
      <c r="E2171" s="62">
        <v>0</v>
      </c>
      <c r="F2171" s="60">
        <v>464057</v>
      </c>
      <c r="G2171" s="60" t="s">
        <v>295</v>
      </c>
      <c r="H2171" s="60">
        <v>2019</v>
      </c>
      <c r="I2171" s="62">
        <v>0</v>
      </c>
      <c r="J2171" s="60" t="s">
        <v>268</v>
      </c>
      <c r="K2171" s="60">
        <v>872008</v>
      </c>
      <c r="L2171" s="61"/>
      <c r="M2171" s="61">
        <v>5800.0001848098191</v>
      </c>
      <c r="N2171" s="61"/>
      <c r="O2171" s="60">
        <v>9230</v>
      </c>
      <c r="P2171" s="60">
        <v>504003</v>
      </c>
    </row>
    <row r="2172" spans="1:16" hidden="1" x14ac:dyDescent="0.25">
      <c r="A2172" s="60" t="s">
        <v>34</v>
      </c>
      <c r="B2172" s="60" t="s">
        <v>33</v>
      </c>
      <c r="C2172" s="57" t="s">
        <v>167</v>
      </c>
      <c r="D2172" s="61">
        <v>5800.0002003385089</v>
      </c>
      <c r="E2172" s="62">
        <v>0</v>
      </c>
      <c r="F2172" s="60">
        <v>464057</v>
      </c>
      <c r="G2172" s="60" t="s">
        <v>295</v>
      </c>
      <c r="H2172" s="60">
        <v>2019</v>
      </c>
      <c r="I2172" s="62">
        <v>0</v>
      </c>
      <c r="J2172" s="60" t="s">
        <v>268</v>
      </c>
      <c r="K2172" s="60">
        <v>872008</v>
      </c>
      <c r="L2172" s="61"/>
      <c r="M2172" s="61">
        <v>5800.0002003385089</v>
      </c>
      <c r="N2172" s="61"/>
      <c r="O2172" s="60">
        <v>9230</v>
      </c>
      <c r="P2172" s="60">
        <v>504003</v>
      </c>
    </row>
    <row r="2173" spans="1:16" hidden="1" x14ac:dyDescent="0.25">
      <c r="A2173" s="60" t="s">
        <v>34</v>
      </c>
      <c r="B2173" s="60" t="s">
        <v>33</v>
      </c>
      <c r="C2173" s="57" t="s">
        <v>167</v>
      </c>
      <c r="D2173" s="61">
        <v>5800.0004350733643</v>
      </c>
      <c r="E2173" s="62">
        <v>0</v>
      </c>
      <c r="F2173" s="60">
        <v>464057</v>
      </c>
      <c r="G2173" s="60" t="s">
        <v>295</v>
      </c>
      <c r="H2173" s="60">
        <v>2019</v>
      </c>
      <c r="I2173" s="62">
        <v>0</v>
      </c>
      <c r="J2173" s="60" t="s">
        <v>268</v>
      </c>
      <c r="K2173" s="60">
        <v>872008</v>
      </c>
      <c r="L2173" s="61"/>
      <c r="M2173" s="61">
        <v>5800.0004350733643</v>
      </c>
      <c r="N2173" s="61"/>
      <c r="O2173" s="60">
        <v>9230</v>
      </c>
      <c r="P2173" s="60">
        <v>504003</v>
      </c>
    </row>
    <row r="2174" spans="1:16" hidden="1" x14ac:dyDescent="0.25">
      <c r="A2174" s="60" t="s">
        <v>34</v>
      </c>
      <c r="B2174" s="60" t="s">
        <v>33</v>
      </c>
      <c r="C2174" s="57" t="s">
        <v>167</v>
      </c>
      <c r="D2174" s="61">
        <v>5800.0006795954623</v>
      </c>
      <c r="E2174" s="62">
        <v>0</v>
      </c>
      <c r="F2174" s="60">
        <v>464057</v>
      </c>
      <c r="G2174" s="60" t="s">
        <v>295</v>
      </c>
      <c r="H2174" s="60">
        <v>2019</v>
      </c>
      <c r="I2174" s="62">
        <v>0</v>
      </c>
      <c r="J2174" s="60" t="s">
        <v>268</v>
      </c>
      <c r="K2174" s="60">
        <v>872008</v>
      </c>
      <c r="L2174" s="61"/>
      <c r="M2174" s="61">
        <v>5800.0006795954623</v>
      </c>
      <c r="N2174" s="61"/>
      <c r="O2174" s="60">
        <v>9230</v>
      </c>
      <c r="P2174" s="60">
        <v>504003</v>
      </c>
    </row>
    <row r="2175" spans="1:16" hidden="1" x14ac:dyDescent="0.25">
      <c r="A2175" s="60" t="s">
        <v>34</v>
      </c>
      <c r="B2175" s="60" t="s">
        <v>33</v>
      </c>
      <c r="C2175" s="57" t="s">
        <v>167</v>
      </c>
      <c r="D2175" s="61">
        <v>5944.9994843032146</v>
      </c>
      <c r="E2175" s="62">
        <v>0</v>
      </c>
      <c r="F2175" s="60">
        <v>464057</v>
      </c>
      <c r="G2175" s="60" t="s">
        <v>295</v>
      </c>
      <c r="H2175" s="60">
        <v>2017</v>
      </c>
      <c r="I2175" s="62">
        <v>0</v>
      </c>
      <c r="J2175" s="60" t="s">
        <v>268</v>
      </c>
      <c r="K2175" s="60">
        <v>872008</v>
      </c>
      <c r="L2175" s="61"/>
      <c r="M2175" s="61">
        <v>5944.9994843032146</v>
      </c>
      <c r="N2175" s="61"/>
      <c r="O2175" s="60">
        <v>9230</v>
      </c>
      <c r="P2175" s="60">
        <v>504003</v>
      </c>
    </row>
    <row r="2176" spans="1:16" hidden="1" x14ac:dyDescent="0.25">
      <c r="A2176" s="60" t="s">
        <v>34</v>
      </c>
      <c r="B2176" s="60" t="s">
        <v>33</v>
      </c>
      <c r="C2176" s="57" t="s">
        <v>167</v>
      </c>
      <c r="D2176" s="61">
        <v>5944.9996581774112</v>
      </c>
      <c r="E2176" s="62">
        <v>0</v>
      </c>
      <c r="F2176" s="60">
        <v>464057</v>
      </c>
      <c r="G2176" s="60" t="s">
        <v>295</v>
      </c>
      <c r="H2176" s="60">
        <v>2017</v>
      </c>
      <c r="I2176" s="62">
        <v>0</v>
      </c>
      <c r="J2176" s="60" t="s">
        <v>268</v>
      </c>
      <c r="K2176" s="60">
        <v>872008</v>
      </c>
      <c r="L2176" s="61"/>
      <c r="M2176" s="61">
        <v>5944.9996581774112</v>
      </c>
      <c r="N2176" s="61"/>
      <c r="O2176" s="60">
        <v>9230</v>
      </c>
      <c r="P2176" s="60">
        <v>504003</v>
      </c>
    </row>
    <row r="2177" spans="1:16" hidden="1" x14ac:dyDescent="0.25">
      <c r="A2177" s="60" t="s">
        <v>34</v>
      </c>
      <c r="B2177" s="60" t="s">
        <v>33</v>
      </c>
      <c r="C2177" s="57" t="s">
        <v>167</v>
      </c>
      <c r="D2177" s="61">
        <v>5944.9996609156597</v>
      </c>
      <c r="E2177" s="62">
        <v>0</v>
      </c>
      <c r="F2177" s="60">
        <v>464057</v>
      </c>
      <c r="G2177" s="60" t="s">
        <v>295</v>
      </c>
      <c r="H2177" s="60">
        <v>2017</v>
      </c>
      <c r="I2177" s="62">
        <v>0</v>
      </c>
      <c r="J2177" s="60" t="s">
        <v>268</v>
      </c>
      <c r="K2177" s="60">
        <v>872008</v>
      </c>
      <c r="L2177" s="61"/>
      <c r="M2177" s="61">
        <v>5944.9996609156597</v>
      </c>
      <c r="N2177" s="61"/>
      <c r="O2177" s="60">
        <v>9230</v>
      </c>
      <c r="P2177" s="60">
        <v>504003</v>
      </c>
    </row>
    <row r="2178" spans="1:16" hidden="1" x14ac:dyDescent="0.25">
      <c r="A2178" s="60" t="s">
        <v>34</v>
      </c>
      <c r="B2178" s="60" t="s">
        <v>33</v>
      </c>
      <c r="C2178" s="57" t="s">
        <v>167</v>
      </c>
      <c r="D2178" s="61">
        <v>5944.9997311751322</v>
      </c>
      <c r="E2178" s="62">
        <v>0</v>
      </c>
      <c r="F2178" s="60">
        <v>464057</v>
      </c>
      <c r="G2178" s="60" t="s">
        <v>295</v>
      </c>
      <c r="H2178" s="60">
        <v>2017</v>
      </c>
      <c r="I2178" s="62">
        <v>0</v>
      </c>
      <c r="J2178" s="60" t="s">
        <v>268</v>
      </c>
      <c r="K2178" s="60">
        <v>872008</v>
      </c>
      <c r="L2178" s="61"/>
      <c r="M2178" s="61">
        <v>5944.9997311751322</v>
      </c>
      <c r="N2178" s="61"/>
      <c r="O2178" s="60">
        <v>9230</v>
      </c>
      <c r="P2178" s="60">
        <v>504003</v>
      </c>
    </row>
    <row r="2179" spans="1:16" hidden="1" x14ac:dyDescent="0.25">
      <c r="A2179" s="60" t="s">
        <v>34</v>
      </c>
      <c r="B2179" s="60" t="s">
        <v>33</v>
      </c>
      <c r="C2179" s="57" t="s">
        <v>167</v>
      </c>
      <c r="D2179" s="61">
        <v>5944.9998271864379</v>
      </c>
      <c r="E2179" s="62">
        <v>0</v>
      </c>
      <c r="F2179" s="60">
        <v>464057</v>
      </c>
      <c r="G2179" s="60" t="s">
        <v>295</v>
      </c>
      <c r="H2179" s="60">
        <v>2017</v>
      </c>
      <c r="I2179" s="62">
        <v>0</v>
      </c>
      <c r="J2179" s="60" t="s">
        <v>268</v>
      </c>
      <c r="K2179" s="60">
        <v>872008</v>
      </c>
      <c r="L2179" s="61"/>
      <c r="M2179" s="61">
        <v>5944.9998271864379</v>
      </c>
      <c r="N2179" s="61"/>
      <c r="O2179" s="60">
        <v>9230</v>
      </c>
      <c r="P2179" s="60">
        <v>504003</v>
      </c>
    </row>
    <row r="2180" spans="1:16" hidden="1" x14ac:dyDescent="0.25">
      <c r="A2180" s="60" t="s">
        <v>34</v>
      </c>
      <c r="B2180" s="60" t="s">
        <v>33</v>
      </c>
      <c r="C2180" s="57" t="s">
        <v>167</v>
      </c>
      <c r="D2180" s="61">
        <v>5944.9999532064703</v>
      </c>
      <c r="E2180" s="62">
        <v>0</v>
      </c>
      <c r="F2180" s="60">
        <v>464057</v>
      </c>
      <c r="G2180" s="60" t="s">
        <v>295</v>
      </c>
      <c r="H2180" s="60">
        <v>2017</v>
      </c>
      <c r="I2180" s="62">
        <v>0</v>
      </c>
      <c r="J2180" s="60" t="s">
        <v>268</v>
      </c>
      <c r="K2180" s="60">
        <v>872008</v>
      </c>
      <c r="L2180" s="61"/>
      <c r="M2180" s="61">
        <v>5944.9999532064703</v>
      </c>
      <c r="N2180" s="61"/>
      <c r="O2180" s="60">
        <v>9230</v>
      </c>
      <c r="P2180" s="60">
        <v>504003</v>
      </c>
    </row>
    <row r="2181" spans="1:16" hidden="1" x14ac:dyDescent="0.25">
      <c r="A2181" s="60" t="s">
        <v>34</v>
      </c>
      <c r="B2181" s="60" t="s">
        <v>33</v>
      </c>
      <c r="C2181" s="57" t="s">
        <v>167</v>
      </c>
      <c r="D2181" s="61">
        <v>5944.9999913909005</v>
      </c>
      <c r="E2181" s="62">
        <v>0</v>
      </c>
      <c r="F2181" s="60">
        <v>464057</v>
      </c>
      <c r="G2181" s="60" t="s">
        <v>295</v>
      </c>
      <c r="H2181" s="60">
        <v>2017</v>
      </c>
      <c r="I2181" s="62">
        <v>0</v>
      </c>
      <c r="J2181" s="60" t="s">
        <v>268</v>
      </c>
      <c r="K2181" s="60">
        <v>872008</v>
      </c>
      <c r="L2181" s="61"/>
      <c r="M2181" s="61">
        <v>5944.9999913909005</v>
      </c>
      <c r="N2181" s="61"/>
      <c r="O2181" s="60">
        <v>9230</v>
      </c>
      <c r="P2181" s="60">
        <v>504003</v>
      </c>
    </row>
    <row r="2182" spans="1:16" hidden="1" x14ac:dyDescent="0.25">
      <c r="A2182" s="60" t="s">
        <v>34</v>
      </c>
      <c r="B2182" s="60" t="s">
        <v>33</v>
      </c>
      <c r="C2182" s="57" t="s">
        <v>167</v>
      </c>
      <c r="D2182" s="61">
        <v>5945.0000498402042</v>
      </c>
      <c r="E2182" s="62">
        <v>0</v>
      </c>
      <c r="F2182" s="60">
        <v>464057</v>
      </c>
      <c r="G2182" s="60" t="s">
        <v>295</v>
      </c>
      <c r="H2182" s="60">
        <v>2017</v>
      </c>
      <c r="I2182" s="62">
        <v>0</v>
      </c>
      <c r="J2182" s="60" t="s">
        <v>268</v>
      </c>
      <c r="K2182" s="60">
        <v>872008</v>
      </c>
      <c r="L2182" s="61"/>
      <c r="M2182" s="61">
        <v>5945.0000498402042</v>
      </c>
      <c r="N2182" s="61"/>
      <c r="O2182" s="60">
        <v>9230</v>
      </c>
      <c r="P2182" s="60">
        <v>504003</v>
      </c>
    </row>
    <row r="2183" spans="1:16" hidden="1" x14ac:dyDescent="0.25">
      <c r="A2183" s="60" t="s">
        <v>34</v>
      </c>
      <c r="B2183" s="60" t="s">
        <v>33</v>
      </c>
      <c r="C2183" s="57" t="s">
        <v>167</v>
      </c>
      <c r="D2183" s="61">
        <v>5945.0000664204936</v>
      </c>
      <c r="E2183" s="62">
        <v>0</v>
      </c>
      <c r="F2183" s="60">
        <v>464057</v>
      </c>
      <c r="G2183" s="60" t="s">
        <v>295</v>
      </c>
      <c r="H2183" s="60">
        <v>2017</v>
      </c>
      <c r="I2183" s="62">
        <v>0</v>
      </c>
      <c r="J2183" s="60" t="s">
        <v>268</v>
      </c>
      <c r="K2183" s="60">
        <v>872008</v>
      </c>
      <c r="L2183" s="61"/>
      <c r="M2183" s="61">
        <v>5945.0000664204936</v>
      </c>
      <c r="N2183" s="61"/>
      <c r="O2183" s="60">
        <v>9230</v>
      </c>
      <c r="P2183" s="60">
        <v>504003</v>
      </c>
    </row>
    <row r="2184" spans="1:16" hidden="1" x14ac:dyDescent="0.25">
      <c r="A2184" s="60" t="s">
        <v>34</v>
      </c>
      <c r="B2184" s="60" t="s">
        <v>33</v>
      </c>
      <c r="C2184" s="57" t="s">
        <v>167</v>
      </c>
      <c r="D2184" s="61">
        <v>5945.0002548698858</v>
      </c>
      <c r="E2184" s="62">
        <v>0</v>
      </c>
      <c r="F2184" s="60">
        <v>464057</v>
      </c>
      <c r="G2184" s="60" t="s">
        <v>295</v>
      </c>
      <c r="H2184" s="60">
        <v>2017</v>
      </c>
      <c r="I2184" s="62">
        <v>0</v>
      </c>
      <c r="J2184" s="60" t="s">
        <v>268</v>
      </c>
      <c r="K2184" s="60">
        <v>872008</v>
      </c>
      <c r="L2184" s="61"/>
      <c r="M2184" s="61">
        <v>5945.0002548698858</v>
      </c>
      <c r="N2184" s="61"/>
      <c r="O2184" s="60">
        <v>9230</v>
      </c>
      <c r="P2184" s="60">
        <v>504003</v>
      </c>
    </row>
    <row r="2185" spans="1:16" hidden="1" x14ac:dyDescent="0.25">
      <c r="A2185" s="60" t="s">
        <v>34</v>
      </c>
      <c r="B2185" s="60" t="s">
        <v>33</v>
      </c>
      <c r="C2185" s="57" t="s">
        <v>167</v>
      </c>
      <c r="D2185" s="61">
        <v>8183.7996176988736</v>
      </c>
      <c r="E2185" s="62">
        <v>0</v>
      </c>
      <c r="F2185" s="60">
        <v>464057</v>
      </c>
      <c r="G2185" s="60" t="s">
        <v>295</v>
      </c>
      <c r="H2185" s="60">
        <v>2020</v>
      </c>
      <c r="I2185" s="62">
        <v>0</v>
      </c>
      <c r="J2185" s="60" t="s">
        <v>268</v>
      </c>
      <c r="K2185" s="60">
        <v>872008</v>
      </c>
      <c r="L2185" s="61"/>
      <c r="M2185" s="61">
        <v>8183.7996176988736</v>
      </c>
      <c r="N2185" s="61"/>
      <c r="O2185" s="60">
        <v>9230</v>
      </c>
      <c r="P2185" s="60">
        <v>504003</v>
      </c>
    </row>
    <row r="2186" spans="1:16" hidden="1" x14ac:dyDescent="0.25">
      <c r="A2186" s="60" t="s">
        <v>34</v>
      </c>
      <c r="B2186" s="60" t="s">
        <v>33</v>
      </c>
      <c r="C2186" s="57" t="s">
        <v>167</v>
      </c>
      <c r="D2186" s="61">
        <v>8183.7996331902641</v>
      </c>
      <c r="E2186" s="62">
        <v>0</v>
      </c>
      <c r="F2186" s="60">
        <v>464057</v>
      </c>
      <c r="G2186" s="60" t="s">
        <v>295</v>
      </c>
      <c r="H2186" s="60">
        <v>2020</v>
      </c>
      <c r="I2186" s="62">
        <v>0</v>
      </c>
      <c r="J2186" s="60" t="s">
        <v>268</v>
      </c>
      <c r="K2186" s="60">
        <v>872008</v>
      </c>
      <c r="L2186" s="61"/>
      <c r="M2186" s="61">
        <v>8183.7996331902641</v>
      </c>
      <c r="N2186" s="61"/>
      <c r="O2186" s="60">
        <v>9230</v>
      </c>
      <c r="P2186" s="60">
        <v>504003</v>
      </c>
    </row>
    <row r="2187" spans="1:16" hidden="1" x14ac:dyDescent="0.25">
      <c r="A2187" s="60" t="s">
        <v>34</v>
      </c>
      <c r="B2187" s="60" t="s">
        <v>33</v>
      </c>
      <c r="C2187" s="57" t="s">
        <v>167</v>
      </c>
      <c r="D2187" s="61">
        <v>8183.7999044231356</v>
      </c>
      <c r="E2187" s="62">
        <v>0</v>
      </c>
      <c r="F2187" s="60">
        <v>464057</v>
      </c>
      <c r="G2187" s="60" t="s">
        <v>295</v>
      </c>
      <c r="H2187" s="60">
        <v>2020</v>
      </c>
      <c r="I2187" s="62">
        <v>0</v>
      </c>
      <c r="J2187" s="60" t="s">
        <v>268</v>
      </c>
      <c r="K2187" s="60">
        <v>872008</v>
      </c>
      <c r="L2187" s="61"/>
      <c r="M2187" s="61">
        <v>8183.7999044231356</v>
      </c>
      <c r="N2187" s="61"/>
      <c r="O2187" s="60">
        <v>9230</v>
      </c>
      <c r="P2187" s="60">
        <v>504003</v>
      </c>
    </row>
    <row r="2188" spans="1:16" hidden="1" x14ac:dyDescent="0.25">
      <c r="A2188" s="60" t="s">
        <v>34</v>
      </c>
      <c r="B2188" s="60" t="s">
        <v>33</v>
      </c>
      <c r="C2188" s="57" t="s">
        <v>167</v>
      </c>
      <c r="D2188" s="61">
        <v>8183.8000133750775</v>
      </c>
      <c r="E2188" s="62">
        <v>0</v>
      </c>
      <c r="F2188" s="60">
        <v>464057</v>
      </c>
      <c r="G2188" s="60" t="s">
        <v>295</v>
      </c>
      <c r="H2188" s="60">
        <v>2020</v>
      </c>
      <c r="I2188" s="62">
        <v>0</v>
      </c>
      <c r="J2188" s="60" t="s">
        <v>268</v>
      </c>
      <c r="K2188" s="60">
        <v>872008</v>
      </c>
      <c r="L2188" s="61"/>
      <c r="M2188" s="61">
        <v>8183.8000133750775</v>
      </c>
      <c r="N2188" s="61"/>
      <c r="O2188" s="60">
        <v>9230</v>
      </c>
      <c r="P2188" s="60">
        <v>504003</v>
      </c>
    </row>
    <row r="2189" spans="1:16" hidden="1" x14ac:dyDescent="0.25">
      <c r="A2189" s="60" t="s">
        <v>34</v>
      </c>
      <c r="B2189" s="60" t="s">
        <v>33</v>
      </c>
      <c r="C2189" s="57" t="s">
        <v>167</v>
      </c>
      <c r="D2189" s="61">
        <v>8183.8003332718663</v>
      </c>
      <c r="E2189" s="62">
        <v>0</v>
      </c>
      <c r="F2189" s="60">
        <v>464057</v>
      </c>
      <c r="G2189" s="60" t="s">
        <v>295</v>
      </c>
      <c r="H2189" s="60">
        <v>2020</v>
      </c>
      <c r="I2189" s="62">
        <v>0</v>
      </c>
      <c r="J2189" s="60" t="s">
        <v>268</v>
      </c>
      <c r="K2189" s="60">
        <v>872008</v>
      </c>
      <c r="L2189" s="61"/>
      <c r="M2189" s="61">
        <v>8183.8003332718663</v>
      </c>
      <c r="N2189" s="61"/>
      <c r="O2189" s="60">
        <v>9230</v>
      </c>
      <c r="P2189" s="60">
        <v>504003</v>
      </c>
    </row>
    <row r="2190" spans="1:16" hidden="1" x14ac:dyDescent="0.25">
      <c r="A2190" s="60" t="s">
        <v>34</v>
      </c>
      <c r="B2190" s="60" t="s">
        <v>33</v>
      </c>
      <c r="C2190" s="57" t="s">
        <v>167</v>
      </c>
      <c r="D2190" s="61">
        <v>8183.8004000691062</v>
      </c>
      <c r="E2190" s="62">
        <v>0</v>
      </c>
      <c r="F2190" s="60">
        <v>464057</v>
      </c>
      <c r="G2190" s="60" t="s">
        <v>295</v>
      </c>
      <c r="H2190" s="60">
        <v>2020</v>
      </c>
      <c r="I2190" s="62">
        <v>0</v>
      </c>
      <c r="J2190" s="60" t="s">
        <v>268</v>
      </c>
      <c r="K2190" s="60">
        <v>872008</v>
      </c>
      <c r="L2190" s="61"/>
      <c r="M2190" s="61">
        <v>8183.8004000691062</v>
      </c>
      <c r="N2190" s="61"/>
      <c r="O2190" s="60">
        <v>9230</v>
      </c>
      <c r="P2190" s="60">
        <v>504003</v>
      </c>
    </row>
    <row r="2191" spans="1:16" hidden="1" x14ac:dyDescent="0.25">
      <c r="A2191" s="60" t="s">
        <v>34</v>
      </c>
      <c r="B2191" s="60" t="s">
        <v>33</v>
      </c>
      <c r="C2191" s="57" t="s">
        <v>167</v>
      </c>
      <c r="D2191" s="61">
        <v>8183.8006719864943</v>
      </c>
      <c r="E2191" s="62">
        <v>0</v>
      </c>
      <c r="F2191" s="60">
        <v>464057</v>
      </c>
      <c r="G2191" s="60" t="s">
        <v>295</v>
      </c>
      <c r="H2191" s="60">
        <v>2020</v>
      </c>
      <c r="I2191" s="62">
        <v>0</v>
      </c>
      <c r="J2191" s="60" t="s">
        <v>268</v>
      </c>
      <c r="K2191" s="60">
        <v>872008</v>
      </c>
      <c r="L2191" s="61"/>
      <c r="M2191" s="61">
        <v>8183.8006719864943</v>
      </c>
      <c r="N2191" s="61"/>
      <c r="O2191" s="60">
        <v>9230</v>
      </c>
      <c r="P2191" s="60">
        <v>504003</v>
      </c>
    </row>
    <row r="2192" spans="1:16" hidden="1" x14ac:dyDescent="0.25">
      <c r="A2192" s="60" t="s">
        <v>34</v>
      </c>
      <c r="B2192" s="60" t="s">
        <v>33</v>
      </c>
      <c r="C2192" s="57" t="s">
        <v>167</v>
      </c>
      <c r="D2192" s="61">
        <v>8183.8012152058454</v>
      </c>
      <c r="E2192" s="62">
        <v>0</v>
      </c>
      <c r="F2192" s="60">
        <v>464057</v>
      </c>
      <c r="G2192" s="60" t="s">
        <v>295</v>
      </c>
      <c r="H2192" s="60">
        <v>2020</v>
      </c>
      <c r="I2192" s="62">
        <v>0</v>
      </c>
      <c r="J2192" s="60" t="s">
        <v>268</v>
      </c>
      <c r="K2192" s="60">
        <v>872008</v>
      </c>
      <c r="L2192" s="61"/>
      <c r="M2192" s="61">
        <v>8183.8012152058454</v>
      </c>
      <c r="N2192" s="61"/>
      <c r="O2192" s="60">
        <v>9230</v>
      </c>
      <c r="P2192" s="60">
        <v>504003</v>
      </c>
    </row>
    <row r="2193" spans="1:16" hidden="1" x14ac:dyDescent="0.25">
      <c r="A2193" s="60" t="s">
        <v>34</v>
      </c>
      <c r="B2193" s="60" t="s">
        <v>33</v>
      </c>
      <c r="C2193" s="57" t="s">
        <v>167</v>
      </c>
      <c r="D2193" s="61">
        <v>8694.1999420200882</v>
      </c>
      <c r="E2193" s="62">
        <v>0</v>
      </c>
      <c r="F2193" s="60">
        <v>464057</v>
      </c>
      <c r="G2193" s="60" t="s">
        <v>295</v>
      </c>
      <c r="H2193" s="60">
        <v>2019</v>
      </c>
      <c r="I2193" s="62">
        <v>0</v>
      </c>
      <c r="J2193" s="60" t="s">
        <v>268</v>
      </c>
      <c r="K2193" s="60">
        <v>872008</v>
      </c>
      <c r="L2193" s="61"/>
      <c r="M2193" s="61">
        <v>8694.1999420200882</v>
      </c>
      <c r="N2193" s="61"/>
      <c r="O2193" s="60">
        <v>9230</v>
      </c>
      <c r="P2193" s="60">
        <v>504003</v>
      </c>
    </row>
    <row r="2194" spans="1:16" hidden="1" x14ac:dyDescent="0.25">
      <c r="A2194" s="60" t="s">
        <v>34</v>
      </c>
      <c r="B2194" s="60" t="s">
        <v>33</v>
      </c>
      <c r="C2194" s="57" t="s">
        <v>167</v>
      </c>
      <c r="D2194" s="61">
        <v>8694.1999806967015</v>
      </c>
      <c r="E2194" s="62">
        <v>0</v>
      </c>
      <c r="F2194" s="60">
        <v>464057</v>
      </c>
      <c r="G2194" s="60" t="s">
        <v>295</v>
      </c>
      <c r="H2194" s="60">
        <v>2019</v>
      </c>
      <c r="I2194" s="62">
        <v>0</v>
      </c>
      <c r="J2194" s="60" t="s">
        <v>268</v>
      </c>
      <c r="K2194" s="60">
        <v>872008</v>
      </c>
      <c r="L2194" s="61"/>
      <c r="M2194" s="61">
        <v>8694.1999806967015</v>
      </c>
      <c r="N2194" s="61"/>
      <c r="O2194" s="60">
        <v>9230</v>
      </c>
      <c r="P2194" s="60">
        <v>504003</v>
      </c>
    </row>
    <row r="2195" spans="1:16" hidden="1" x14ac:dyDescent="0.25">
      <c r="A2195" s="60" t="s">
        <v>34</v>
      </c>
      <c r="B2195" s="60" t="s">
        <v>33</v>
      </c>
      <c r="C2195" s="57" t="s">
        <v>167</v>
      </c>
      <c r="D2195" s="61">
        <v>8694.2000846537085</v>
      </c>
      <c r="E2195" s="62">
        <v>0</v>
      </c>
      <c r="F2195" s="60">
        <v>464057</v>
      </c>
      <c r="G2195" s="60" t="s">
        <v>295</v>
      </c>
      <c r="H2195" s="60">
        <v>2019</v>
      </c>
      <c r="I2195" s="62">
        <v>0</v>
      </c>
      <c r="J2195" s="60" t="s">
        <v>268</v>
      </c>
      <c r="K2195" s="60">
        <v>872008</v>
      </c>
      <c r="L2195" s="61"/>
      <c r="M2195" s="61">
        <v>8694.2000846537085</v>
      </c>
      <c r="N2195" s="61"/>
      <c r="O2195" s="60">
        <v>9230</v>
      </c>
      <c r="P2195" s="60">
        <v>504003</v>
      </c>
    </row>
    <row r="2196" spans="1:16" hidden="1" x14ac:dyDescent="0.25">
      <c r="A2196" s="60" t="s">
        <v>34</v>
      </c>
      <c r="B2196" s="60" t="s">
        <v>33</v>
      </c>
      <c r="C2196" s="57" t="s">
        <v>167</v>
      </c>
      <c r="D2196" s="61">
        <v>10903.999696151724</v>
      </c>
      <c r="E2196" s="62">
        <v>0</v>
      </c>
      <c r="F2196" s="60">
        <v>464057</v>
      </c>
      <c r="G2196" s="60" t="s">
        <v>295</v>
      </c>
      <c r="H2196" s="60">
        <v>2015</v>
      </c>
      <c r="I2196" s="62">
        <v>0</v>
      </c>
      <c r="J2196" s="60" t="s">
        <v>268</v>
      </c>
      <c r="K2196" s="60">
        <v>870905</v>
      </c>
      <c r="L2196" s="61"/>
      <c r="M2196" s="61">
        <v>10903.999696151724</v>
      </c>
      <c r="N2196" s="61"/>
      <c r="O2196" s="60">
        <v>9210</v>
      </c>
      <c r="P2196" s="60">
        <v>504003</v>
      </c>
    </row>
    <row r="2197" spans="1:16" hidden="1" x14ac:dyDescent="0.25">
      <c r="A2197" s="60" t="s">
        <v>34</v>
      </c>
      <c r="B2197" s="60" t="s">
        <v>33</v>
      </c>
      <c r="C2197" s="57" t="s">
        <v>167</v>
      </c>
      <c r="D2197" s="61">
        <v>11193.999952456808</v>
      </c>
      <c r="E2197" s="62">
        <v>0</v>
      </c>
      <c r="F2197" s="60">
        <v>464057</v>
      </c>
      <c r="G2197" s="60" t="s">
        <v>295</v>
      </c>
      <c r="H2197" s="60">
        <v>2016</v>
      </c>
      <c r="I2197" s="62">
        <v>0</v>
      </c>
      <c r="J2197" s="60" t="s">
        <v>268</v>
      </c>
      <c r="K2197" s="60">
        <v>872008</v>
      </c>
      <c r="L2197" s="61"/>
      <c r="M2197" s="61">
        <v>11193.999952456808</v>
      </c>
      <c r="N2197" s="61"/>
      <c r="O2197" s="60">
        <v>9230</v>
      </c>
      <c r="P2197" s="60">
        <v>504003</v>
      </c>
    </row>
    <row r="2198" spans="1:16" hidden="1" x14ac:dyDescent="0.25">
      <c r="A2198" s="60" t="s">
        <v>34</v>
      </c>
      <c r="B2198" s="60" t="s">
        <v>33</v>
      </c>
      <c r="C2198" s="57" t="s">
        <v>167</v>
      </c>
      <c r="D2198" s="61">
        <v>17388.399893424092</v>
      </c>
      <c r="E2198" s="62">
        <v>0</v>
      </c>
      <c r="F2198" s="60">
        <v>464057</v>
      </c>
      <c r="G2198" s="60" t="s">
        <v>295</v>
      </c>
      <c r="H2198" s="60">
        <v>2019</v>
      </c>
      <c r="I2198" s="62">
        <v>0</v>
      </c>
      <c r="J2198" s="60" t="s">
        <v>268</v>
      </c>
      <c r="K2198" s="60">
        <v>872008</v>
      </c>
      <c r="L2198" s="61"/>
      <c r="M2198" s="61">
        <v>17388.399893424092</v>
      </c>
      <c r="N2198" s="61"/>
      <c r="O2198" s="60">
        <v>9230</v>
      </c>
      <c r="P2198" s="60">
        <v>504003</v>
      </c>
    </row>
    <row r="2199" spans="1:16" hidden="1" x14ac:dyDescent="0.25">
      <c r="A2199" s="60" t="s">
        <v>34</v>
      </c>
      <c r="B2199" s="60" t="s">
        <v>33</v>
      </c>
      <c r="C2199" s="57" t="s">
        <v>167</v>
      </c>
      <c r="D2199" s="61">
        <v>38299.988177130668</v>
      </c>
      <c r="E2199" s="62">
        <v>0</v>
      </c>
      <c r="F2199" s="60">
        <v>464057</v>
      </c>
      <c r="G2199" s="60" t="s">
        <v>295</v>
      </c>
      <c r="H2199" s="60">
        <v>2019</v>
      </c>
      <c r="I2199" s="62">
        <v>0</v>
      </c>
      <c r="J2199" s="60" t="s">
        <v>268</v>
      </c>
      <c r="K2199" s="60">
        <v>872008</v>
      </c>
      <c r="L2199" s="61"/>
      <c r="M2199" s="61">
        <v>38299.988177130668</v>
      </c>
      <c r="N2199" s="61"/>
      <c r="O2199" s="60">
        <v>9230</v>
      </c>
      <c r="P2199" s="60">
        <v>504003</v>
      </c>
    </row>
    <row r="2200" spans="1:16" hidden="1" x14ac:dyDescent="0.25">
      <c r="A2200" s="60" t="s">
        <v>34</v>
      </c>
      <c r="B2200" s="60" t="s">
        <v>33</v>
      </c>
      <c r="C2200" s="57" t="s">
        <v>167</v>
      </c>
      <c r="D2200" s="61">
        <v>38644.701735209783</v>
      </c>
      <c r="E2200" s="62">
        <v>0</v>
      </c>
      <c r="F2200" s="60">
        <v>464057</v>
      </c>
      <c r="G2200" s="60" t="s">
        <v>295</v>
      </c>
      <c r="H2200" s="60">
        <v>2017</v>
      </c>
      <c r="I2200" s="62">
        <v>0</v>
      </c>
      <c r="J2200" s="60" t="s">
        <v>268</v>
      </c>
      <c r="K2200" s="60">
        <v>872008</v>
      </c>
      <c r="L2200" s="61"/>
      <c r="M2200" s="61">
        <v>38644.701735209783</v>
      </c>
      <c r="N2200" s="61"/>
      <c r="O2200" s="60">
        <v>9230</v>
      </c>
      <c r="P2200" s="60">
        <v>504003</v>
      </c>
    </row>
    <row r="2201" spans="1:16" hidden="1" x14ac:dyDescent="0.25">
      <c r="A2201" s="60" t="s">
        <v>34</v>
      </c>
      <c r="B2201" s="60" t="s">
        <v>33</v>
      </c>
      <c r="C2201" s="57" t="s">
        <v>167</v>
      </c>
      <c r="D2201" s="61">
        <v>39257.500293074518</v>
      </c>
      <c r="E2201" s="62">
        <v>0</v>
      </c>
      <c r="F2201" s="60">
        <v>464057</v>
      </c>
      <c r="G2201" s="60" t="s">
        <v>295</v>
      </c>
      <c r="H2201" s="60">
        <v>2017</v>
      </c>
      <c r="I2201" s="62">
        <v>0</v>
      </c>
      <c r="J2201" s="60" t="s">
        <v>268</v>
      </c>
      <c r="K2201" s="60">
        <v>872008</v>
      </c>
      <c r="L2201" s="61"/>
      <c r="M2201" s="61">
        <v>39257.500293074518</v>
      </c>
      <c r="N2201" s="61"/>
      <c r="O2201" s="60">
        <v>9230</v>
      </c>
      <c r="P2201" s="60">
        <v>504003</v>
      </c>
    </row>
    <row r="2202" spans="1:16" hidden="1" x14ac:dyDescent="0.25">
      <c r="A2202" s="60" t="s">
        <v>34</v>
      </c>
      <c r="B2202" s="60" t="s">
        <v>33</v>
      </c>
      <c r="C2202" s="57" t="s">
        <v>167</v>
      </c>
      <c r="D2202" s="61">
        <v>54041.298749423775</v>
      </c>
      <c r="E2202" s="62">
        <v>0</v>
      </c>
      <c r="F2202" s="60">
        <v>464057</v>
      </c>
      <c r="G2202" s="60" t="s">
        <v>295</v>
      </c>
      <c r="H2202" s="60">
        <v>2020</v>
      </c>
      <c r="I2202" s="62">
        <v>0</v>
      </c>
      <c r="J2202" s="60" t="s">
        <v>268</v>
      </c>
      <c r="K2202" s="60">
        <v>872008</v>
      </c>
      <c r="L2202" s="61"/>
      <c r="M2202" s="61">
        <v>54041.298749423775</v>
      </c>
      <c r="N2202" s="61"/>
      <c r="O2202" s="60">
        <v>9230</v>
      </c>
      <c r="P2202" s="60">
        <v>504003</v>
      </c>
    </row>
    <row r="2203" spans="1:16" hidden="1" x14ac:dyDescent="0.25">
      <c r="A2203" s="60" t="s">
        <v>34</v>
      </c>
      <c r="B2203" s="60" t="s">
        <v>33</v>
      </c>
      <c r="C2203" s="57" t="s">
        <v>168</v>
      </c>
      <c r="D2203" s="61">
        <v>2528.7993291719235</v>
      </c>
      <c r="E2203" s="62">
        <v>0</v>
      </c>
      <c r="F2203" s="60">
        <v>444057</v>
      </c>
      <c r="G2203" s="60" t="s">
        <v>297</v>
      </c>
      <c r="H2203" s="60">
        <v>2018</v>
      </c>
      <c r="I2203" s="62">
        <v>0</v>
      </c>
      <c r="J2203" s="60" t="s">
        <v>268</v>
      </c>
      <c r="K2203" s="60">
        <v>872008</v>
      </c>
      <c r="L2203" s="61"/>
      <c r="M2203" s="61">
        <v>2528.7993291719235</v>
      </c>
      <c r="N2203" s="61"/>
      <c r="O2203" s="60">
        <v>9230</v>
      </c>
      <c r="P2203" s="60">
        <v>504003</v>
      </c>
    </row>
    <row r="2204" spans="1:16" hidden="1" x14ac:dyDescent="0.25">
      <c r="A2204" s="60" t="s">
        <v>34</v>
      </c>
      <c r="B2204" s="60" t="s">
        <v>33</v>
      </c>
      <c r="C2204" s="57" t="s">
        <v>168</v>
      </c>
      <c r="D2204" s="61">
        <v>2528.7993459432955</v>
      </c>
      <c r="E2204" s="62">
        <v>0</v>
      </c>
      <c r="F2204" s="60">
        <v>444057</v>
      </c>
      <c r="G2204" s="60" t="s">
        <v>297</v>
      </c>
      <c r="H2204" s="60">
        <v>2018</v>
      </c>
      <c r="I2204" s="62">
        <v>0</v>
      </c>
      <c r="J2204" s="60" t="s">
        <v>268</v>
      </c>
      <c r="K2204" s="60">
        <v>872008</v>
      </c>
      <c r="L2204" s="61"/>
      <c r="M2204" s="61">
        <v>2528.7993459432955</v>
      </c>
      <c r="N2204" s="61"/>
      <c r="O2204" s="60">
        <v>9230</v>
      </c>
      <c r="P2204" s="60">
        <v>504003</v>
      </c>
    </row>
    <row r="2205" spans="1:16" hidden="1" x14ac:dyDescent="0.25">
      <c r="A2205" s="60" t="s">
        <v>34</v>
      </c>
      <c r="B2205" s="60" t="s">
        <v>33</v>
      </c>
      <c r="C2205" s="57" t="s">
        <v>168</v>
      </c>
      <c r="D2205" s="61">
        <v>2528.7997986185119</v>
      </c>
      <c r="E2205" s="62">
        <v>0</v>
      </c>
      <c r="F2205" s="60">
        <v>444057</v>
      </c>
      <c r="G2205" s="60" t="s">
        <v>297</v>
      </c>
      <c r="H2205" s="60">
        <v>2018</v>
      </c>
      <c r="I2205" s="62">
        <v>0</v>
      </c>
      <c r="J2205" s="60" t="s">
        <v>268</v>
      </c>
      <c r="K2205" s="60">
        <v>872008</v>
      </c>
      <c r="L2205" s="61"/>
      <c r="M2205" s="61">
        <v>2528.7997986185119</v>
      </c>
      <c r="N2205" s="61"/>
      <c r="O2205" s="60">
        <v>9230</v>
      </c>
      <c r="P2205" s="60">
        <v>504003</v>
      </c>
    </row>
    <row r="2206" spans="1:16" hidden="1" x14ac:dyDescent="0.25">
      <c r="A2206" s="60" t="s">
        <v>34</v>
      </c>
      <c r="B2206" s="60" t="s">
        <v>33</v>
      </c>
      <c r="C2206" s="57" t="s">
        <v>168</v>
      </c>
      <c r="D2206" s="61">
        <v>2528.799852471077</v>
      </c>
      <c r="E2206" s="62">
        <v>0</v>
      </c>
      <c r="F2206" s="60">
        <v>444057</v>
      </c>
      <c r="G2206" s="60" t="s">
        <v>297</v>
      </c>
      <c r="H2206" s="60">
        <v>2018</v>
      </c>
      <c r="I2206" s="62">
        <v>0</v>
      </c>
      <c r="J2206" s="60" t="s">
        <v>268</v>
      </c>
      <c r="K2206" s="60">
        <v>872008</v>
      </c>
      <c r="L2206" s="61"/>
      <c r="M2206" s="61">
        <v>2528.799852471077</v>
      </c>
      <c r="N2206" s="61"/>
      <c r="O2206" s="60">
        <v>9230</v>
      </c>
      <c r="P2206" s="60">
        <v>504003</v>
      </c>
    </row>
    <row r="2207" spans="1:16" hidden="1" x14ac:dyDescent="0.25">
      <c r="A2207" s="60" t="s">
        <v>34</v>
      </c>
      <c r="B2207" s="60" t="s">
        <v>33</v>
      </c>
      <c r="C2207" s="57" t="s">
        <v>168</v>
      </c>
      <c r="D2207" s="61">
        <v>2528.799888955883</v>
      </c>
      <c r="E2207" s="62">
        <v>0</v>
      </c>
      <c r="F2207" s="60">
        <v>444057</v>
      </c>
      <c r="G2207" s="60" t="s">
        <v>297</v>
      </c>
      <c r="H2207" s="60">
        <v>2018</v>
      </c>
      <c r="I2207" s="62">
        <v>0</v>
      </c>
      <c r="J2207" s="60" t="s">
        <v>268</v>
      </c>
      <c r="K2207" s="60">
        <v>872008</v>
      </c>
      <c r="L2207" s="61"/>
      <c r="M2207" s="61">
        <v>2528.799888955883</v>
      </c>
      <c r="N2207" s="61"/>
      <c r="O2207" s="60">
        <v>9230</v>
      </c>
      <c r="P2207" s="60">
        <v>504003</v>
      </c>
    </row>
    <row r="2208" spans="1:16" hidden="1" x14ac:dyDescent="0.25">
      <c r="A2208" s="60" t="s">
        <v>34</v>
      </c>
      <c r="B2208" s="60" t="s">
        <v>33</v>
      </c>
      <c r="C2208" s="57" t="s">
        <v>168</v>
      </c>
      <c r="D2208" s="61">
        <v>2528.7998946577854</v>
      </c>
      <c r="E2208" s="62">
        <v>0</v>
      </c>
      <c r="F2208" s="60">
        <v>444057</v>
      </c>
      <c r="G2208" s="60" t="s">
        <v>297</v>
      </c>
      <c r="H2208" s="60">
        <v>2018</v>
      </c>
      <c r="I2208" s="62">
        <v>0</v>
      </c>
      <c r="J2208" s="60" t="s">
        <v>268</v>
      </c>
      <c r="K2208" s="60">
        <v>872008</v>
      </c>
      <c r="L2208" s="61"/>
      <c r="M2208" s="61">
        <v>2528.7998946577854</v>
      </c>
      <c r="N2208" s="61"/>
      <c r="O2208" s="60">
        <v>9230</v>
      </c>
      <c r="P2208" s="60">
        <v>504003</v>
      </c>
    </row>
    <row r="2209" spans="1:16" hidden="1" x14ac:dyDescent="0.25">
      <c r="A2209" s="60" t="s">
        <v>34</v>
      </c>
      <c r="B2209" s="60" t="s">
        <v>33</v>
      </c>
      <c r="C2209" s="57" t="s">
        <v>168</v>
      </c>
      <c r="D2209" s="61">
        <v>2528.800030043054</v>
      </c>
      <c r="E2209" s="62">
        <v>0</v>
      </c>
      <c r="F2209" s="60">
        <v>444057</v>
      </c>
      <c r="G2209" s="60" t="s">
        <v>297</v>
      </c>
      <c r="H2209" s="60">
        <v>2018</v>
      </c>
      <c r="I2209" s="62">
        <v>0</v>
      </c>
      <c r="J2209" s="60" t="s">
        <v>268</v>
      </c>
      <c r="K2209" s="60">
        <v>872008</v>
      </c>
      <c r="L2209" s="61"/>
      <c r="M2209" s="61">
        <v>2528.800030043054</v>
      </c>
      <c r="N2209" s="61"/>
      <c r="O2209" s="60">
        <v>9230</v>
      </c>
      <c r="P2209" s="60">
        <v>504003</v>
      </c>
    </row>
    <row r="2210" spans="1:16" hidden="1" x14ac:dyDescent="0.25">
      <c r="A2210" s="60" t="s">
        <v>34</v>
      </c>
      <c r="B2210" s="60" t="s">
        <v>33</v>
      </c>
      <c r="C2210" s="57" t="s">
        <v>168</v>
      </c>
      <c r="D2210" s="61">
        <v>2528.8000464817223</v>
      </c>
      <c r="E2210" s="62">
        <v>0</v>
      </c>
      <c r="F2210" s="60">
        <v>444057</v>
      </c>
      <c r="G2210" s="60" t="s">
        <v>297</v>
      </c>
      <c r="H2210" s="60">
        <v>2018</v>
      </c>
      <c r="I2210" s="62">
        <v>0</v>
      </c>
      <c r="J2210" s="60" t="s">
        <v>268</v>
      </c>
      <c r="K2210" s="60">
        <v>872008</v>
      </c>
      <c r="L2210" s="61"/>
      <c r="M2210" s="61">
        <v>2528.8000464817223</v>
      </c>
      <c r="N2210" s="61"/>
      <c r="O2210" s="60">
        <v>9230</v>
      </c>
      <c r="P2210" s="60">
        <v>504003</v>
      </c>
    </row>
    <row r="2211" spans="1:16" hidden="1" x14ac:dyDescent="0.25">
      <c r="A2211" s="60" t="s">
        <v>34</v>
      </c>
      <c r="B2211" s="60" t="s">
        <v>33</v>
      </c>
      <c r="C2211" s="57" t="s">
        <v>168</v>
      </c>
      <c r="D2211" s="61">
        <v>2528.8000686589653</v>
      </c>
      <c r="E2211" s="62">
        <v>0</v>
      </c>
      <c r="F2211" s="60">
        <v>444057</v>
      </c>
      <c r="G2211" s="60" t="s">
        <v>297</v>
      </c>
      <c r="H2211" s="60">
        <v>2018</v>
      </c>
      <c r="I2211" s="62">
        <v>0</v>
      </c>
      <c r="J2211" s="60" t="s">
        <v>268</v>
      </c>
      <c r="K2211" s="60">
        <v>872008</v>
      </c>
      <c r="L2211" s="61"/>
      <c r="M2211" s="61">
        <v>2528.8000686589653</v>
      </c>
      <c r="N2211" s="61"/>
      <c r="O2211" s="60">
        <v>9230</v>
      </c>
      <c r="P2211" s="60">
        <v>504003</v>
      </c>
    </row>
    <row r="2212" spans="1:16" hidden="1" x14ac:dyDescent="0.25">
      <c r="A2212" s="60" t="s">
        <v>34</v>
      </c>
      <c r="B2212" s="60" t="s">
        <v>33</v>
      </c>
      <c r="C2212" s="57" t="s">
        <v>168</v>
      </c>
      <c r="D2212" s="61">
        <v>2528.8001244181678</v>
      </c>
      <c r="E2212" s="62">
        <v>0</v>
      </c>
      <c r="F2212" s="60">
        <v>444057</v>
      </c>
      <c r="G2212" s="60" t="s">
        <v>297</v>
      </c>
      <c r="H2212" s="60">
        <v>2018</v>
      </c>
      <c r="I2212" s="62">
        <v>0</v>
      </c>
      <c r="J2212" s="60" t="s">
        <v>268</v>
      </c>
      <c r="K2212" s="60">
        <v>872008</v>
      </c>
      <c r="L2212" s="61"/>
      <c r="M2212" s="61">
        <v>2528.8001244181678</v>
      </c>
      <c r="N2212" s="61"/>
      <c r="O2212" s="60">
        <v>9230</v>
      </c>
      <c r="P2212" s="60">
        <v>504003</v>
      </c>
    </row>
    <row r="2213" spans="1:16" hidden="1" x14ac:dyDescent="0.25">
      <c r="A2213" s="60" t="s">
        <v>34</v>
      </c>
      <c r="B2213" s="60" t="s">
        <v>33</v>
      </c>
      <c r="C2213" s="57" t="s">
        <v>168</v>
      </c>
      <c r="D2213" s="61">
        <v>2528.8007450280052</v>
      </c>
      <c r="E2213" s="62">
        <v>0</v>
      </c>
      <c r="F2213" s="60">
        <v>444057</v>
      </c>
      <c r="G2213" s="60" t="s">
        <v>297</v>
      </c>
      <c r="H2213" s="60">
        <v>2018</v>
      </c>
      <c r="I2213" s="62">
        <v>0</v>
      </c>
      <c r="J2213" s="60" t="s">
        <v>268</v>
      </c>
      <c r="K2213" s="60">
        <v>872008</v>
      </c>
      <c r="L2213" s="61"/>
      <c r="M2213" s="61">
        <v>2528.8007450280052</v>
      </c>
      <c r="N2213" s="61"/>
      <c r="O2213" s="60">
        <v>9230</v>
      </c>
      <c r="P2213" s="60">
        <v>504003</v>
      </c>
    </row>
    <row r="2214" spans="1:16" hidden="1" x14ac:dyDescent="0.25">
      <c r="A2214" s="60" t="s">
        <v>34</v>
      </c>
      <c r="B2214" s="60" t="s">
        <v>33</v>
      </c>
      <c r="C2214" s="57" t="s">
        <v>168</v>
      </c>
      <c r="D2214" s="61">
        <v>2528.8010345246398</v>
      </c>
      <c r="E2214" s="62">
        <v>0</v>
      </c>
      <c r="F2214" s="60">
        <v>444057</v>
      </c>
      <c r="G2214" s="60" t="s">
        <v>297</v>
      </c>
      <c r="H2214" s="60">
        <v>2018</v>
      </c>
      <c r="I2214" s="62">
        <v>0</v>
      </c>
      <c r="J2214" s="60" t="s">
        <v>268</v>
      </c>
      <c r="K2214" s="60">
        <v>872008</v>
      </c>
      <c r="L2214" s="61"/>
      <c r="M2214" s="61">
        <v>2528.8010345246398</v>
      </c>
      <c r="N2214" s="61"/>
      <c r="O2214" s="60">
        <v>9230</v>
      </c>
      <c r="P2214" s="60">
        <v>504003</v>
      </c>
    </row>
    <row r="2215" spans="1:16" hidden="1" x14ac:dyDescent="0.25">
      <c r="A2215" s="60" t="s">
        <v>34</v>
      </c>
      <c r="B2215" s="60" t="s">
        <v>33</v>
      </c>
      <c r="C2215" s="57" t="s">
        <v>168</v>
      </c>
      <c r="D2215" s="61">
        <v>2551.9997589136051</v>
      </c>
      <c r="E2215" s="62">
        <v>0</v>
      </c>
      <c r="F2215" s="60">
        <v>444057</v>
      </c>
      <c r="G2215" s="60" t="s">
        <v>297</v>
      </c>
      <c r="H2215" s="60">
        <v>2016</v>
      </c>
      <c r="I2215" s="62">
        <v>0</v>
      </c>
      <c r="J2215" s="60" t="s">
        <v>268</v>
      </c>
      <c r="K2215" s="60">
        <v>872008</v>
      </c>
      <c r="L2215" s="61"/>
      <c r="M2215" s="61">
        <v>2551.9997589136051</v>
      </c>
      <c r="N2215" s="61"/>
      <c r="O2215" s="60">
        <v>9230</v>
      </c>
      <c r="P2215" s="60">
        <v>504003</v>
      </c>
    </row>
    <row r="2216" spans="1:16" hidden="1" x14ac:dyDescent="0.25">
      <c r="A2216" s="60" t="s">
        <v>34</v>
      </c>
      <c r="B2216" s="60" t="s">
        <v>33</v>
      </c>
      <c r="C2216" s="57" t="s">
        <v>168</v>
      </c>
      <c r="D2216" s="61">
        <v>2551.9997938921915</v>
      </c>
      <c r="E2216" s="62">
        <v>0</v>
      </c>
      <c r="F2216" s="60">
        <v>444057</v>
      </c>
      <c r="G2216" s="60" t="s">
        <v>297</v>
      </c>
      <c r="H2216" s="60">
        <v>2016</v>
      </c>
      <c r="I2216" s="62">
        <v>0</v>
      </c>
      <c r="J2216" s="60" t="s">
        <v>268</v>
      </c>
      <c r="K2216" s="60">
        <v>872008</v>
      </c>
      <c r="L2216" s="61"/>
      <c r="M2216" s="61">
        <v>2551.9997938921915</v>
      </c>
      <c r="N2216" s="61"/>
      <c r="O2216" s="60">
        <v>9230</v>
      </c>
      <c r="P2216" s="60">
        <v>504003</v>
      </c>
    </row>
    <row r="2217" spans="1:16" hidden="1" x14ac:dyDescent="0.25">
      <c r="A2217" s="60" t="s">
        <v>34</v>
      </c>
      <c r="B2217" s="60" t="s">
        <v>33</v>
      </c>
      <c r="C2217" s="57" t="s">
        <v>168</v>
      </c>
      <c r="D2217" s="61">
        <v>2551.9998398613993</v>
      </c>
      <c r="E2217" s="62">
        <v>0</v>
      </c>
      <c r="F2217" s="60">
        <v>444057</v>
      </c>
      <c r="G2217" s="60" t="s">
        <v>297</v>
      </c>
      <c r="H2217" s="60">
        <v>2016</v>
      </c>
      <c r="I2217" s="62">
        <v>0</v>
      </c>
      <c r="J2217" s="60" t="s">
        <v>268</v>
      </c>
      <c r="K2217" s="60">
        <v>872008</v>
      </c>
      <c r="L2217" s="61"/>
      <c r="M2217" s="61">
        <v>2551.9998398613993</v>
      </c>
      <c r="N2217" s="61"/>
      <c r="O2217" s="60">
        <v>9230</v>
      </c>
      <c r="P2217" s="60">
        <v>504003</v>
      </c>
    </row>
    <row r="2218" spans="1:16" hidden="1" x14ac:dyDescent="0.25">
      <c r="A2218" s="60" t="s">
        <v>34</v>
      </c>
      <c r="B2218" s="60" t="s">
        <v>33</v>
      </c>
      <c r="C2218" s="57" t="s">
        <v>168</v>
      </c>
      <c r="D2218" s="61">
        <v>2551.9998961169531</v>
      </c>
      <c r="E2218" s="62">
        <v>0</v>
      </c>
      <c r="F2218" s="60">
        <v>444057</v>
      </c>
      <c r="G2218" s="60" t="s">
        <v>297</v>
      </c>
      <c r="H2218" s="60">
        <v>2016</v>
      </c>
      <c r="I2218" s="62">
        <v>0</v>
      </c>
      <c r="J2218" s="60" t="s">
        <v>268</v>
      </c>
      <c r="K2218" s="60">
        <v>872008</v>
      </c>
      <c r="L2218" s="61"/>
      <c r="M2218" s="61">
        <v>2551.9998961169531</v>
      </c>
      <c r="N2218" s="61"/>
      <c r="O2218" s="60">
        <v>9230</v>
      </c>
      <c r="P2218" s="60">
        <v>504003</v>
      </c>
    </row>
    <row r="2219" spans="1:16" hidden="1" x14ac:dyDescent="0.25">
      <c r="A2219" s="60" t="s">
        <v>34</v>
      </c>
      <c r="B2219" s="60" t="s">
        <v>33</v>
      </c>
      <c r="C2219" s="57" t="s">
        <v>168</v>
      </c>
      <c r="D2219" s="61">
        <v>2551.9999788791965</v>
      </c>
      <c r="E2219" s="62">
        <v>0</v>
      </c>
      <c r="F2219" s="60">
        <v>444057</v>
      </c>
      <c r="G2219" s="60" t="s">
        <v>297</v>
      </c>
      <c r="H2219" s="60">
        <v>2016</v>
      </c>
      <c r="I2219" s="62">
        <v>0</v>
      </c>
      <c r="J2219" s="60" t="s">
        <v>268</v>
      </c>
      <c r="K2219" s="60">
        <v>872008</v>
      </c>
      <c r="L2219" s="61"/>
      <c r="M2219" s="61">
        <v>2551.9999788791965</v>
      </c>
      <c r="N2219" s="61"/>
      <c r="O2219" s="60">
        <v>9230</v>
      </c>
      <c r="P2219" s="60">
        <v>504003</v>
      </c>
    </row>
    <row r="2220" spans="1:16" hidden="1" x14ac:dyDescent="0.25">
      <c r="A2220" s="60" t="s">
        <v>34</v>
      </c>
      <c r="B2220" s="60" t="s">
        <v>33</v>
      </c>
      <c r="C2220" s="57" t="s">
        <v>168</v>
      </c>
      <c r="D2220" s="61">
        <v>2551.9999868570139</v>
      </c>
      <c r="E2220" s="62">
        <v>0</v>
      </c>
      <c r="F2220" s="60">
        <v>444057</v>
      </c>
      <c r="G2220" s="60" t="s">
        <v>297</v>
      </c>
      <c r="H2220" s="60">
        <v>2016</v>
      </c>
      <c r="I2220" s="62">
        <v>0</v>
      </c>
      <c r="J2220" s="60" t="s">
        <v>268</v>
      </c>
      <c r="K2220" s="60">
        <v>872008</v>
      </c>
      <c r="L2220" s="61"/>
      <c r="M2220" s="61">
        <v>2551.9999868570139</v>
      </c>
      <c r="N2220" s="61"/>
      <c r="O2220" s="60">
        <v>9230</v>
      </c>
      <c r="P2220" s="60">
        <v>504003</v>
      </c>
    </row>
    <row r="2221" spans="1:16" hidden="1" x14ac:dyDescent="0.25">
      <c r="A2221" s="60" t="s">
        <v>34</v>
      </c>
      <c r="B2221" s="60" t="s">
        <v>33</v>
      </c>
      <c r="C2221" s="57" t="s">
        <v>168</v>
      </c>
      <c r="D2221" s="61">
        <v>2552.0000288366869</v>
      </c>
      <c r="E2221" s="62">
        <v>0</v>
      </c>
      <c r="F2221" s="60">
        <v>444057</v>
      </c>
      <c r="G2221" s="60" t="s">
        <v>297</v>
      </c>
      <c r="H2221" s="60">
        <v>2016</v>
      </c>
      <c r="I2221" s="62">
        <v>0</v>
      </c>
      <c r="J2221" s="60" t="s">
        <v>268</v>
      </c>
      <c r="K2221" s="60">
        <v>872008</v>
      </c>
      <c r="L2221" s="61"/>
      <c r="M2221" s="61">
        <v>2552.0000288366869</v>
      </c>
      <c r="N2221" s="61"/>
      <c r="O2221" s="60">
        <v>9230</v>
      </c>
      <c r="P2221" s="60">
        <v>504003</v>
      </c>
    </row>
    <row r="2222" spans="1:16" hidden="1" x14ac:dyDescent="0.25">
      <c r="A2222" s="60" t="s">
        <v>34</v>
      </c>
      <c r="B2222" s="60" t="s">
        <v>33</v>
      </c>
      <c r="C2222" s="57" t="s">
        <v>168</v>
      </c>
      <c r="D2222" s="61">
        <v>2552.0001077911165</v>
      </c>
      <c r="E2222" s="62">
        <v>0</v>
      </c>
      <c r="F2222" s="60">
        <v>444057</v>
      </c>
      <c r="G2222" s="60" t="s">
        <v>297</v>
      </c>
      <c r="H2222" s="60">
        <v>2016</v>
      </c>
      <c r="I2222" s="62">
        <v>0</v>
      </c>
      <c r="J2222" s="60" t="s">
        <v>268</v>
      </c>
      <c r="K2222" s="60">
        <v>872008</v>
      </c>
      <c r="L2222" s="61"/>
      <c r="M2222" s="61">
        <v>2552.0001077911165</v>
      </c>
      <c r="N2222" s="61"/>
      <c r="O2222" s="60">
        <v>9230</v>
      </c>
      <c r="P2222" s="60">
        <v>504003</v>
      </c>
    </row>
    <row r="2223" spans="1:16" hidden="1" x14ac:dyDescent="0.25">
      <c r="A2223" s="60" t="s">
        <v>34</v>
      </c>
      <c r="B2223" s="60" t="s">
        <v>33</v>
      </c>
      <c r="C2223" s="57" t="s">
        <v>168</v>
      </c>
      <c r="D2223" s="61">
        <v>2552.0001539824561</v>
      </c>
      <c r="E2223" s="62">
        <v>0</v>
      </c>
      <c r="F2223" s="60">
        <v>444057</v>
      </c>
      <c r="G2223" s="60" t="s">
        <v>297</v>
      </c>
      <c r="H2223" s="60">
        <v>2016</v>
      </c>
      <c r="I2223" s="62">
        <v>0</v>
      </c>
      <c r="J2223" s="60" t="s">
        <v>268</v>
      </c>
      <c r="K2223" s="60">
        <v>872008</v>
      </c>
      <c r="L2223" s="61"/>
      <c r="M2223" s="61">
        <v>2552.0001539824561</v>
      </c>
      <c r="N2223" s="61"/>
      <c r="O2223" s="60">
        <v>9230</v>
      </c>
      <c r="P2223" s="60">
        <v>504003</v>
      </c>
    </row>
    <row r="2224" spans="1:16" hidden="1" x14ac:dyDescent="0.25">
      <c r="A2224" s="60" t="s">
        <v>34</v>
      </c>
      <c r="B2224" s="60" t="s">
        <v>33</v>
      </c>
      <c r="C2224" s="57" t="s">
        <v>168</v>
      </c>
      <c r="D2224" s="61">
        <v>2552.0002448024379</v>
      </c>
      <c r="E2224" s="62">
        <v>0</v>
      </c>
      <c r="F2224" s="60">
        <v>444057</v>
      </c>
      <c r="G2224" s="60" t="s">
        <v>297</v>
      </c>
      <c r="H2224" s="60">
        <v>2016</v>
      </c>
      <c r="I2224" s="62">
        <v>0</v>
      </c>
      <c r="J2224" s="60" t="s">
        <v>268</v>
      </c>
      <c r="K2224" s="60">
        <v>872008</v>
      </c>
      <c r="L2224" s="61"/>
      <c r="M2224" s="61">
        <v>2552.0002448024379</v>
      </c>
      <c r="N2224" s="61"/>
      <c r="O2224" s="60">
        <v>9230</v>
      </c>
      <c r="P2224" s="60">
        <v>504003</v>
      </c>
    </row>
    <row r="2225" spans="1:16" hidden="1" x14ac:dyDescent="0.25">
      <c r="A2225" s="60" t="s">
        <v>34</v>
      </c>
      <c r="B2225" s="60" t="s">
        <v>33</v>
      </c>
      <c r="C2225" s="57" t="s">
        <v>168</v>
      </c>
      <c r="D2225" s="61">
        <v>2604.1995038537866</v>
      </c>
      <c r="E2225" s="62">
        <v>0</v>
      </c>
      <c r="F2225" s="60">
        <v>444057</v>
      </c>
      <c r="G2225" s="60" t="s">
        <v>297</v>
      </c>
      <c r="H2225" s="60">
        <v>2017</v>
      </c>
      <c r="I2225" s="62">
        <v>0</v>
      </c>
      <c r="J2225" s="60" t="s">
        <v>268</v>
      </c>
      <c r="K2225" s="60">
        <v>872008</v>
      </c>
      <c r="L2225" s="61"/>
      <c r="M2225" s="61">
        <v>2604.1995038537866</v>
      </c>
      <c r="N2225" s="61"/>
      <c r="O2225" s="60">
        <v>9230</v>
      </c>
      <c r="P2225" s="60">
        <v>504003</v>
      </c>
    </row>
    <row r="2226" spans="1:16" hidden="1" x14ac:dyDescent="0.25">
      <c r="A2226" s="60" t="s">
        <v>34</v>
      </c>
      <c r="B2226" s="60" t="s">
        <v>33</v>
      </c>
      <c r="C2226" s="57" t="s">
        <v>168</v>
      </c>
      <c r="D2226" s="61">
        <v>2604.199567909669</v>
      </c>
      <c r="E2226" s="62">
        <v>0</v>
      </c>
      <c r="F2226" s="60">
        <v>444057</v>
      </c>
      <c r="G2226" s="60" t="s">
        <v>297</v>
      </c>
      <c r="H2226" s="60">
        <v>2017</v>
      </c>
      <c r="I2226" s="62">
        <v>0</v>
      </c>
      <c r="J2226" s="60" t="s">
        <v>268</v>
      </c>
      <c r="K2226" s="60">
        <v>872008</v>
      </c>
      <c r="L2226" s="61"/>
      <c r="M2226" s="61">
        <v>2604.199567909669</v>
      </c>
      <c r="N2226" s="61"/>
      <c r="O2226" s="60">
        <v>9230</v>
      </c>
      <c r="P2226" s="60">
        <v>504003</v>
      </c>
    </row>
    <row r="2227" spans="1:16" hidden="1" x14ac:dyDescent="0.25">
      <c r="A2227" s="60" t="s">
        <v>34</v>
      </c>
      <c r="B2227" s="60" t="s">
        <v>33</v>
      </c>
      <c r="C2227" s="57" t="s">
        <v>168</v>
      </c>
      <c r="D2227" s="61">
        <v>2604.199596953626</v>
      </c>
      <c r="E2227" s="62">
        <v>0</v>
      </c>
      <c r="F2227" s="60">
        <v>444057</v>
      </c>
      <c r="G2227" s="60" t="s">
        <v>297</v>
      </c>
      <c r="H2227" s="60">
        <v>2017</v>
      </c>
      <c r="I2227" s="62">
        <v>0</v>
      </c>
      <c r="J2227" s="60" t="s">
        <v>268</v>
      </c>
      <c r="K2227" s="60">
        <v>872008</v>
      </c>
      <c r="L2227" s="61"/>
      <c r="M2227" s="61">
        <v>2604.199596953626</v>
      </c>
      <c r="N2227" s="61"/>
      <c r="O2227" s="60">
        <v>9230</v>
      </c>
      <c r="P2227" s="60">
        <v>504003</v>
      </c>
    </row>
    <row r="2228" spans="1:16" hidden="1" x14ac:dyDescent="0.25">
      <c r="A2228" s="60" t="s">
        <v>34</v>
      </c>
      <c r="B2228" s="60" t="s">
        <v>33</v>
      </c>
      <c r="C2228" s="57" t="s">
        <v>168</v>
      </c>
      <c r="D2228" s="61">
        <v>2604.1999019811428</v>
      </c>
      <c r="E2228" s="62">
        <v>0</v>
      </c>
      <c r="F2228" s="60">
        <v>444057</v>
      </c>
      <c r="G2228" s="60" t="s">
        <v>297</v>
      </c>
      <c r="H2228" s="60">
        <v>2017</v>
      </c>
      <c r="I2228" s="62">
        <v>0</v>
      </c>
      <c r="J2228" s="60" t="s">
        <v>268</v>
      </c>
      <c r="K2228" s="60">
        <v>872008</v>
      </c>
      <c r="L2228" s="61"/>
      <c r="M2228" s="61">
        <v>2604.1999019811428</v>
      </c>
      <c r="N2228" s="61"/>
      <c r="O2228" s="60">
        <v>9230</v>
      </c>
      <c r="P2228" s="60">
        <v>504003</v>
      </c>
    </row>
    <row r="2229" spans="1:16" hidden="1" x14ac:dyDescent="0.25">
      <c r="A2229" s="60" t="s">
        <v>34</v>
      </c>
      <c r="B2229" s="60" t="s">
        <v>33</v>
      </c>
      <c r="C2229" s="57" t="s">
        <v>168</v>
      </c>
      <c r="D2229" s="61">
        <v>2604.1999122251868</v>
      </c>
      <c r="E2229" s="62">
        <v>0</v>
      </c>
      <c r="F2229" s="60">
        <v>444057</v>
      </c>
      <c r="G2229" s="60" t="s">
        <v>297</v>
      </c>
      <c r="H2229" s="60">
        <v>2017</v>
      </c>
      <c r="I2229" s="62">
        <v>0</v>
      </c>
      <c r="J2229" s="60" t="s">
        <v>268</v>
      </c>
      <c r="K2229" s="60">
        <v>872008</v>
      </c>
      <c r="L2229" s="61"/>
      <c r="M2229" s="61">
        <v>2604.1999122251868</v>
      </c>
      <c r="N2229" s="61"/>
      <c r="O2229" s="60">
        <v>9230</v>
      </c>
      <c r="P2229" s="60">
        <v>504003</v>
      </c>
    </row>
    <row r="2230" spans="1:16" hidden="1" x14ac:dyDescent="0.25">
      <c r="A2230" s="60" t="s">
        <v>34</v>
      </c>
      <c r="B2230" s="60" t="s">
        <v>33</v>
      </c>
      <c r="C2230" s="57" t="s">
        <v>168</v>
      </c>
      <c r="D2230" s="61">
        <v>2604.199966343202</v>
      </c>
      <c r="E2230" s="62">
        <v>0</v>
      </c>
      <c r="F2230" s="60">
        <v>444057</v>
      </c>
      <c r="G2230" s="60" t="s">
        <v>297</v>
      </c>
      <c r="H2230" s="60">
        <v>2017</v>
      </c>
      <c r="I2230" s="62">
        <v>0</v>
      </c>
      <c r="J2230" s="60" t="s">
        <v>268</v>
      </c>
      <c r="K2230" s="60">
        <v>872008</v>
      </c>
      <c r="L2230" s="61"/>
      <c r="M2230" s="61">
        <v>2604.199966343202</v>
      </c>
      <c r="N2230" s="61"/>
      <c r="O2230" s="60">
        <v>9230</v>
      </c>
      <c r="P2230" s="60">
        <v>504003</v>
      </c>
    </row>
    <row r="2231" spans="1:16" hidden="1" x14ac:dyDescent="0.25">
      <c r="A2231" s="60" t="s">
        <v>34</v>
      </c>
      <c r="B2231" s="60" t="s">
        <v>33</v>
      </c>
      <c r="C2231" s="57" t="s">
        <v>168</v>
      </c>
      <c r="D2231" s="61">
        <v>2604.2000558626728</v>
      </c>
      <c r="E2231" s="62">
        <v>0</v>
      </c>
      <c r="F2231" s="60">
        <v>444057</v>
      </c>
      <c r="G2231" s="60" t="s">
        <v>297</v>
      </c>
      <c r="H2231" s="60">
        <v>2017</v>
      </c>
      <c r="I2231" s="62">
        <v>0</v>
      </c>
      <c r="J2231" s="60" t="s">
        <v>268</v>
      </c>
      <c r="K2231" s="60">
        <v>872008</v>
      </c>
      <c r="L2231" s="61"/>
      <c r="M2231" s="61">
        <v>2604.2000558626728</v>
      </c>
      <c r="N2231" s="61"/>
      <c r="O2231" s="60">
        <v>9230</v>
      </c>
      <c r="P2231" s="60">
        <v>504003</v>
      </c>
    </row>
    <row r="2232" spans="1:16" hidden="1" x14ac:dyDescent="0.25">
      <c r="A2232" s="60" t="s">
        <v>34</v>
      </c>
      <c r="B2232" s="60" t="s">
        <v>33</v>
      </c>
      <c r="C2232" s="57" t="s">
        <v>168</v>
      </c>
      <c r="D2232" s="61">
        <v>2604.2000590144671</v>
      </c>
      <c r="E2232" s="62">
        <v>0</v>
      </c>
      <c r="F2232" s="60">
        <v>444057</v>
      </c>
      <c r="G2232" s="60" t="s">
        <v>297</v>
      </c>
      <c r="H2232" s="60">
        <v>2017</v>
      </c>
      <c r="I2232" s="62">
        <v>0</v>
      </c>
      <c r="J2232" s="60" t="s">
        <v>268</v>
      </c>
      <c r="K2232" s="60">
        <v>872008</v>
      </c>
      <c r="L2232" s="61"/>
      <c r="M2232" s="61">
        <v>2604.2000590144671</v>
      </c>
      <c r="N2232" s="61"/>
      <c r="O2232" s="60">
        <v>9230</v>
      </c>
      <c r="P2232" s="60">
        <v>504003</v>
      </c>
    </row>
    <row r="2233" spans="1:16" hidden="1" x14ac:dyDescent="0.25">
      <c r="A2233" s="60" t="s">
        <v>34</v>
      </c>
      <c r="B2233" s="60" t="s">
        <v>33</v>
      </c>
      <c r="C2233" s="57" t="s">
        <v>168</v>
      </c>
      <c r="D2233" s="61">
        <v>2604.2000677413039</v>
      </c>
      <c r="E2233" s="62">
        <v>0</v>
      </c>
      <c r="F2233" s="60">
        <v>444057</v>
      </c>
      <c r="G2233" s="60" t="s">
        <v>297</v>
      </c>
      <c r="H2233" s="60">
        <v>2017</v>
      </c>
      <c r="I2233" s="62">
        <v>0</v>
      </c>
      <c r="J2233" s="60" t="s">
        <v>268</v>
      </c>
      <c r="K2233" s="60">
        <v>872008</v>
      </c>
      <c r="L2233" s="61"/>
      <c r="M2233" s="61">
        <v>2604.2000677413039</v>
      </c>
      <c r="N2233" s="61"/>
      <c r="O2233" s="60">
        <v>9230</v>
      </c>
      <c r="P2233" s="60">
        <v>504003</v>
      </c>
    </row>
    <row r="2234" spans="1:16" hidden="1" x14ac:dyDescent="0.25">
      <c r="A2234" s="60" t="s">
        <v>34</v>
      </c>
      <c r="B2234" s="60" t="s">
        <v>33</v>
      </c>
      <c r="C2234" s="57" t="s">
        <v>168</v>
      </c>
      <c r="D2234" s="61">
        <v>2604.2002972545483</v>
      </c>
      <c r="E2234" s="62">
        <v>0</v>
      </c>
      <c r="F2234" s="60">
        <v>444057</v>
      </c>
      <c r="G2234" s="60" t="s">
        <v>297</v>
      </c>
      <c r="H2234" s="60">
        <v>2017</v>
      </c>
      <c r="I2234" s="62">
        <v>0</v>
      </c>
      <c r="J2234" s="60" t="s">
        <v>268</v>
      </c>
      <c r="K2234" s="60">
        <v>872008</v>
      </c>
      <c r="L2234" s="61"/>
      <c r="M2234" s="61">
        <v>2604.2002972545483</v>
      </c>
      <c r="N2234" s="61"/>
      <c r="O2234" s="60">
        <v>9230</v>
      </c>
      <c r="P2234" s="60">
        <v>504003</v>
      </c>
    </row>
    <row r="2235" spans="1:16" hidden="1" x14ac:dyDescent="0.25">
      <c r="A2235" s="60" t="s">
        <v>34</v>
      </c>
      <c r="B2235" s="60" t="s">
        <v>33</v>
      </c>
      <c r="C2235" s="57" t="s">
        <v>168</v>
      </c>
      <c r="D2235" s="61">
        <v>2639.0000033979773</v>
      </c>
      <c r="E2235" s="62">
        <v>0</v>
      </c>
      <c r="F2235" s="60">
        <v>444057</v>
      </c>
      <c r="G2235" s="60" t="s">
        <v>297</v>
      </c>
      <c r="H2235" s="60">
        <v>2019</v>
      </c>
      <c r="I2235" s="62">
        <v>0</v>
      </c>
      <c r="J2235" s="60" t="s">
        <v>268</v>
      </c>
      <c r="K2235" s="60">
        <v>872008</v>
      </c>
      <c r="L2235" s="61"/>
      <c r="M2235" s="61">
        <v>2639.0000033979773</v>
      </c>
      <c r="N2235" s="61"/>
      <c r="O2235" s="60">
        <v>9230</v>
      </c>
      <c r="P2235" s="60">
        <v>504003</v>
      </c>
    </row>
    <row r="2236" spans="1:16" hidden="1" x14ac:dyDescent="0.25">
      <c r="A2236" s="60" t="s">
        <v>34</v>
      </c>
      <c r="B2236" s="60" t="s">
        <v>33</v>
      </c>
      <c r="C2236" s="57" t="s">
        <v>168</v>
      </c>
      <c r="D2236" s="61">
        <v>2639.0000911540214</v>
      </c>
      <c r="E2236" s="62">
        <v>0</v>
      </c>
      <c r="F2236" s="60">
        <v>444057</v>
      </c>
      <c r="G2236" s="60" t="s">
        <v>297</v>
      </c>
      <c r="H2236" s="60">
        <v>2019</v>
      </c>
      <c r="I2236" s="62">
        <v>0</v>
      </c>
      <c r="J2236" s="60" t="s">
        <v>268</v>
      </c>
      <c r="K2236" s="60">
        <v>872008</v>
      </c>
      <c r="L2236" s="61"/>
      <c r="M2236" s="61">
        <v>2639.0000911540214</v>
      </c>
      <c r="N2236" s="61"/>
      <c r="O2236" s="60">
        <v>9230</v>
      </c>
      <c r="P2236" s="60">
        <v>504003</v>
      </c>
    </row>
    <row r="2237" spans="1:16" hidden="1" x14ac:dyDescent="0.25">
      <c r="A2237" s="60" t="s">
        <v>34</v>
      </c>
      <c r="B2237" s="60" t="s">
        <v>33</v>
      </c>
      <c r="C2237" s="57" t="s">
        <v>168</v>
      </c>
      <c r="D2237" s="61">
        <v>2639.0001164301857</v>
      </c>
      <c r="E2237" s="62">
        <v>0</v>
      </c>
      <c r="F2237" s="60">
        <v>444057</v>
      </c>
      <c r="G2237" s="60" t="s">
        <v>297</v>
      </c>
      <c r="H2237" s="60">
        <v>2019</v>
      </c>
      <c r="I2237" s="62">
        <v>0</v>
      </c>
      <c r="J2237" s="60" t="s">
        <v>268</v>
      </c>
      <c r="K2237" s="60">
        <v>872008</v>
      </c>
      <c r="L2237" s="61"/>
      <c r="M2237" s="61">
        <v>2639.0001164301857</v>
      </c>
      <c r="N2237" s="61"/>
      <c r="O2237" s="60">
        <v>9230</v>
      </c>
      <c r="P2237" s="60">
        <v>504003</v>
      </c>
    </row>
    <row r="2238" spans="1:16" hidden="1" x14ac:dyDescent="0.25">
      <c r="A2238" s="60" t="s">
        <v>34</v>
      </c>
      <c r="B2238" s="60" t="s">
        <v>33</v>
      </c>
      <c r="C2238" s="57" t="s">
        <v>168</v>
      </c>
      <c r="D2238" s="61">
        <v>2639.0001413988439</v>
      </c>
      <c r="E2238" s="62">
        <v>0</v>
      </c>
      <c r="F2238" s="60">
        <v>444057</v>
      </c>
      <c r="G2238" s="60" t="s">
        <v>297</v>
      </c>
      <c r="H2238" s="60">
        <v>2019</v>
      </c>
      <c r="I2238" s="62">
        <v>0</v>
      </c>
      <c r="J2238" s="60" t="s">
        <v>268</v>
      </c>
      <c r="K2238" s="60">
        <v>872008</v>
      </c>
      <c r="L2238" s="61"/>
      <c r="M2238" s="61">
        <v>2639.0001413988439</v>
      </c>
      <c r="N2238" s="61"/>
      <c r="O2238" s="60">
        <v>9230</v>
      </c>
      <c r="P2238" s="60">
        <v>504003</v>
      </c>
    </row>
    <row r="2239" spans="1:16" hidden="1" x14ac:dyDescent="0.25">
      <c r="A2239" s="60" t="s">
        <v>34</v>
      </c>
      <c r="B2239" s="60" t="s">
        <v>33</v>
      </c>
      <c r="C2239" s="57" t="s">
        <v>168</v>
      </c>
      <c r="D2239" s="61">
        <v>2639.000452220334</v>
      </c>
      <c r="E2239" s="62">
        <v>0</v>
      </c>
      <c r="F2239" s="60">
        <v>444057</v>
      </c>
      <c r="G2239" s="60" t="s">
        <v>297</v>
      </c>
      <c r="H2239" s="60">
        <v>2019</v>
      </c>
      <c r="I2239" s="62">
        <v>0</v>
      </c>
      <c r="J2239" s="60" t="s">
        <v>268</v>
      </c>
      <c r="K2239" s="60">
        <v>872008</v>
      </c>
      <c r="L2239" s="61"/>
      <c r="M2239" s="61">
        <v>2639.000452220334</v>
      </c>
      <c r="N2239" s="61"/>
      <c r="O2239" s="60">
        <v>9230</v>
      </c>
      <c r="P2239" s="60">
        <v>504003</v>
      </c>
    </row>
    <row r="2240" spans="1:16" hidden="1" x14ac:dyDescent="0.25">
      <c r="A2240" s="60" t="s">
        <v>34</v>
      </c>
      <c r="B2240" s="60" t="s">
        <v>33</v>
      </c>
      <c r="C2240" s="57" t="s">
        <v>168</v>
      </c>
      <c r="D2240" s="61">
        <v>2639.000653537244</v>
      </c>
      <c r="E2240" s="62">
        <v>0</v>
      </c>
      <c r="F2240" s="60">
        <v>444057</v>
      </c>
      <c r="G2240" s="60" t="s">
        <v>297</v>
      </c>
      <c r="H2240" s="60">
        <v>2019</v>
      </c>
      <c r="I2240" s="62">
        <v>0</v>
      </c>
      <c r="J2240" s="60" t="s">
        <v>268</v>
      </c>
      <c r="K2240" s="60">
        <v>872008</v>
      </c>
      <c r="L2240" s="61"/>
      <c r="M2240" s="61">
        <v>2639.000653537244</v>
      </c>
      <c r="N2240" s="61"/>
      <c r="O2240" s="60">
        <v>9230</v>
      </c>
      <c r="P2240" s="60">
        <v>504003</v>
      </c>
    </row>
    <row r="2241" spans="1:16" hidden="1" x14ac:dyDescent="0.25">
      <c r="A2241" s="60" t="s">
        <v>34</v>
      </c>
      <c r="B2241" s="60" t="s">
        <v>33</v>
      </c>
      <c r="C2241" s="57" t="s">
        <v>168</v>
      </c>
      <c r="D2241" s="61">
        <v>3851.1995900124389</v>
      </c>
      <c r="E2241" s="62">
        <v>0</v>
      </c>
      <c r="F2241" s="60">
        <v>444057</v>
      </c>
      <c r="G2241" s="60" t="s">
        <v>297</v>
      </c>
      <c r="H2241" s="60">
        <v>2020</v>
      </c>
      <c r="I2241" s="62">
        <v>0</v>
      </c>
      <c r="J2241" s="60" t="s">
        <v>268</v>
      </c>
      <c r="K2241" s="60">
        <v>872008</v>
      </c>
      <c r="L2241" s="61"/>
      <c r="M2241" s="61">
        <v>3851.1995900124389</v>
      </c>
      <c r="N2241" s="61"/>
      <c r="O2241" s="60">
        <v>9230</v>
      </c>
      <c r="P2241" s="60">
        <v>504003</v>
      </c>
    </row>
    <row r="2242" spans="1:16" hidden="1" x14ac:dyDescent="0.25">
      <c r="A2242" s="60" t="s">
        <v>34</v>
      </c>
      <c r="B2242" s="60" t="s">
        <v>33</v>
      </c>
      <c r="C2242" s="57" t="s">
        <v>168</v>
      </c>
      <c r="D2242" s="61">
        <v>3851.199817953483</v>
      </c>
      <c r="E2242" s="62">
        <v>0</v>
      </c>
      <c r="F2242" s="60">
        <v>444057</v>
      </c>
      <c r="G2242" s="60" t="s">
        <v>297</v>
      </c>
      <c r="H2242" s="60">
        <v>2020</v>
      </c>
      <c r="I2242" s="62">
        <v>0</v>
      </c>
      <c r="J2242" s="60" t="s">
        <v>268</v>
      </c>
      <c r="K2242" s="60">
        <v>872008</v>
      </c>
      <c r="L2242" s="61"/>
      <c r="M2242" s="61">
        <v>3851.199817953483</v>
      </c>
      <c r="N2242" s="61"/>
      <c r="O2242" s="60">
        <v>9230</v>
      </c>
      <c r="P2242" s="60">
        <v>504003</v>
      </c>
    </row>
    <row r="2243" spans="1:16" hidden="1" x14ac:dyDescent="0.25">
      <c r="A2243" s="60" t="s">
        <v>34</v>
      </c>
      <c r="B2243" s="60" t="s">
        <v>33</v>
      </c>
      <c r="C2243" s="57" t="s">
        <v>168</v>
      </c>
      <c r="D2243" s="61">
        <v>3851.1998751659389</v>
      </c>
      <c r="E2243" s="62">
        <v>0</v>
      </c>
      <c r="F2243" s="60">
        <v>444057</v>
      </c>
      <c r="G2243" s="60" t="s">
        <v>297</v>
      </c>
      <c r="H2243" s="60">
        <v>2020</v>
      </c>
      <c r="I2243" s="62">
        <v>0</v>
      </c>
      <c r="J2243" s="60" t="s">
        <v>268</v>
      </c>
      <c r="K2243" s="60">
        <v>872008</v>
      </c>
      <c r="L2243" s="61"/>
      <c r="M2243" s="61">
        <v>3851.1998751659389</v>
      </c>
      <c r="N2243" s="61"/>
      <c r="O2243" s="60">
        <v>9230</v>
      </c>
      <c r="P2243" s="60">
        <v>504003</v>
      </c>
    </row>
    <row r="2244" spans="1:16" hidden="1" x14ac:dyDescent="0.25">
      <c r="A2244" s="60" t="s">
        <v>34</v>
      </c>
      <c r="B2244" s="60" t="s">
        <v>33</v>
      </c>
      <c r="C2244" s="57" t="s">
        <v>168</v>
      </c>
      <c r="D2244" s="61">
        <v>3851.2000835587423</v>
      </c>
      <c r="E2244" s="62">
        <v>0</v>
      </c>
      <c r="F2244" s="60">
        <v>444057</v>
      </c>
      <c r="G2244" s="60" t="s">
        <v>297</v>
      </c>
      <c r="H2244" s="60">
        <v>2020</v>
      </c>
      <c r="I2244" s="62">
        <v>0</v>
      </c>
      <c r="J2244" s="60" t="s">
        <v>268</v>
      </c>
      <c r="K2244" s="60">
        <v>872008</v>
      </c>
      <c r="L2244" s="61"/>
      <c r="M2244" s="61">
        <v>3851.2000835587423</v>
      </c>
      <c r="N2244" s="61"/>
      <c r="O2244" s="60">
        <v>9230</v>
      </c>
      <c r="P2244" s="60">
        <v>504003</v>
      </c>
    </row>
    <row r="2245" spans="1:16" hidden="1" x14ac:dyDescent="0.25">
      <c r="A2245" s="60" t="s">
        <v>34</v>
      </c>
      <c r="B2245" s="60" t="s">
        <v>33</v>
      </c>
      <c r="C2245" s="57" t="s">
        <v>168</v>
      </c>
      <c r="D2245" s="61">
        <v>3851.2001882678146</v>
      </c>
      <c r="E2245" s="62">
        <v>0</v>
      </c>
      <c r="F2245" s="60">
        <v>444057</v>
      </c>
      <c r="G2245" s="60" t="s">
        <v>297</v>
      </c>
      <c r="H2245" s="60">
        <v>2020</v>
      </c>
      <c r="I2245" s="62">
        <v>0</v>
      </c>
      <c r="J2245" s="60" t="s">
        <v>268</v>
      </c>
      <c r="K2245" s="60">
        <v>872008</v>
      </c>
      <c r="L2245" s="61"/>
      <c r="M2245" s="61">
        <v>3851.2001882678146</v>
      </c>
      <c r="N2245" s="61"/>
      <c r="O2245" s="60">
        <v>9230</v>
      </c>
      <c r="P2245" s="60">
        <v>504003</v>
      </c>
    </row>
    <row r="2246" spans="1:16" hidden="1" x14ac:dyDescent="0.25">
      <c r="A2246" s="60" t="s">
        <v>34</v>
      </c>
      <c r="B2246" s="60" t="s">
        <v>33</v>
      </c>
      <c r="C2246" s="57" t="s">
        <v>168</v>
      </c>
      <c r="D2246" s="61">
        <v>3851.2003382572175</v>
      </c>
      <c r="E2246" s="62">
        <v>0</v>
      </c>
      <c r="F2246" s="60">
        <v>444057</v>
      </c>
      <c r="G2246" s="60" t="s">
        <v>297</v>
      </c>
      <c r="H2246" s="60">
        <v>2020</v>
      </c>
      <c r="I2246" s="62">
        <v>0</v>
      </c>
      <c r="J2246" s="60" t="s">
        <v>268</v>
      </c>
      <c r="K2246" s="60">
        <v>872008</v>
      </c>
      <c r="L2246" s="61"/>
      <c r="M2246" s="61">
        <v>3851.2003382572175</v>
      </c>
      <c r="N2246" s="61"/>
      <c r="O2246" s="60">
        <v>9230</v>
      </c>
      <c r="P2246" s="60">
        <v>504003</v>
      </c>
    </row>
    <row r="2247" spans="1:16" hidden="1" x14ac:dyDescent="0.25">
      <c r="A2247" s="60" t="s">
        <v>34</v>
      </c>
      <c r="B2247" s="60" t="s">
        <v>33</v>
      </c>
      <c r="C2247" s="57" t="s">
        <v>168</v>
      </c>
      <c r="D2247" s="61">
        <v>3851.2005305923749</v>
      </c>
      <c r="E2247" s="62">
        <v>0</v>
      </c>
      <c r="F2247" s="60">
        <v>444057</v>
      </c>
      <c r="G2247" s="60" t="s">
        <v>297</v>
      </c>
      <c r="H2247" s="60">
        <v>2020</v>
      </c>
      <c r="I2247" s="62">
        <v>0</v>
      </c>
      <c r="J2247" s="60" t="s">
        <v>268</v>
      </c>
      <c r="K2247" s="60">
        <v>872008</v>
      </c>
      <c r="L2247" s="61"/>
      <c r="M2247" s="61">
        <v>3851.2005305923749</v>
      </c>
      <c r="N2247" s="61"/>
      <c r="O2247" s="60">
        <v>9230</v>
      </c>
      <c r="P2247" s="60">
        <v>504003</v>
      </c>
    </row>
    <row r="2248" spans="1:16" hidden="1" x14ac:dyDescent="0.25">
      <c r="A2248" s="60" t="s">
        <v>34</v>
      </c>
      <c r="B2248" s="60" t="s">
        <v>33</v>
      </c>
      <c r="C2248" s="57" t="s">
        <v>168</v>
      </c>
      <c r="D2248" s="61">
        <v>3851.2011009710995</v>
      </c>
      <c r="E2248" s="62">
        <v>0</v>
      </c>
      <c r="F2248" s="60">
        <v>444057</v>
      </c>
      <c r="G2248" s="60" t="s">
        <v>297</v>
      </c>
      <c r="H2248" s="60">
        <v>2020</v>
      </c>
      <c r="I2248" s="62">
        <v>0</v>
      </c>
      <c r="J2248" s="60" t="s">
        <v>268</v>
      </c>
      <c r="K2248" s="60">
        <v>872008</v>
      </c>
      <c r="L2248" s="61"/>
      <c r="M2248" s="61">
        <v>3851.2011009710995</v>
      </c>
      <c r="N2248" s="61"/>
      <c r="O2248" s="60">
        <v>9230</v>
      </c>
      <c r="P2248" s="60">
        <v>504003</v>
      </c>
    </row>
    <row r="2249" spans="1:16" hidden="1" x14ac:dyDescent="0.25">
      <c r="A2249" s="60" t="s">
        <v>34</v>
      </c>
      <c r="B2249" s="60" t="s">
        <v>33</v>
      </c>
      <c r="C2249" s="57" t="s">
        <v>168</v>
      </c>
      <c r="D2249" s="61">
        <v>3955.5998997276129</v>
      </c>
      <c r="E2249" s="62">
        <v>0</v>
      </c>
      <c r="F2249" s="60">
        <v>444057</v>
      </c>
      <c r="G2249" s="60" t="s">
        <v>297</v>
      </c>
      <c r="H2249" s="60">
        <v>2019</v>
      </c>
      <c r="I2249" s="62">
        <v>0</v>
      </c>
      <c r="J2249" s="60" t="s">
        <v>268</v>
      </c>
      <c r="K2249" s="60">
        <v>872008</v>
      </c>
      <c r="L2249" s="61"/>
      <c r="M2249" s="61">
        <v>3955.5998997276129</v>
      </c>
      <c r="N2249" s="61"/>
      <c r="O2249" s="60">
        <v>9230</v>
      </c>
      <c r="P2249" s="60">
        <v>504003</v>
      </c>
    </row>
    <row r="2250" spans="1:16" hidden="1" x14ac:dyDescent="0.25">
      <c r="A2250" s="60" t="s">
        <v>34</v>
      </c>
      <c r="B2250" s="60" t="s">
        <v>33</v>
      </c>
      <c r="C2250" s="57" t="s">
        <v>168</v>
      </c>
      <c r="D2250" s="61">
        <v>3955.6000323839112</v>
      </c>
      <c r="E2250" s="62">
        <v>0</v>
      </c>
      <c r="F2250" s="60">
        <v>444057</v>
      </c>
      <c r="G2250" s="60" t="s">
        <v>297</v>
      </c>
      <c r="H2250" s="60">
        <v>2019</v>
      </c>
      <c r="I2250" s="62">
        <v>0</v>
      </c>
      <c r="J2250" s="60" t="s">
        <v>268</v>
      </c>
      <c r="K2250" s="60">
        <v>872008</v>
      </c>
      <c r="L2250" s="61"/>
      <c r="M2250" s="61">
        <v>3955.6000323839112</v>
      </c>
      <c r="N2250" s="61"/>
      <c r="O2250" s="60">
        <v>9230</v>
      </c>
      <c r="P2250" s="60">
        <v>504003</v>
      </c>
    </row>
    <row r="2251" spans="1:16" hidden="1" x14ac:dyDescent="0.25">
      <c r="A2251" s="60" t="s">
        <v>34</v>
      </c>
      <c r="B2251" s="60" t="s">
        <v>33</v>
      </c>
      <c r="C2251" s="57" t="s">
        <v>168</v>
      </c>
      <c r="D2251" s="61">
        <v>3955.6002170316565</v>
      </c>
      <c r="E2251" s="62">
        <v>0</v>
      </c>
      <c r="F2251" s="60">
        <v>444057</v>
      </c>
      <c r="G2251" s="60" t="s">
        <v>297</v>
      </c>
      <c r="H2251" s="60">
        <v>2019</v>
      </c>
      <c r="I2251" s="62">
        <v>0</v>
      </c>
      <c r="J2251" s="60" t="s">
        <v>268</v>
      </c>
      <c r="K2251" s="60">
        <v>872008</v>
      </c>
      <c r="L2251" s="61"/>
      <c r="M2251" s="61">
        <v>3955.6002170316565</v>
      </c>
      <c r="N2251" s="61"/>
      <c r="O2251" s="60">
        <v>9230</v>
      </c>
      <c r="P2251" s="60">
        <v>504003</v>
      </c>
    </row>
    <row r="2252" spans="1:16" hidden="1" x14ac:dyDescent="0.25">
      <c r="A2252" s="60" t="s">
        <v>34</v>
      </c>
      <c r="B2252" s="60" t="s">
        <v>33</v>
      </c>
      <c r="C2252" s="57" t="s">
        <v>168</v>
      </c>
      <c r="D2252" s="61">
        <v>4987.9998313502683</v>
      </c>
      <c r="E2252" s="62">
        <v>0</v>
      </c>
      <c r="F2252" s="60">
        <v>444057</v>
      </c>
      <c r="G2252" s="60" t="s">
        <v>297</v>
      </c>
      <c r="H2252" s="60">
        <v>2015</v>
      </c>
      <c r="I2252" s="62">
        <v>0</v>
      </c>
      <c r="J2252" s="60" t="s">
        <v>268</v>
      </c>
      <c r="K2252" s="60">
        <v>870905</v>
      </c>
      <c r="L2252" s="61"/>
      <c r="M2252" s="61">
        <v>4987.9998313502683</v>
      </c>
      <c r="N2252" s="61"/>
      <c r="O2252" s="60">
        <v>9210</v>
      </c>
      <c r="P2252" s="60">
        <v>504003</v>
      </c>
    </row>
    <row r="2253" spans="1:16" hidden="1" x14ac:dyDescent="0.25">
      <c r="A2253" s="60" t="s">
        <v>34</v>
      </c>
      <c r="B2253" s="60" t="s">
        <v>33</v>
      </c>
      <c r="C2253" s="57" t="s">
        <v>168</v>
      </c>
      <c r="D2253" s="61">
        <v>5104.00031983601</v>
      </c>
      <c r="E2253" s="62">
        <v>0</v>
      </c>
      <c r="F2253" s="60">
        <v>444057</v>
      </c>
      <c r="G2253" s="60" t="s">
        <v>297</v>
      </c>
      <c r="H2253" s="60">
        <v>2016</v>
      </c>
      <c r="I2253" s="62">
        <v>0</v>
      </c>
      <c r="J2253" s="60" t="s">
        <v>268</v>
      </c>
      <c r="K2253" s="60">
        <v>872008</v>
      </c>
      <c r="L2253" s="61"/>
      <c r="M2253" s="61">
        <v>5104.00031983601</v>
      </c>
      <c r="N2253" s="61"/>
      <c r="O2253" s="60">
        <v>9230</v>
      </c>
      <c r="P2253" s="60">
        <v>504003</v>
      </c>
    </row>
    <row r="2254" spans="1:16" hidden="1" x14ac:dyDescent="0.25">
      <c r="A2254" s="60" t="s">
        <v>34</v>
      </c>
      <c r="B2254" s="60" t="s">
        <v>33</v>
      </c>
      <c r="C2254" s="57" t="s">
        <v>168</v>
      </c>
      <c r="D2254" s="61">
        <v>7911.2000903660319</v>
      </c>
      <c r="E2254" s="62">
        <v>0</v>
      </c>
      <c r="F2254" s="60">
        <v>444057</v>
      </c>
      <c r="G2254" s="60" t="s">
        <v>297</v>
      </c>
      <c r="H2254" s="60">
        <v>2019</v>
      </c>
      <c r="I2254" s="62">
        <v>0</v>
      </c>
      <c r="J2254" s="60" t="s">
        <v>268</v>
      </c>
      <c r="K2254" s="60">
        <v>872008</v>
      </c>
      <c r="L2254" s="61"/>
      <c r="M2254" s="61">
        <v>7911.2000903660319</v>
      </c>
      <c r="N2254" s="61"/>
      <c r="O2254" s="60">
        <v>9230</v>
      </c>
      <c r="P2254" s="60">
        <v>504003</v>
      </c>
    </row>
    <row r="2255" spans="1:16" hidden="1" x14ac:dyDescent="0.25">
      <c r="A2255" s="60" t="s">
        <v>34</v>
      </c>
      <c r="B2255" s="60" t="s">
        <v>33</v>
      </c>
      <c r="C2255" s="57" t="s">
        <v>168</v>
      </c>
      <c r="D2255" s="61">
        <v>17196.699708465727</v>
      </c>
      <c r="E2255" s="62">
        <v>0</v>
      </c>
      <c r="F2255" s="60">
        <v>444057</v>
      </c>
      <c r="G2255" s="60" t="s">
        <v>297</v>
      </c>
      <c r="H2255" s="60">
        <v>2017</v>
      </c>
      <c r="I2255" s="62">
        <v>0</v>
      </c>
      <c r="J2255" s="60" t="s">
        <v>268</v>
      </c>
      <c r="K2255" s="60">
        <v>872008</v>
      </c>
      <c r="L2255" s="61"/>
      <c r="M2255" s="61">
        <v>17196.699708465727</v>
      </c>
      <c r="N2255" s="61"/>
      <c r="O2255" s="60">
        <v>9230</v>
      </c>
      <c r="P2255" s="60">
        <v>504003</v>
      </c>
    </row>
    <row r="2256" spans="1:16" hidden="1" x14ac:dyDescent="0.25">
      <c r="A2256" s="60" t="s">
        <v>34</v>
      </c>
      <c r="B2256" s="60" t="s">
        <v>33</v>
      </c>
      <c r="C2256" s="57" t="s">
        <v>168</v>
      </c>
      <c r="D2256" s="61">
        <v>17426.515310615796</v>
      </c>
      <c r="E2256" s="62">
        <v>0</v>
      </c>
      <c r="F2256" s="60">
        <v>444057</v>
      </c>
      <c r="G2256" s="60" t="s">
        <v>297</v>
      </c>
      <c r="H2256" s="60">
        <v>2019</v>
      </c>
      <c r="I2256" s="62">
        <v>0</v>
      </c>
      <c r="J2256" s="60" t="s">
        <v>268</v>
      </c>
      <c r="K2256" s="60">
        <v>872008</v>
      </c>
      <c r="L2256" s="61"/>
      <c r="M2256" s="61">
        <v>17426.515310615796</v>
      </c>
      <c r="N2256" s="61"/>
      <c r="O2256" s="60">
        <v>9230</v>
      </c>
      <c r="P2256" s="60">
        <v>504003</v>
      </c>
    </row>
    <row r="2257" spans="1:16" hidden="1" x14ac:dyDescent="0.25">
      <c r="A2257" s="60" t="s">
        <v>34</v>
      </c>
      <c r="B2257" s="60" t="s">
        <v>33</v>
      </c>
      <c r="C2257" s="57" t="s">
        <v>168</v>
      </c>
      <c r="D2257" s="61">
        <v>18652.101928477707</v>
      </c>
      <c r="E2257" s="62">
        <v>0</v>
      </c>
      <c r="F2257" s="60">
        <v>444057</v>
      </c>
      <c r="G2257" s="60" t="s">
        <v>297</v>
      </c>
      <c r="H2257" s="60">
        <v>2017</v>
      </c>
      <c r="I2257" s="62">
        <v>0</v>
      </c>
      <c r="J2257" s="60" t="s">
        <v>268</v>
      </c>
      <c r="K2257" s="60">
        <v>872008</v>
      </c>
      <c r="L2257" s="61"/>
      <c r="M2257" s="61">
        <v>18652.101928477707</v>
      </c>
      <c r="N2257" s="61"/>
      <c r="O2257" s="60">
        <v>9230</v>
      </c>
      <c r="P2257" s="60">
        <v>504003</v>
      </c>
    </row>
    <row r="2258" spans="1:16" hidden="1" x14ac:dyDescent="0.25">
      <c r="A2258" s="60" t="s">
        <v>34</v>
      </c>
      <c r="B2258" s="60" t="s">
        <v>33</v>
      </c>
      <c r="C2258" s="57" t="s">
        <v>168</v>
      </c>
      <c r="D2258" s="61">
        <v>25431.200447231764</v>
      </c>
      <c r="E2258" s="62">
        <v>0</v>
      </c>
      <c r="F2258" s="60">
        <v>444057</v>
      </c>
      <c r="G2258" s="60" t="s">
        <v>297</v>
      </c>
      <c r="H2258" s="60">
        <v>2020</v>
      </c>
      <c r="I2258" s="62">
        <v>0</v>
      </c>
      <c r="J2258" s="60" t="s">
        <v>268</v>
      </c>
      <c r="K2258" s="60">
        <v>872008</v>
      </c>
      <c r="L2258" s="61"/>
      <c r="M2258" s="61">
        <v>25431.200447231764</v>
      </c>
      <c r="N2258" s="61"/>
      <c r="O2258" s="60">
        <v>9230</v>
      </c>
      <c r="P2258" s="60">
        <v>504003</v>
      </c>
    </row>
    <row r="2259" spans="1:16" hidden="1" x14ac:dyDescent="0.25">
      <c r="A2259" s="60" t="s">
        <v>34</v>
      </c>
      <c r="B2259" s="60" t="s">
        <v>33</v>
      </c>
      <c r="C2259" s="57" t="s">
        <v>169</v>
      </c>
      <c r="D2259" s="61">
        <v>1873.3989120640963</v>
      </c>
      <c r="E2259" s="62">
        <v>0</v>
      </c>
      <c r="F2259" s="60">
        <v>470280</v>
      </c>
      <c r="G2259" s="60" t="s">
        <v>299</v>
      </c>
      <c r="H2259" s="60">
        <v>2018</v>
      </c>
      <c r="I2259" s="62">
        <v>0</v>
      </c>
      <c r="J2259" s="60" t="s">
        <v>268</v>
      </c>
      <c r="K2259" s="60">
        <v>872008</v>
      </c>
      <c r="L2259" s="61"/>
      <c r="M2259" s="61">
        <v>1873.3989120640963</v>
      </c>
      <c r="N2259" s="61"/>
      <c r="O2259" s="57">
        <v>9230</v>
      </c>
      <c r="P2259" s="60">
        <v>504003</v>
      </c>
    </row>
    <row r="2260" spans="1:16" hidden="1" x14ac:dyDescent="0.25">
      <c r="A2260" s="60" t="s">
        <v>34</v>
      </c>
      <c r="B2260" s="60" t="s">
        <v>33</v>
      </c>
      <c r="C2260" s="57" t="s">
        <v>169</v>
      </c>
      <c r="D2260" s="61">
        <v>1873.399389915751</v>
      </c>
      <c r="E2260" s="62">
        <v>0</v>
      </c>
      <c r="F2260" s="60">
        <v>470280</v>
      </c>
      <c r="G2260" s="60" t="s">
        <v>299</v>
      </c>
      <c r="H2260" s="60">
        <v>2018</v>
      </c>
      <c r="I2260" s="62">
        <v>0</v>
      </c>
      <c r="J2260" s="60" t="s">
        <v>268</v>
      </c>
      <c r="K2260" s="60">
        <v>872008</v>
      </c>
      <c r="L2260" s="61"/>
      <c r="M2260" s="61">
        <v>1873.399389915751</v>
      </c>
      <c r="N2260" s="61"/>
      <c r="O2260" s="57">
        <v>9230</v>
      </c>
      <c r="P2260" s="60">
        <v>504003</v>
      </c>
    </row>
    <row r="2261" spans="1:16" hidden="1" x14ac:dyDescent="0.25">
      <c r="A2261" s="60" t="s">
        <v>34</v>
      </c>
      <c r="B2261" s="60" t="s">
        <v>33</v>
      </c>
      <c r="C2261" s="57" t="s">
        <v>169</v>
      </c>
      <c r="D2261" s="61">
        <v>1873.399538727537</v>
      </c>
      <c r="E2261" s="62">
        <v>0</v>
      </c>
      <c r="F2261" s="60">
        <v>470280</v>
      </c>
      <c r="G2261" s="60" t="s">
        <v>299</v>
      </c>
      <c r="H2261" s="60">
        <v>2018</v>
      </c>
      <c r="I2261" s="62">
        <v>0</v>
      </c>
      <c r="J2261" s="60" t="s">
        <v>268</v>
      </c>
      <c r="K2261" s="60">
        <v>872008</v>
      </c>
      <c r="L2261" s="61"/>
      <c r="M2261" s="61">
        <v>1873.399538727537</v>
      </c>
      <c r="N2261" s="61"/>
      <c r="O2261" s="57">
        <v>9230</v>
      </c>
      <c r="P2261" s="60">
        <v>504003</v>
      </c>
    </row>
    <row r="2262" spans="1:16" hidden="1" x14ac:dyDescent="0.25">
      <c r="A2262" s="60" t="s">
        <v>34</v>
      </c>
      <c r="B2262" s="60" t="s">
        <v>33</v>
      </c>
      <c r="C2262" s="57" t="s">
        <v>169</v>
      </c>
      <c r="D2262" s="61">
        <v>1873.3997770841161</v>
      </c>
      <c r="E2262" s="62">
        <v>0</v>
      </c>
      <c r="F2262" s="60">
        <v>470280</v>
      </c>
      <c r="G2262" s="60" t="s">
        <v>299</v>
      </c>
      <c r="H2262" s="60">
        <v>2018</v>
      </c>
      <c r="I2262" s="62">
        <v>0</v>
      </c>
      <c r="J2262" s="60" t="s">
        <v>268</v>
      </c>
      <c r="K2262" s="60">
        <v>872008</v>
      </c>
      <c r="L2262" s="61"/>
      <c r="M2262" s="61">
        <v>1873.3997770841161</v>
      </c>
      <c r="N2262" s="61"/>
      <c r="O2262" s="57">
        <v>9230</v>
      </c>
      <c r="P2262" s="60">
        <v>504003</v>
      </c>
    </row>
    <row r="2263" spans="1:16" hidden="1" x14ac:dyDescent="0.25">
      <c r="A2263" s="60" t="s">
        <v>34</v>
      </c>
      <c r="B2263" s="60" t="s">
        <v>33</v>
      </c>
      <c r="C2263" s="57" t="s">
        <v>169</v>
      </c>
      <c r="D2263" s="61">
        <v>1873.3998235827189</v>
      </c>
      <c r="E2263" s="62">
        <v>0</v>
      </c>
      <c r="F2263" s="60">
        <v>470280</v>
      </c>
      <c r="G2263" s="60" t="s">
        <v>299</v>
      </c>
      <c r="H2263" s="60">
        <v>2018</v>
      </c>
      <c r="I2263" s="62">
        <v>0</v>
      </c>
      <c r="J2263" s="60" t="s">
        <v>268</v>
      </c>
      <c r="K2263" s="60">
        <v>872008</v>
      </c>
      <c r="L2263" s="61"/>
      <c r="M2263" s="61">
        <v>1873.3998235827189</v>
      </c>
      <c r="N2263" s="61"/>
      <c r="O2263" s="57">
        <v>9230</v>
      </c>
      <c r="P2263" s="60">
        <v>504003</v>
      </c>
    </row>
    <row r="2264" spans="1:16" hidden="1" x14ac:dyDescent="0.25">
      <c r="A2264" s="60" t="s">
        <v>34</v>
      </c>
      <c r="B2264" s="60" t="s">
        <v>33</v>
      </c>
      <c r="C2264" s="57" t="s">
        <v>169</v>
      </c>
      <c r="D2264" s="61">
        <v>1873.3999622969775</v>
      </c>
      <c r="E2264" s="62">
        <v>0</v>
      </c>
      <c r="F2264" s="60">
        <v>470280</v>
      </c>
      <c r="G2264" s="60" t="s">
        <v>299</v>
      </c>
      <c r="H2264" s="60">
        <v>2018</v>
      </c>
      <c r="I2264" s="62">
        <v>0</v>
      </c>
      <c r="J2264" s="60" t="s">
        <v>268</v>
      </c>
      <c r="K2264" s="60">
        <v>872008</v>
      </c>
      <c r="L2264" s="61"/>
      <c r="M2264" s="61">
        <v>1873.3999622969775</v>
      </c>
      <c r="N2264" s="61"/>
      <c r="O2264" s="57">
        <v>9230</v>
      </c>
      <c r="P2264" s="60">
        <v>504003</v>
      </c>
    </row>
    <row r="2265" spans="1:16" hidden="1" x14ac:dyDescent="0.25">
      <c r="A2265" s="60" t="s">
        <v>34</v>
      </c>
      <c r="B2265" s="60" t="s">
        <v>33</v>
      </c>
      <c r="C2265" s="57" t="s">
        <v>169</v>
      </c>
      <c r="D2265" s="61">
        <v>1873.4000017797055</v>
      </c>
      <c r="E2265" s="62">
        <v>0</v>
      </c>
      <c r="F2265" s="60">
        <v>470280</v>
      </c>
      <c r="G2265" s="60" t="s">
        <v>299</v>
      </c>
      <c r="H2265" s="60">
        <v>2018</v>
      </c>
      <c r="I2265" s="62">
        <v>0</v>
      </c>
      <c r="J2265" s="60" t="s">
        <v>268</v>
      </c>
      <c r="K2265" s="60">
        <v>872008</v>
      </c>
      <c r="L2265" s="61"/>
      <c r="M2265" s="61">
        <v>1873.4000017797055</v>
      </c>
      <c r="N2265" s="61"/>
      <c r="O2265" s="57">
        <v>9230</v>
      </c>
      <c r="P2265" s="60">
        <v>504003</v>
      </c>
    </row>
    <row r="2266" spans="1:16" hidden="1" x14ac:dyDescent="0.25">
      <c r="A2266" s="60" t="s">
        <v>34</v>
      </c>
      <c r="B2266" s="60" t="s">
        <v>33</v>
      </c>
      <c r="C2266" s="57" t="s">
        <v>169</v>
      </c>
      <c r="D2266" s="61">
        <v>1873.4000160962507</v>
      </c>
      <c r="E2266" s="62">
        <v>0</v>
      </c>
      <c r="F2266" s="60">
        <v>470280</v>
      </c>
      <c r="G2266" s="60" t="s">
        <v>299</v>
      </c>
      <c r="H2266" s="60">
        <v>2018</v>
      </c>
      <c r="I2266" s="62">
        <v>0</v>
      </c>
      <c r="J2266" s="60" t="s">
        <v>268</v>
      </c>
      <c r="K2266" s="60">
        <v>872008</v>
      </c>
      <c r="L2266" s="61"/>
      <c r="M2266" s="61">
        <v>1873.4000160962507</v>
      </c>
      <c r="N2266" s="61"/>
      <c r="O2266" s="57">
        <v>9230</v>
      </c>
      <c r="P2266" s="60">
        <v>504003</v>
      </c>
    </row>
    <row r="2267" spans="1:16" hidden="1" x14ac:dyDescent="0.25">
      <c r="A2267" s="60" t="s">
        <v>34</v>
      </c>
      <c r="B2267" s="60" t="s">
        <v>33</v>
      </c>
      <c r="C2267" s="57" t="s">
        <v>169</v>
      </c>
      <c r="D2267" s="61">
        <v>1873.4002260634031</v>
      </c>
      <c r="E2267" s="62">
        <v>0</v>
      </c>
      <c r="F2267" s="60">
        <v>470280</v>
      </c>
      <c r="G2267" s="60" t="s">
        <v>299</v>
      </c>
      <c r="H2267" s="60">
        <v>2018</v>
      </c>
      <c r="I2267" s="62">
        <v>0</v>
      </c>
      <c r="J2267" s="60" t="s">
        <v>268</v>
      </c>
      <c r="K2267" s="60">
        <v>872008</v>
      </c>
      <c r="L2267" s="61"/>
      <c r="M2267" s="61">
        <v>1873.4002260634031</v>
      </c>
      <c r="N2267" s="61"/>
      <c r="O2267" s="57">
        <v>9230</v>
      </c>
      <c r="P2267" s="60">
        <v>504003</v>
      </c>
    </row>
    <row r="2268" spans="1:16" hidden="1" x14ac:dyDescent="0.25">
      <c r="A2268" s="60" t="s">
        <v>34</v>
      </c>
      <c r="B2268" s="60" t="s">
        <v>33</v>
      </c>
      <c r="C2268" s="57" t="s">
        <v>169</v>
      </c>
      <c r="D2268" s="61">
        <v>1873.4002269604675</v>
      </c>
      <c r="E2268" s="62">
        <v>0</v>
      </c>
      <c r="F2268" s="60">
        <v>470280</v>
      </c>
      <c r="G2268" s="60" t="s">
        <v>299</v>
      </c>
      <c r="H2268" s="60">
        <v>2018</v>
      </c>
      <c r="I2268" s="62">
        <v>0</v>
      </c>
      <c r="J2268" s="60" t="s">
        <v>268</v>
      </c>
      <c r="K2268" s="60">
        <v>872008</v>
      </c>
      <c r="L2268" s="61"/>
      <c r="M2268" s="61">
        <v>1873.4002269604675</v>
      </c>
      <c r="N2268" s="61"/>
      <c r="O2268" s="57">
        <v>9230</v>
      </c>
      <c r="P2268" s="60">
        <v>504003</v>
      </c>
    </row>
    <row r="2269" spans="1:16" hidden="1" x14ac:dyDescent="0.25">
      <c r="A2269" s="60" t="s">
        <v>34</v>
      </c>
      <c r="B2269" s="60" t="s">
        <v>33</v>
      </c>
      <c r="C2269" s="57" t="s">
        <v>169</v>
      </c>
      <c r="D2269" s="61">
        <v>1873.4002986003022</v>
      </c>
      <c r="E2269" s="62">
        <v>0</v>
      </c>
      <c r="F2269" s="60">
        <v>470280</v>
      </c>
      <c r="G2269" s="60" t="s">
        <v>299</v>
      </c>
      <c r="H2269" s="60">
        <v>2018</v>
      </c>
      <c r="I2269" s="62">
        <v>0</v>
      </c>
      <c r="J2269" s="60" t="s">
        <v>268</v>
      </c>
      <c r="K2269" s="60">
        <v>872008</v>
      </c>
      <c r="L2269" s="61"/>
      <c r="M2269" s="61">
        <v>1873.4002986003022</v>
      </c>
      <c r="N2269" s="61"/>
      <c r="O2269" s="57">
        <v>9230</v>
      </c>
      <c r="P2269" s="60">
        <v>504003</v>
      </c>
    </row>
    <row r="2270" spans="1:16" hidden="1" x14ac:dyDescent="0.25">
      <c r="A2270" s="60" t="s">
        <v>34</v>
      </c>
      <c r="B2270" s="60" t="s">
        <v>33</v>
      </c>
      <c r="C2270" s="57" t="s">
        <v>169</v>
      </c>
      <c r="D2270" s="61">
        <v>1873.4004879721065</v>
      </c>
      <c r="E2270" s="62">
        <v>0</v>
      </c>
      <c r="F2270" s="60">
        <v>470280</v>
      </c>
      <c r="G2270" s="60" t="s">
        <v>299</v>
      </c>
      <c r="H2270" s="60">
        <v>2018</v>
      </c>
      <c r="I2270" s="62">
        <v>0</v>
      </c>
      <c r="J2270" s="60" t="s">
        <v>268</v>
      </c>
      <c r="K2270" s="60">
        <v>872008</v>
      </c>
      <c r="L2270" s="61"/>
      <c r="M2270" s="61">
        <v>1873.4004879721065</v>
      </c>
      <c r="N2270" s="61"/>
      <c r="O2270" s="57">
        <v>9230</v>
      </c>
      <c r="P2270" s="60">
        <v>504003</v>
      </c>
    </row>
    <row r="2271" spans="1:16" hidden="1" x14ac:dyDescent="0.25">
      <c r="A2271" s="60" t="s">
        <v>34</v>
      </c>
      <c r="B2271" s="60" t="s">
        <v>33</v>
      </c>
      <c r="C2271" s="57" t="s">
        <v>169</v>
      </c>
      <c r="D2271" s="61">
        <v>1879.1997302986772</v>
      </c>
      <c r="E2271" s="62">
        <v>0</v>
      </c>
      <c r="F2271" s="60">
        <v>470280</v>
      </c>
      <c r="G2271" s="60" t="s">
        <v>299</v>
      </c>
      <c r="H2271" s="60">
        <v>2016</v>
      </c>
      <c r="I2271" s="62">
        <v>0</v>
      </c>
      <c r="J2271" s="60" t="s">
        <v>268</v>
      </c>
      <c r="K2271" s="60">
        <v>872008</v>
      </c>
      <c r="L2271" s="61"/>
      <c r="M2271" s="61">
        <v>1879.1997302986772</v>
      </c>
      <c r="N2271" s="61"/>
      <c r="O2271" s="57">
        <v>9230</v>
      </c>
      <c r="P2271" s="60">
        <v>504003</v>
      </c>
    </row>
    <row r="2272" spans="1:16" hidden="1" x14ac:dyDescent="0.25">
      <c r="A2272" s="60" t="s">
        <v>34</v>
      </c>
      <c r="B2272" s="60" t="s">
        <v>33</v>
      </c>
      <c r="C2272" s="57" t="s">
        <v>169</v>
      </c>
      <c r="D2272" s="61">
        <v>1879.1998149111939</v>
      </c>
      <c r="E2272" s="62">
        <v>0</v>
      </c>
      <c r="F2272" s="60">
        <v>470280</v>
      </c>
      <c r="G2272" s="60" t="s">
        <v>299</v>
      </c>
      <c r="H2272" s="60">
        <v>2016</v>
      </c>
      <c r="I2272" s="62">
        <v>0</v>
      </c>
      <c r="J2272" s="60" t="s">
        <v>268</v>
      </c>
      <c r="K2272" s="60">
        <v>872008</v>
      </c>
      <c r="L2272" s="61"/>
      <c r="M2272" s="61">
        <v>1879.1998149111939</v>
      </c>
      <c r="N2272" s="61"/>
      <c r="O2272" s="57">
        <v>9230</v>
      </c>
      <c r="P2272" s="60">
        <v>504003</v>
      </c>
    </row>
    <row r="2273" spans="1:16" hidden="1" x14ac:dyDescent="0.25">
      <c r="A2273" s="60" t="s">
        <v>34</v>
      </c>
      <c r="B2273" s="60" t="s">
        <v>33</v>
      </c>
      <c r="C2273" s="57" t="s">
        <v>169</v>
      </c>
      <c r="D2273" s="61">
        <v>1879.1998454117941</v>
      </c>
      <c r="E2273" s="62">
        <v>0</v>
      </c>
      <c r="F2273" s="60">
        <v>470280</v>
      </c>
      <c r="G2273" s="60" t="s">
        <v>299</v>
      </c>
      <c r="H2273" s="60">
        <v>2016</v>
      </c>
      <c r="I2273" s="62">
        <v>0</v>
      </c>
      <c r="J2273" s="60" t="s">
        <v>268</v>
      </c>
      <c r="K2273" s="60">
        <v>872008</v>
      </c>
      <c r="L2273" s="61"/>
      <c r="M2273" s="61">
        <v>1879.1998454117941</v>
      </c>
      <c r="N2273" s="61"/>
      <c r="O2273" s="57">
        <v>9230</v>
      </c>
      <c r="P2273" s="60">
        <v>504003</v>
      </c>
    </row>
    <row r="2274" spans="1:16" hidden="1" x14ac:dyDescent="0.25">
      <c r="A2274" s="60" t="s">
        <v>34</v>
      </c>
      <c r="B2274" s="60" t="s">
        <v>33</v>
      </c>
      <c r="C2274" s="57" t="s">
        <v>169</v>
      </c>
      <c r="D2274" s="61">
        <v>1879.2000015145818</v>
      </c>
      <c r="E2274" s="62">
        <v>0</v>
      </c>
      <c r="F2274" s="60">
        <v>470280</v>
      </c>
      <c r="G2274" s="60" t="s">
        <v>299</v>
      </c>
      <c r="H2274" s="60">
        <v>2016</v>
      </c>
      <c r="I2274" s="62">
        <v>0</v>
      </c>
      <c r="J2274" s="60" t="s">
        <v>268</v>
      </c>
      <c r="K2274" s="60">
        <v>872008</v>
      </c>
      <c r="L2274" s="61"/>
      <c r="M2274" s="61">
        <v>1879.2000015145818</v>
      </c>
      <c r="N2274" s="61"/>
      <c r="O2274" s="57">
        <v>9230</v>
      </c>
      <c r="P2274" s="60">
        <v>504003</v>
      </c>
    </row>
    <row r="2275" spans="1:16" hidden="1" x14ac:dyDescent="0.25">
      <c r="A2275" s="60" t="s">
        <v>34</v>
      </c>
      <c r="B2275" s="60" t="s">
        <v>33</v>
      </c>
      <c r="C2275" s="57" t="s">
        <v>169</v>
      </c>
      <c r="D2275" s="61">
        <v>1879.2000283102168</v>
      </c>
      <c r="E2275" s="62">
        <v>0</v>
      </c>
      <c r="F2275" s="60">
        <v>470280</v>
      </c>
      <c r="G2275" s="60" t="s">
        <v>299</v>
      </c>
      <c r="H2275" s="60">
        <v>2016</v>
      </c>
      <c r="I2275" s="62">
        <v>0</v>
      </c>
      <c r="J2275" s="60" t="s">
        <v>268</v>
      </c>
      <c r="K2275" s="60">
        <v>872008</v>
      </c>
      <c r="L2275" s="61"/>
      <c r="M2275" s="61">
        <v>1879.2000283102168</v>
      </c>
      <c r="N2275" s="61"/>
      <c r="O2275" s="57">
        <v>9230</v>
      </c>
      <c r="P2275" s="60">
        <v>504003</v>
      </c>
    </row>
    <row r="2276" spans="1:16" hidden="1" x14ac:dyDescent="0.25">
      <c r="A2276" s="60" t="s">
        <v>34</v>
      </c>
      <c r="B2276" s="60" t="s">
        <v>33</v>
      </c>
      <c r="C2276" s="57" t="s">
        <v>169</v>
      </c>
      <c r="D2276" s="61">
        <v>1879.2000500628312</v>
      </c>
      <c r="E2276" s="62">
        <v>0</v>
      </c>
      <c r="F2276" s="60">
        <v>470280</v>
      </c>
      <c r="G2276" s="60" t="s">
        <v>299</v>
      </c>
      <c r="H2276" s="60">
        <v>2016</v>
      </c>
      <c r="I2276" s="62">
        <v>0</v>
      </c>
      <c r="J2276" s="60" t="s">
        <v>268</v>
      </c>
      <c r="K2276" s="60">
        <v>872008</v>
      </c>
      <c r="L2276" s="61"/>
      <c r="M2276" s="61">
        <v>1879.2000500628312</v>
      </c>
      <c r="N2276" s="61"/>
      <c r="O2276" s="57">
        <v>9230</v>
      </c>
      <c r="P2276" s="60">
        <v>504003</v>
      </c>
    </row>
    <row r="2277" spans="1:16" hidden="1" x14ac:dyDescent="0.25">
      <c r="A2277" s="60" t="s">
        <v>34</v>
      </c>
      <c r="B2277" s="60" t="s">
        <v>33</v>
      </c>
      <c r="C2277" s="57" t="s">
        <v>169</v>
      </c>
      <c r="D2277" s="61">
        <v>1879.2001593112086</v>
      </c>
      <c r="E2277" s="62">
        <v>0</v>
      </c>
      <c r="F2277" s="60">
        <v>470280</v>
      </c>
      <c r="G2277" s="60" t="s">
        <v>299</v>
      </c>
      <c r="H2277" s="60">
        <v>2016</v>
      </c>
      <c r="I2277" s="62">
        <v>0</v>
      </c>
      <c r="J2277" s="60" t="s">
        <v>268</v>
      </c>
      <c r="K2277" s="60">
        <v>872008</v>
      </c>
      <c r="L2277" s="61"/>
      <c r="M2277" s="61">
        <v>1879.2001593112086</v>
      </c>
      <c r="N2277" s="61"/>
      <c r="O2277" s="57">
        <v>9230</v>
      </c>
      <c r="P2277" s="60">
        <v>504003</v>
      </c>
    </row>
    <row r="2278" spans="1:16" hidden="1" x14ac:dyDescent="0.25">
      <c r="A2278" s="60" t="s">
        <v>34</v>
      </c>
      <c r="B2278" s="60" t="s">
        <v>33</v>
      </c>
      <c r="C2278" s="57" t="s">
        <v>169</v>
      </c>
      <c r="D2278" s="61">
        <v>1879.200162123977</v>
      </c>
      <c r="E2278" s="62">
        <v>0</v>
      </c>
      <c r="F2278" s="60">
        <v>470280</v>
      </c>
      <c r="G2278" s="60" t="s">
        <v>299</v>
      </c>
      <c r="H2278" s="60">
        <v>2016</v>
      </c>
      <c r="I2278" s="62">
        <v>0</v>
      </c>
      <c r="J2278" s="60" t="s">
        <v>268</v>
      </c>
      <c r="K2278" s="60">
        <v>872008</v>
      </c>
      <c r="L2278" s="61"/>
      <c r="M2278" s="61">
        <v>1879.200162123977</v>
      </c>
      <c r="N2278" s="61"/>
      <c r="O2278" s="57">
        <v>9230</v>
      </c>
      <c r="P2278" s="60">
        <v>504003</v>
      </c>
    </row>
    <row r="2279" spans="1:16" hidden="1" x14ac:dyDescent="0.25">
      <c r="A2279" s="60" t="s">
        <v>34</v>
      </c>
      <c r="B2279" s="60" t="s">
        <v>33</v>
      </c>
      <c r="C2279" s="57" t="s">
        <v>169</v>
      </c>
      <c r="D2279" s="61">
        <v>1879.200194658074</v>
      </c>
      <c r="E2279" s="62">
        <v>0</v>
      </c>
      <c r="F2279" s="60">
        <v>470280</v>
      </c>
      <c r="G2279" s="60" t="s">
        <v>299</v>
      </c>
      <c r="H2279" s="60">
        <v>2016</v>
      </c>
      <c r="I2279" s="62">
        <v>0</v>
      </c>
      <c r="J2279" s="60" t="s">
        <v>268</v>
      </c>
      <c r="K2279" s="60">
        <v>872008</v>
      </c>
      <c r="L2279" s="61"/>
      <c r="M2279" s="61">
        <v>1879.200194658074</v>
      </c>
      <c r="N2279" s="61"/>
      <c r="O2279" s="57">
        <v>9230</v>
      </c>
      <c r="P2279" s="60">
        <v>504003</v>
      </c>
    </row>
    <row r="2280" spans="1:16" hidden="1" x14ac:dyDescent="0.25">
      <c r="A2280" s="60" t="s">
        <v>34</v>
      </c>
      <c r="B2280" s="60" t="s">
        <v>33</v>
      </c>
      <c r="C2280" s="57" t="s">
        <v>169</v>
      </c>
      <c r="D2280" s="61">
        <v>1879.2004445477994</v>
      </c>
      <c r="E2280" s="62">
        <v>0</v>
      </c>
      <c r="F2280" s="60">
        <v>470280</v>
      </c>
      <c r="G2280" s="60" t="s">
        <v>299</v>
      </c>
      <c r="H2280" s="60">
        <v>2016</v>
      </c>
      <c r="I2280" s="62">
        <v>0</v>
      </c>
      <c r="J2280" s="60" t="s">
        <v>268</v>
      </c>
      <c r="K2280" s="60">
        <v>872008</v>
      </c>
      <c r="L2280" s="61"/>
      <c r="M2280" s="61">
        <v>1879.2004445477994</v>
      </c>
      <c r="N2280" s="61"/>
      <c r="O2280" s="57">
        <v>9230</v>
      </c>
      <c r="P2280" s="60">
        <v>504003</v>
      </c>
    </row>
    <row r="2281" spans="1:16" hidden="1" x14ac:dyDescent="0.25">
      <c r="A2281" s="60" t="s">
        <v>34</v>
      </c>
      <c r="B2281" s="60" t="s">
        <v>33</v>
      </c>
      <c r="C2281" s="57" t="s">
        <v>169</v>
      </c>
      <c r="D2281" s="61">
        <v>1931.3998495631256</v>
      </c>
      <c r="E2281" s="62">
        <v>0</v>
      </c>
      <c r="F2281" s="60">
        <v>470280</v>
      </c>
      <c r="G2281" s="60" t="s">
        <v>299</v>
      </c>
      <c r="H2281" s="60">
        <v>2019</v>
      </c>
      <c r="I2281" s="62">
        <v>0</v>
      </c>
      <c r="J2281" s="60" t="s">
        <v>268</v>
      </c>
      <c r="K2281" s="60">
        <v>872008</v>
      </c>
      <c r="L2281" s="61"/>
      <c r="M2281" s="61">
        <v>1931.3998495631256</v>
      </c>
      <c r="N2281" s="61"/>
      <c r="O2281" s="57">
        <v>9230</v>
      </c>
      <c r="P2281" s="60">
        <v>504003</v>
      </c>
    </row>
    <row r="2282" spans="1:16" hidden="1" x14ac:dyDescent="0.25">
      <c r="A2282" s="60" t="s">
        <v>34</v>
      </c>
      <c r="B2282" s="60" t="s">
        <v>33</v>
      </c>
      <c r="C2282" s="57" t="s">
        <v>169</v>
      </c>
      <c r="D2282" s="61">
        <v>1931.3999788560216</v>
      </c>
      <c r="E2282" s="62">
        <v>0</v>
      </c>
      <c r="F2282" s="60">
        <v>470280</v>
      </c>
      <c r="G2282" s="60" t="s">
        <v>299</v>
      </c>
      <c r="H2282" s="60">
        <v>2019</v>
      </c>
      <c r="I2282" s="62">
        <v>0</v>
      </c>
      <c r="J2282" s="60" t="s">
        <v>268</v>
      </c>
      <c r="K2282" s="60">
        <v>872008</v>
      </c>
      <c r="L2282" s="61"/>
      <c r="M2282" s="61">
        <v>1931.3999788560216</v>
      </c>
      <c r="N2282" s="61"/>
      <c r="O2282" s="57">
        <v>9230</v>
      </c>
      <c r="P2282" s="60">
        <v>504003</v>
      </c>
    </row>
    <row r="2283" spans="1:16" hidden="1" x14ac:dyDescent="0.25">
      <c r="A2283" s="60" t="s">
        <v>34</v>
      </c>
      <c r="B2283" s="60" t="s">
        <v>33</v>
      </c>
      <c r="C2283" s="57" t="s">
        <v>169</v>
      </c>
      <c r="D2283" s="61">
        <v>1931.4001107740607</v>
      </c>
      <c r="E2283" s="62">
        <v>0</v>
      </c>
      <c r="F2283" s="60">
        <v>470280</v>
      </c>
      <c r="G2283" s="60" t="s">
        <v>299</v>
      </c>
      <c r="H2283" s="60">
        <v>2019</v>
      </c>
      <c r="I2283" s="62">
        <v>0</v>
      </c>
      <c r="J2283" s="60" t="s">
        <v>268</v>
      </c>
      <c r="K2283" s="60">
        <v>872008</v>
      </c>
      <c r="L2283" s="61"/>
      <c r="M2283" s="61">
        <v>1931.4001107740607</v>
      </c>
      <c r="N2283" s="61"/>
      <c r="O2283" s="57">
        <v>9230</v>
      </c>
      <c r="P2283" s="60">
        <v>504003</v>
      </c>
    </row>
    <row r="2284" spans="1:16" hidden="1" x14ac:dyDescent="0.25">
      <c r="A2284" s="60" t="s">
        <v>34</v>
      </c>
      <c r="B2284" s="60" t="s">
        <v>33</v>
      </c>
      <c r="C2284" s="57" t="s">
        <v>169</v>
      </c>
      <c r="D2284" s="61">
        <v>1931.4002842375007</v>
      </c>
      <c r="E2284" s="62">
        <v>0</v>
      </c>
      <c r="F2284" s="60">
        <v>470280</v>
      </c>
      <c r="G2284" s="60" t="s">
        <v>299</v>
      </c>
      <c r="H2284" s="60">
        <v>2019</v>
      </c>
      <c r="I2284" s="62">
        <v>0</v>
      </c>
      <c r="J2284" s="60" t="s">
        <v>268</v>
      </c>
      <c r="K2284" s="60">
        <v>872008</v>
      </c>
      <c r="L2284" s="61"/>
      <c r="M2284" s="61">
        <v>1931.4002842375007</v>
      </c>
      <c r="N2284" s="61"/>
      <c r="O2284" s="57">
        <v>9230</v>
      </c>
      <c r="P2284" s="60">
        <v>504003</v>
      </c>
    </row>
    <row r="2285" spans="1:16" hidden="1" x14ac:dyDescent="0.25">
      <c r="A2285" s="60" t="s">
        <v>34</v>
      </c>
      <c r="B2285" s="60" t="s">
        <v>33</v>
      </c>
      <c r="C2285" s="57" t="s">
        <v>169</v>
      </c>
      <c r="D2285" s="61">
        <v>1931.4003023759881</v>
      </c>
      <c r="E2285" s="62">
        <v>0</v>
      </c>
      <c r="F2285" s="60">
        <v>470280</v>
      </c>
      <c r="G2285" s="60" t="s">
        <v>299</v>
      </c>
      <c r="H2285" s="60">
        <v>2019</v>
      </c>
      <c r="I2285" s="62">
        <v>0</v>
      </c>
      <c r="J2285" s="60" t="s">
        <v>268</v>
      </c>
      <c r="K2285" s="60">
        <v>872008</v>
      </c>
      <c r="L2285" s="61"/>
      <c r="M2285" s="61">
        <v>1931.4003023759881</v>
      </c>
      <c r="N2285" s="61"/>
      <c r="O2285" s="57">
        <v>9230</v>
      </c>
      <c r="P2285" s="60">
        <v>504003</v>
      </c>
    </row>
    <row r="2286" spans="1:16" hidden="1" x14ac:dyDescent="0.25">
      <c r="A2286" s="60" t="s">
        <v>34</v>
      </c>
      <c r="B2286" s="60" t="s">
        <v>33</v>
      </c>
      <c r="C2286" s="57" t="s">
        <v>169</v>
      </c>
      <c r="D2286" s="61">
        <v>1931.400467389743</v>
      </c>
      <c r="E2286" s="62">
        <v>0</v>
      </c>
      <c r="F2286" s="60">
        <v>470280</v>
      </c>
      <c r="G2286" s="60" t="s">
        <v>299</v>
      </c>
      <c r="H2286" s="60">
        <v>2019</v>
      </c>
      <c r="I2286" s="62">
        <v>0</v>
      </c>
      <c r="J2286" s="60" t="s">
        <v>268</v>
      </c>
      <c r="K2286" s="60">
        <v>872008</v>
      </c>
      <c r="L2286" s="61"/>
      <c r="M2286" s="61">
        <v>1931.400467389743</v>
      </c>
      <c r="N2286" s="61"/>
      <c r="O2286" s="57">
        <v>9230</v>
      </c>
      <c r="P2286" s="60">
        <v>504003</v>
      </c>
    </row>
    <row r="2287" spans="1:16" hidden="1" x14ac:dyDescent="0.25">
      <c r="A2287" s="60" t="s">
        <v>34</v>
      </c>
      <c r="B2287" s="60" t="s">
        <v>33</v>
      </c>
      <c r="C2287" s="57" t="s">
        <v>169</v>
      </c>
      <c r="D2287" s="61">
        <v>2024.1994363773813</v>
      </c>
      <c r="E2287" s="62">
        <v>0</v>
      </c>
      <c r="F2287" s="60">
        <v>470280</v>
      </c>
      <c r="G2287" s="60" t="s">
        <v>299</v>
      </c>
      <c r="H2287" s="60">
        <v>2017</v>
      </c>
      <c r="I2287" s="62">
        <v>0</v>
      </c>
      <c r="J2287" s="60" t="s">
        <v>268</v>
      </c>
      <c r="K2287" s="60">
        <v>872008</v>
      </c>
      <c r="L2287" s="61"/>
      <c r="M2287" s="61">
        <v>2024.1994363773813</v>
      </c>
      <c r="N2287" s="61"/>
      <c r="O2287" s="57">
        <v>9230</v>
      </c>
      <c r="P2287" s="60">
        <v>504003</v>
      </c>
    </row>
    <row r="2288" spans="1:16" hidden="1" x14ac:dyDescent="0.25">
      <c r="A2288" s="60" t="s">
        <v>34</v>
      </c>
      <c r="B2288" s="60" t="s">
        <v>33</v>
      </c>
      <c r="C2288" s="57" t="s">
        <v>169</v>
      </c>
      <c r="D2288" s="61">
        <v>2024.1995083231259</v>
      </c>
      <c r="E2288" s="62">
        <v>0</v>
      </c>
      <c r="F2288" s="60">
        <v>470280</v>
      </c>
      <c r="G2288" s="60" t="s">
        <v>299</v>
      </c>
      <c r="H2288" s="60">
        <v>2017</v>
      </c>
      <c r="I2288" s="62">
        <v>0</v>
      </c>
      <c r="J2288" s="60" t="s">
        <v>268</v>
      </c>
      <c r="K2288" s="60">
        <v>872008</v>
      </c>
      <c r="L2288" s="61"/>
      <c r="M2288" s="61">
        <v>2024.1995083231259</v>
      </c>
      <c r="N2288" s="61"/>
      <c r="O2288" s="57">
        <v>9230</v>
      </c>
      <c r="P2288" s="60">
        <v>504003</v>
      </c>
    </row>
    <row r="2289" spans="1:16" hidden="1" x14ac:dyDescent="0.25">
      <c r="A2289" s="60" t="s">
        <v>34</v>
      </c>
      <c r="B2289" s="60" t="s">
        <v>33</v>
      </c>
      <c r="C2289" s="57" t="s">
        <v>169</v>
      </c>
      <c r="D2289" s="61">
        <v>2024.1996102674429</v>
      </c>
      <c r="E2289" s="62">
        <v>0</v>
      </c>
      <c r="F2289" s="60">
        <v>470280</v>
      </c>
      <c r="G2289" s="60" t="s">
        <v>299</v>
      </c>
      <c r="H2289" s="60">
        <v>2017</v>
      </c>
      <c r="I2289" s="62">
        <v>0</v>
      </c>
      <c r="J2289" s="60" t="s">
        <v>268</v>
      </c>
      <c r="K2289" s="60">
        <v>872008</v>
      </c>
      <c r="L2289" s="61"/>
      <c r="M2289" s="61">
        <v>2024.1996102674429</v>
      </c>
      <c r="N2289" s="61"/>
      <c r="O2289" s="57">
        <v>9230</v>
      </c>
      <c r="P2289" s="60">
        <v>504003</v>
      </c>
    </row>
    <row r="2290" spans="1:16" hidden="1" x14ac:dyDescent="0.25">
      <c r="A2290" s="60" t="s">
        <v>34</v>
      </c>
      <c r="B2290" s="60" t="s">
        <v>33</v>
      </c>
      <c r="C2290" s="57" t="s">
        <v>169</v>
      </c>
      <c r="D2290" s="61">
        <v>2024.1997975470488</v>
      </c>
      <c r="E2290" s="62">
        <v>0</v>
      </c>
      <c r="F2290" s="60">
        <v>470280</v>
      </c>
      <c r="G2290" s="60" t="s">
        <v>299</v>
      </c>
      <c r="H2290" s="60">
        <v>2017</v>
      </c>
      <c r="I2290" s="62">
        <v>0</v>
      </c>
      <c r="J2290" s="60" t="s">
        <v>268</v>
      </c>
      <c r="K2290" s="60">
        <v>872008</v>
      </c>
      <c r="L2290" s="61"/>
      <c r="M2290" s="61">
        <v>2024.1997975470488</v>
      </c>
      <c r="N2290" s="61"/>
      <c r="O2290" s="57">
        <v>9230</v>
      </c>
      <c r="P2290" s="60">
        <v>504003</v>
      </c>
    </row>
    <row r="2291" spans="1:16" hidden="1" x14ac:dyDescent="0.25">
      <c r="A2291" s="60" t="s">
        <v>34</v>
      </c>
      <c r="B2291" s="60" t="s">
        <v>33</v>
      </c>
      <c r="C2291" s="57" t="s">
        <v>169</v>
      </c>
      <c r="D2291" s="61">
        <v>2024.1999199668417</v>
      </c>
      <c r="E2291" s="62">
        <v>0</v>
      </c>
      <c r="F2291" s="60">
        <v>470280</v>
      </c>
      <c r="G2291" s="60" t="s">
        <v>299</v>
      </c>
      <c r="H2291" s="60">
        <v>2017</v>
      </c>
      <c r="I2291" s="62">
        <v>0</v>
      </c>
      <c r="J2291" s="60" t="s">
        <v>268</v>
      </c>
      <c r="K2291" s="60">
        <v>872008</v>
      </c>
      <c r="L2291" s="61"/>
      <c r="M2291" s="61">
        <v>2024.1999199668417</v>
      </c>
      <c r="N2291" s="61"/>
      <c r="O2291" s="57">
        <v>9230</v>
      </c>
      <c r="P2291" s="60">
        <v>504003</v>
      </c>
    </row>
    <row r="2292" spans="1:16" hidden="1" x14ac:dyDescent="0.25">
      <c r="A2292" s="60" t="s">
        <v>34</v>
      </c>
      <c r="B2292" s="60" t="s">
        <v>33</v>
      </c>
      <c r="C2292" s="57" t="s">
        <v>169</v>
      </c>
      <c r="D2292" s="61">
        <v>2024.1999233438096</v>
      </c>
      <c r="E2292" s="62">
        <v>0</v>
      </c>
      <c r="F2292" s="60">
        <v>470280</v>
      </c>
      <c r="G2292" s="60" t="s">
        <v>299</v>
      </c>
      <c r="H2292" s="60">
        <v>2017</v>
      </c>
      <c r="I2292" s="62">
        <v>0</v>
      </c>
      <c r="J2292" s="60" t="s">
        <v>268</v>
      </c>
      <c r="K2292" s="60">
        <v>872008</v>
      </c>
      <c r="L2292" s="61"/>
      <c r="M2292" s="61">
        <v>2024.1999233438096</v>
      </c>
      <c r="N2292" s="61"/>
      <c r="O2292" s="57">
        <v>9230</v>
      </c>
      <c r="P2292" s="60">
        <v>504003</v>
      </c>
    </row>
    <row r="2293" spans="1:16" hidden="1" x14ac:dyDescent="0.25">
      <c r="A2293" s="60" t="s">
        <v>34</v>
      </c>
      <c r="B2293" s="60" t="s">
        <v>33</v>
      </c>
      <c r="C2293" s="57" t="s">
        <v>169</v>
      </c>
      <c r="D2293" s="61">
        <v>2024.199998558719</v>
      </c>
      <c r="E2293" s="62">
        <v>0</v>
      </c>
      <c r="F2293" s="60">
        <v>470280</v>
      </c>
      <c r="G2293" s="60" t="s">
        <v>299</v>
      </c>
      <c r="H2293" s="60">
        <v>2017</v>
      </c>
      <c r="I2293" s="62">
        <v>0</v>
      </c>
      <c r="J2293" s="60" t="s">
        <v>268</v>
      </c>
      <c r="K2293" s="60">
        <v>872008</v>
      </c>
      <c r="L2293" s="61"/>
      <c r="M2293" s="61">
        <v>2024.199998558719</v>
      </c>
      <c r="N2293" s="61"/>
      <c r="O2293" s="57">
        <v>9230</v>
      </c>
      <c r="P2293" s="60">
        <v>504003</v>
      </c>
    </row>
    <row r="2294" spans="1:16" hidden="1" x14ac:dyDescent="0.25">
      <c r="A2294" s="60" t="s">
        <v>34</v>
      </c>
      <c r="B2294" s="60" t="s">
        <v>33</v>
      </c>
      <c r="C2294" s="57" t="s">
        <v>169</v>
      </c>
      <c r="D2294" s="61">
        <v>2024.2002005673905</v>
      </c>
      <c r="E2294" s="62">
        <v>0</v>
      </c>
      <c r="F2294" s="60">
        <v>470280</v>
      </c>
      <c r="G2294" s="60" t="s">
        <v>299</v>
      </c>
      <c r="H2294" s="60">
        <v>2017</v>
      </c>
      <c r="I2294" s="62">
        <v>0</v>
      </c>
      <c r="J2294" s="60" t="s">
        <v>268</v>
      </c>
      <c r="K2294" s="60">
        <v>872008</v>
      </c>
      <c r="L2294" s="61"/>
      <c r="M2294" s="61">
        <v>2024.2002005673905</v>
      </c>
      <c r="N2294" s="61"/>
      <c r="O2294" s="57">
        <v>9230</v>
      </c>
      <c r="P2294" s="60">
        <v>504003</v>
      </c>
    </row>
    <row r="2295" spans="1:16" hidden="1" x14ac:dyDescent="0.25">
      <c r="A2295" s="60" t="s">
        <v>34</v>
      </c>
      <c r="B2295" s="60" t="s">
        <v>33</v>
      </c>
      <c r="C2295" s="57" t="s">
        <v>169</v>
      </c>
      <c r="D2295" s="61">
        <v>2024.2002351951387</v>
      </c>
      <c r="E2295" s="62">
        <v>0</v>
      </c>
      <c r="F2295" s="60">
        <v>470280</v>
      </c>
      <c r="G2295" s="60" t="s">
        <v>299</v>
      </c>
      <c r="H2295" s="60">
        <v>2017</v>
      </c>
      <c r="I2295" s="62">
        <v>0</v>
      </c>
      <c r="J2295" s="60" t="s">
        <v>268</v>
      </c>
      <c r="K2295" s="60">
        <v>872008</v>
      </c>
      <c r="L2295" s="61"/>
      <c r="M2295" s="61">
        <v>2024.2002351951387</v>
      </c>
      <c r="N2295" s="61"/>
      <c r="O2295" s="57">
        <v>9230</v>
      </c>
      <c r="P2295" s="60">
        <v>504003</v>
      </c>
    </row>
    <row r="2296" spans="1:16" hidden="1" x14ac:dyDescent="0.25">
      <c r="A2296" s="60" t="s">
        <v>34</v>
      </c>
      <c r="B2296" s="60" t="s">
        <v>33</v>
      </c>
      <c r="C2296" s="57" t="s">
        <v>169</v>
      </c>
      <c r="D2296" s="61">
        <v>2024.2006474434882</v>
      </c>
      <c r="E2296" s="62">
        <v>0</v>
      </c>
      <c r="F2296" s="60">
        <v>470280</v>
      </c>
      <c r="G2296" s="60" t="s">
        <v>299</v>
      </c>
      <c r="H2296" s="60">
        <v>2017</v>
      </c>
      <c r="I2296" s="62">
        <v>0</v>
      </c>
      <c r="J2296" s="60" t="s">
        <v>268</v>
      </c>
      <c r="K2296" s="60">
        <v>872008</v>
      </c>
      <c r="L2296" s="61"/>
      <c r="M2296" s="61">
        <v>2024.2006474434882</v>
      </c>
      <c r="N2296" s="61"/>
      <c r="O2296" s="57">
        <v>9230</v>
      </c>
      <c r="P2296" s="60">
        <v>504003</v>
      </c>
    </row>
    <row r="2297" spans="1:16" hidden="1" x14ac:dyDescent="0.25">
      <c r="A2297" s="60" t="s">
        <v>34</v>
      </c>
      <c r="B2297" s="60" t="s">
        <v>33</v>
      </c>
      <c r="C2297" s="57" t="s">
        <v>169</v>
      </c>
      <c r="D2297" s="61">
        <v>2865.199014298767</v>
      </c>
      <c r="E2297" s="62">
        <v>0</v>
      </c>
      <c r="F2297" s="60">
        <v>470280</v>
      </c>
      <c r="G2297" s="60" t="s">
        <v>299</v>
      </c>
      <c r="H2297" s="60">
        <v>2020</v>
      </c>
      <c r="I2297" s="62">
        <v>0</v>
      </c>
      <c r="J2297" s="60" t="s">
        <v>268</v>
      </c>
      <c r="K2297" s="60">
        <v>872008</v>
      </c>
      <c r="L2297" s="61"/>
      <c r="M2297" s="61">
        <v>2865.199014298767</v>
      </c>
      <c r="N2297" s="61"/>
      <c r="O2297" s="57">
        <v>9230</v>
      </c>
      <c r="P2297" s="60">
        <v>504003</v>
      </c>
    </row>
    <row r="2298" spans="1:16" hidden="1" x14ac:dyDescent="0.25">
      <c r="A2298" s="60" t="s">
        <v>34</v>
      </c>
      <c r="B2298" s="60" t="s">
        <v>33</v>
      </c>
      <c r="C2298" s="57" t="s">
        <v>169</v>
      </c>
      <c r="D2298" s="61">
        <v>2865.1993289833013</v>
      </c>
      <c r="E2298" s="62">
        <v>0</v>
      </c>
      <c r="F2298" s="60">
        <v>470280</v>
      </c>
      <c r="G2298" s="60" t="s">
        <v>299</v>
      </c>
      <c r="H2298" s="60">
        <v>2020</v>
      </c>
      <c r="I2298" s="62">
        <v>0</v>
      </c>
      <c r="J2298" s="60" t="s">
        <v>268</v>
      </c>
      <c r="K2298" s="60">
        <v>872008</v>
      </c>
      <c r="L2298" s="61"/>
      <c r="M2298" s="61">
        <v>2865.1993289833013</v>
      </c>
      <c r="N2298" s="61"/>
      <c r="O2298" s="57">
        <v>9230</v>
      </c>
      <c r="P2298" s="60">
        <v>504003</v>
      </c>
    </row>
    <row r="2299" spans="1:16" hidden="1" x14ac:dyDescent="0.25">
      <c r="A2299" s="60" t="s">
        <v>34</v>
      </c>
      <c r="B2299" s="60" t="s">
        <v>33</v>
      </c>
      <c r="C2299" s="57" t="s">
        <v>169</v>
      </c>
      <c r="D2299" s="61">
        <v>2865.1995134681179</v>
      </c>
      <c r="E2299" s="62">
        <v>0</v>
      </c>
      <c r="F2299" s="60">
        <v>470280</v>
      </c>
      <c r="G2299" s="60" t="s">
        <v>299</v>
      </c>
      <c r="H2299" s="60">
        <v>2020</v>
      </c>
      <c r="I2299" s="62">
        <v>0</v>
      </c>
      <c r="J2299" s="60" t="s">
        <v>268</v>
      </c>
      <c r="K2299" s="60">
        <v>872008</v>
      </c>
      <c r="L2299" s="61"/>
      <c r="M2299" s="61">
        <v>2865.1995134681179</v>
      </c>
      <c r="N2299" s="61"/>
      <c r="O2299" s="57">
        <v>9230</v>
      </c>
      <c r="P2299" s="60">
        <v>504003</v>
      </c>
    </row>
    <row r="2300" spans="1:16" hidden="1" x14ac:dyDescent="0.25">
      <c r="A2300" s="60" t="s">
        <v>34</v>
      </c>
      <c r="B2300" s="60" t="s">
        <v>33</v>
      </c>
      <c r="C2300" s="57" t="s">
        <v>169</v>
      </c>
      <c r="D2300" s="61">
        <v>2865.1996828245838</v>
      </c>
      <c r="E2300" s="62">
        <v>0</v>
      </c>
      <c r="F2300" s="60">
        <v>470280</v>
      </c>
      <c r="G2300" s="60" t="s">
        <v>299</v>
      </c>
      <c r="H2300" s="60">
        <v>2020</v>
      </c>
      <c r="I2300" s="62">
        <v>0</v>
      </c>
      <c r="J2300" s="60" t="s">
        <v>268</v>
      </c>
      <c r="K2300" s="60">
        <v>872008</v>
      </c>
      <c r="L2300" s="61"/>
      <c r="M2300" s="61">
        <v>2865.1996828245838</v>
      </c>
      <c r="N2300" s="61"/>
      <c r="O2300" s="57">
        <v>9230</v>
      </c>
      <c r="P2300" s="60">
        <v>504003</v>
      </c>
    </row>
    <row r="2301" spans="1:16" hidden="1" x14ac:dyDescent="0.25">
      <c r="A2301" s="60" t="s">
        <v>34</v>
      </c>
      <c r="B2301" s="60" t="s">
        <v>33</v>
      </c>
      <c r="C2301" s="57" t="s">
        <v>169</v>
      </c>
      <c r="D2301" s="61">
        <v>2865.1999476446808</v>
      </c>
      <c r="E2301" s="62">
        <v>0</v>
      </c>
      <c r="F2301" s="60">
        <v>470280</v>
      </c>
      <c r="G2301" s="60" t="s">
        <v>299</v>
      </c>
      <c r="H2301" s="60">
        <v>2020</v>
      </c>
      <c r="I2301" s="62">
        <v>0</v>
      </c>
      <c r="J2301" s="60" t="s">
        <v>268</v>
      </c>
      <c r="K2301" s="60">
        <v>872008</v>
      </c>
      <c r="L2301" s="61"/>
      <c r="M2301" s="61">
        <v>2865.1999476446808</v>
      </c>
      <c r="N2301" s="61"/>
      <c r="O2301" s="57">
        <v>9230</v>
      </c>
      <c r="P2301" s="60">
        <v>504003</v>
      </c>
    </row>
    <row r="2302" spans="1:16" hidden="1" x14ac:dyDescent="0.25">
      <c r="A2302" s="60" t="s">
        <v>34</v>
      </c>
      <c r="B2302" s="60" t="s">
        <v>33</v>
      </c>
      <c r="C2302" s="57" t="s">
        <v>169</v>
      </c>
      <c r="D2302" s="61">
        <v>2865.2001248889496</v>
      </c>
      <c r="E2302" s="62">
        <v>0</v>
      </c>
      <c r="F2302" s="60">
        <v>470280</v>
      </c>
      <c r="G2302" s="60" t="s">
        <v>299</v>
      </c>
      <c r="H2302" s="60">
        <v>2020</v>
      </c>
      <c r="I2302" s="62">
        <v>0</v>
      </c>
      <c r="J2302" s="60" t="s">
        <v>268</v>
      </c>
      <c r="K2302" s="60">
        <v>872008</v>
      </c>
      <c r="L2302" s="61"/>
      <c r="M2302" s="61">
        <v>2865.2001248889496</v>
      </c>
      <c r="N2302" s="61"/>
      <c r="O2302" s="57">
        <v>9230</v>
      </c>
      <c r="P2302" s="60">
        <v>504003</v>
      </c>
    </row>
    <row r="2303" spans="1:16" hidden="1" x14ac:dyDescent="0.25">
      <c r="A2303" s="60" t="s">
        <v>34</v>
      </c>
      <c r="B2303" s="60" t="s">
        <v>33</v>
      </c>
      <c r="C2303" s="57" t="s">
        <v>169</v>
      </c>
      <c r="D2303" s="61">
        <v>2865.2002764182771</v>
      </c>
      <c r="E2303" s="62">
        <v>0</v>
      </c>
      <c r="F2303" s="60">
        <v>470280</v>
      </c>
      <c r="G2303" s="60" t="s">
        <v>299</v>
      </c>
      <c r="H2303" s="60">
        <v>2020</v>
      </c>
      <c r="I2303" s="62">
        <v>0</v>
      </c>
      <c r="J2303" s="60" t="s">
        <v>268</v>
      </c>
      <c r="K2303" s="60">
        <v>872008</v>
      </c>
      <c r="L2303" s="61"/>
      <c r="M2303" s="61">
        <v>2865.2002764182771</v>
      </c>
      <c r="N2303" s="61"/>
      <c r="O2303" s="57">
        <v>9230</v>
      </c>
      <c r="P2303" s="60">
        <v>504003</v>
      </c>
    </row>
    <row r="2304" spans="1:16" hidden="1" x14ac:dyDescent="0.25">
      <c r="A2304" s="60" t="s">
        <v>34</v>
      </c>
      <c r="B2304" s="60" t="s">
        <v>33</v>
      </c>
      <c r="C2304" s="57" t="s">
        <v>169</v>
      </c>
      <c r="D2304" s="61">
        <v>2865.2006472060834</v>
      </c>
      <c r="E2304" s="62">
        <v>0</v>
      </c>
      <c r="F2304" s="60">
        <v>470280</v>
      </c>
      <c r="G2304" s="60" t="s">
        <v>299</v>
      </c>
      <c r="H2304" s="60">
        <v>2020</v>
      </c>
      <c r="I2304" s="62">
        <v>0</v>
      </c>
      <c r="J2304" s="60" t="s">
        <v>268</v>
      </c>
      <c r="K2304" s="60">
        <v>872008</v>
      </c>
      <c r="L2304" s="61"/>
      <c r="M2304" s="61">
        <v>2865.2006472060834</v>
      </c>
      <c r="N2304" s="61"/>
      <c r="O2304" s="57">
        <v>9230</v>
      </c>
      <c r="P2304" s="60">
        <v>504003</v>
      </c>
    </row>
    <row r="2305" spans="1:16" hidden="1" x14ac:dyDescent="0.25">
      <c r="A2305" s="60" t="s">
        <v>34</v>
      </c>
      <c r="B2305" s="60" t="s">
        <v>33</v>
      </c>
      <c r="C2305" s="57" t="s">
        <v>169</v>
      </c>
      <c r="D2305" s="61">
        <v>2899.9998410057296</v>
      </c>
      <c r="E2305" s="62">
        <v>0</v>
      </c>
      <c r="F2305" s="60">
        <v>470280</v>
      </c>
      <c r="G2305" s="60" t="s">
        <v>299</v>
      </c>
      <c r="H2305" s="60">
        <v>2019</v>
      </c>
      <c r="I2305" s="62">
        <v>0</v>
      </c>
      <c r="J2305" s="60" t="s">
        <v>268</v>
      </c>
      <c r="K2305" s="60">
        <v>872008</v>
      </c>
      <c r="L2305" s="61"/>
      <c r="M2305" s="61">
        <v>2899.9998410057296</v>
      </c>
      <c r="N2305" s="61"/>
      <c r="O2305" s="57">
        <v>9230</v>
      </c>
      <c r="P2305" s="60">
        <v>504003</v>
      </c>
    </row>
    <row r="2306" spans="1:16" hidden="1" x14ac:dyDescent="0.25">
      <c r="A2306" s="60" t="s">
        <v>34</v>
      </c>
      <c r="B2306" s="60" t="s">
        <v>33</v>
      </c>
      <c r="C2306" s="57" t="s">
        <v>169</v>
      </c>
      <c r="D2306" s="61">
        <v>2900.0000583377096</v>
      </c>
      <c r="E2306" s="62">
        <v>0</v>
      </c>
      <c r="F2306" s="60">
        <v>470280</v>
      </c>
      <c r="G2306" s="60" t="s">
        <v>299</v>
      </c>
      <c r="H2306" s="60">
        <v>2019</v>
      </c>
      <c r="I2306" s="62">
        <v>0</v>
      </c>
      <c r="J2306" s="60" t="s">
        <v>268</v>
      </c>
      <c r="K2306" s="60">
        <v>872008</v>
      </c>
      <c r="L2306" s="61"/>
      <c r="M2306" s="61">
        <v>2900.0000583377096</v>
      </c>
      <c r="N2306" s="61"/>
      <c r="O2306" s="57">
        <v>9230</v>
      </c>
      <c r="P2306" s="60">
        <v>504003</v>
      </c>
    </row>
    <row r="2307" spans="1:16" hidden="1" x14ac:dyDescent="0.25">
      <c r="A2307" s="60" t="s">
        <v>34</v>
      </c>
      <c r="B2307" s="60" t="s">
        <v>33</v>
      </c>
      <c r="C2307" s="57" t="s">
        <v>169</v>
      </c>
      <c r="D2307" s="61">
        <v>2900.0002840728489</v>
      </c>
      <c r="E2307" s="62">
        <v>0</v>
      </c>
      <c r="F2307" s="60">
        <v>470280</v>
      </c>
      <c r="G2307" s="60" t="s">
        <v>299</v>
      </c>
      <c r="H2307" s="60">
        <v>2019</v>
      </c>
      <c r="I2307" s="62">
        <v>0</v>
      </c>
      <c r="J2307" s="60" t="s">
        <v>268</v>
      </c>
      <c r="K2307" s="60">
        <v>872008</v>
      </c>
      <c r="L2307" s="61"/>
      <c r="M2307" s="61">
        <v>2900.0002840728489</v>
      </c>
      <c r="N2307" s="61"/>
      <c r="O2307" s="57">
        <v>9230</v>
      </c>
      <c r="P2307" s="60">
        <v>504003</v>
      </c>
    </row>
    <row r="2308" spans="1:16" hidden="1" x14ac:dyDescent="0.25">
      <c r="A2308" s="60" t="s">
        <v>34</v>
      </c>
      <c r="B2308" s="60" t="s">
        <v>33</v>
      </c>
      <c r="C2308" s="57" t="s">
        <v>169</v>
      </c>
      <c r="D2308" s="61">
        <v>3189.999940763525</v>
      </c>
      <c r="E2308" s="62">
        <v>0</v>
      </c>
      <c r="F2308" s="60">
        <v>470280</v>
      </c>
      <c r="G2308" s="60" t="s">
        <v>299</v>
      </c>
      <c r="H2308" s="60">
        <v>2015</v>
      </c>
      <c r="I2308" s="62">
        <v>0</v>
      </c>
      <c r="J2308" s="60" t="s">
        <v>268</v>
      </c>
      <c r="K2308" s="60">
        <v>870905</v>
      </c>
      <c r="L2308" s="61"/>
      <c r="M2308" s="61">
        <v>3189.999940763525</v>
      </c>
      <c r="N2308" s="61"/>
      <c r="O2308" s="57">
        <v>9210</v>
      </c>
      <c r="P2308" s="60">
        <v>504003</v>
      </c>
    </row>
    <row r="2309" spans="1:16" hidden="1" x14ac:dyDescent="0.25">
      <c r="A2309" s="60" t="s">
        <v>34</v>
      </c>
      <c r="B2309" s="60" t="s">
        <v>33</v>
      </c>
      <c r="C2309" s="57" t="s">
        <v>169</v>
      </c>
      <c r="D2309" s="61">
        <v>3758.4005203818324</v>
      </c>
      <c r="E2309" s="62">
        <v>0</v>
      </c>
      <c r="F2309" s="60">
        <v>470280</v>
      </c>
      <c r="G2309" s="60" t="s">
        <v>299</v>
      </c>
      <c r="H2309" s="60">
        <v>2016</v>
      </c>
      <c r="I2309" s="62">
        <v>0</v>
      </c>
      <c r="J2309" s="60" t="s">
        <v>268</v>
      </c>
      <c r="K2309" s="60">
        <v>872008</v>
      </c>
      <c r="L2309" s="61"/>
      <c r="M2309" s="61">
        <v>3758.4005203818324</v>
      </c>
      <c r="N2309" s="61"/>
      <c r="O2309" s="57">
        <v>9230</v>
      </c>
      <c r="P2309" s="60">
        <v>504003</v>
      </c>
    </row>
    <row r="2310" spans="1:16" hidden="1" x14ac:dyDescent="0.25">
      <c r="A2310" s="60" t="s">
        <v>34</v>
      </c>
      <c r="B2310" s="60" t="s">
        <v>33</v>
      </c>
      <c r="C2310" s="57" t="s">
        <v>169</v>
      </c>
      <c r="D2310" s="61">
        <v>5799.9999730732916</v>
      </c>
      <c r="E2310" s="62">
        <v>0</v>
      </c>
      <c r="F2310" s="60">
        <v>470280</v>
      </c>
      <c r="G2310" s="60" t="s">
        <v>299</v>
      </c>
      <c r="H2310" s="60">
        <v>2019</v>
      </c>
      <c r="I2310" s="62">
        <v>0</v>
      </c>
      <c r="J2310" s="60" t="s">
        <v>268</v>
      </c>
      <c r="K2310" s="60">
        <v>872008</v>
      </c>
      <c r="L2310" s="61"/>
      <c r="M2310" s="61">
        <v>5799.9999730732916</v>
      </c>
      <c r="N2310" s="61"/>
      <c r="O2310" s="57">
        <v>9230</v>
      </c>
      <c r="P2310" s="60">
        <v>504003</v>
      </c>
    </row>
    <row r="2311" spans="1:16" hidden="1" x14ac:dyDescent="0.25">
      <c r="A2311" s="60" t="s">
        <v>34</v>
      </c>
      <c r="B2311" s="60" t="s">
        <v>33</v>
      </c>
      <c r="C2311" s="57" t="s">
        <v>169</v>
      </c>
      <c r="D2311" s="61">
        <v>12753.880890302191</v>
      </c>
      <c r="E2311" s="62">
        <v>0</v>
      </c>
      <c r="F2311" s="60">
        <v>470280</v>
      </c>
      <c r="G2311" s="60" t="s">
        <v>299</v>
      </c>
      <c r="H2311" s="60">
        <v>2019</v>
      </c>
      <c r="I2311" s="62">
        <v>0</v>
      </c>
      <c r="J2311" s="60" t="s">
        <v>268</v>
      </c>
      <c r="K2311" s="60">
        <v>872008</v>
      </c>
      <c r="L2311" s="61"/>
      <c r="M2311" s="61">
        <v>12753.880890302191</v>
      </c>
      <c r="N2311" s="61"/>
      <c r="O2311" s="57">
        <v>9230</v>
      </c>
      <c r="P2311" s="60">
        <v>504003</v>
      </c>
    </row>
    <row r="2312" spans="1:16" hidden="1" x14ac:dyDescent="0.25">
      <c r="A2312" s="60" t="s">
        <v>34</v>
      </c>
      <c r="B2312" s="60" t="s">
        <v>33</v>
      </c>
      <c r="C2312" s="57" t="s">
        <v>169</v>
      </c>
      <c r="D2312" s="61">
        <v>13136.899373980004</v>
      </c>
      <c r="E2312" s="62">
        <v>0</v>
      </c>
      <c r="F2312" s="60">
        <v>470280</v>
      </c>
      <c r="G2312" s="60" t="s">
        <v>299</v>
      </c>
      <c r="H2312" s="60">
        <v>2017</v>
      </c>
      <c r="I2312" s="62">
        <v>0</v>
      </c>
      <c r="J2312" s="60" t="s">
        <v>268</v>
      </c>
      <c r="K2312" s="60">
        <v>872008</v>
      </c>
      <c r="L2312" s="61"/>
      <c r="M2312" s="61">
        <v>13136.899373980004</v>
      </c>
      <c r="N2312" s="61"/>
      <c r="O2312" s="57">
        <v>9230</v>
      </c>
      <c r="P2312" s="60">
        <v>504003</v>
      </c>
    </row>
    <row r="2313" spans="1:16" hidden="1" x14ac:dyDescent="0.25">
      <c r="A2313" s="60" t="s">
        <v>34</v>
      </c>
      <c r="B2313" s="60" t="s">
        <v>33</v>
      </c>
      <c r="C2313" s="57" t="s">
        <v>169</v>
      </c>
      <c r="D2313" s="61">
        <v>13366.700076413297</v>
      </c>
      <c r="E2313" s="62">
        <v>0</v>
      </c>
      <c r="F2313" s="60">
        <v>470280</v>
      </c>
      <c r="G2313" s="60" t="s">
        <v>299</v>
      </c>
      <c r="H2313" s="60">
        <v>2017</v>
      </c>
      <c r="I2313" s="62">
        <v>0</v>
      </c>
      <c r="J2313" s="60" t="s">
        <v>268</v>
      </c>
      <c r="K2313" s="60">
        <v>872008</v>
      </c>
      <c r="L2313" s="61"/>
      <c r="M2313" s="61">
        <v>13366.700076413297</v>
      </c>
      <c r="N2313" s="61"/>
      <c r="O2313" s="57">
        <v>9230</v>
      </c>
      <c r="P2313" s="60">
        <v>504003</v>
      </c>
    </row>
    <row r="2314" spans="1:16" hidden="1" x14ac:dyDescent="0.25">
      <c r="A2314" s="60" t="s">
        <v>34</v>
      </c>
      <c r="B2314" s="60" t="s">
        <v>33</v>
      </c>
      <c r="C2314" s="57" t="s">
        <v>169</v>
      </c>
      <c r="D2314" s="61">
        <v>18920.201446460214</v>
      </c>
      <c r="E2314" s="62">
        <v>0</v>
      </c>
      <c r="F2314" s="60">
        <v>470280</v>
      </c>
      <c r="G2314" s="60" t="s">
        <v>299</v>
      </c>
      <c r="H2314" s="60">
        <v>2020</v>
      </c>
      <c r="I2314" s="62">
        <v>0</v>
      </c>
      <c r="J2314" s="60" t="s">
        <v>268</v>
      </c>
      <c r="K2314" s="60">
        <v>872008</v>
      </c>
      <c r="L2314" s="61"/>
      <c r="M2314" s="61">
        <v>18920.201446460214</v>
      </c>
      <c r="N2314" s="61"/>
      <c r="O2314" s="57">
        <v>9230</v>
      </c>
      <c r="P2314" s="60">
        <v>504003</v>
      </c>
    </row>
    <row r="2315" spans="1:16" hidden="1" x14ac:dyDescent="0.25">
      <c r="A2315" s="60" t="s">
        <v>34</v>
      </c>
      <c r="B2315" s="60" t="s">
        <v>33</v>
      </c>
      <c r="C2315" s="57" t="s">
        <v>170</v>
      </c>
      <c r="D2315" s="61">
        <v>887.39973854119944</v>
      </c>
      <c r="E2315" s="62">
        <v>0</v>
      </c>
      <c r="F2315" s="60">
        <v>471280</v>
      </c>
      <c r="G2315" s="60" t="s">
        <v>301</v>
      </c>
      <c r="H2315" s="60">
        <v>2019</v>
      </c>
      <c r="I2315" s="62">
        <v>0</v>
      </c>
      <c r="J2315" s="60" t="s">
        <v>268</v>
      </c>
      <c r="K2315" s="60">
        <v>872008</v>
      </c>
      <c r="L2315" s="61"/>
      <c r="M2315" s="61">
        <v>887.39973854119944</v>
      </c>
      <c r="N2315" s="61"/>
      <c r="O2315" s="57">
        <v>9230</v>
      </c>
      <c r="P2315" s="60">
        <v>504003</v>
      </c>
    </row>
    <row r="2316" spans="1:16" hidden="1" x14ac:dyDescent="0.25">
      <c r="A2316" s="60" t="s">
        <v>34</v>
      </c>
      <c r="B2316" s="60" t="s">
        <v>33</v>
      </c>
      <c r="C2316" s="57" t="s">
        <v>170</v>
      </c>
      <c r="D2316" s="61">
        <v>887.39999753382187</v>
      </c>
      <c r="E2316" s="62">
        <v>0</v>
      </c>
      <c r="F2316" s="60">
        <v>471280</v>
      </c>
      <c r="G2316" s="60" t="s">
        <v>301</v>
      </c>
      <c r="H2316" s="60">
        <v>2019</v>
      </c>
      <c r="I2316" s="62">
        <v>0</v>
      </c>
      <c r="J2316" s="60" t="s">
        <v>268</v>
      </c>
      <c r="K2316" s="60">
        <v>872008</v>
      </c>
      <c r="L2316" s="61"/>
      <c r="M2316" s="61">
        <v>887.39999753382187</v>
      </c>
      <c r="N2316" s="61"/>
      <c r="O2316" s="57">
        <v>9230</v>
      </c>
      <c r="P2316" s="60">
        <v>504003</v>
      </c>
    </row>
    <row r="2317" spans="1:16" hidden="1" x14ac:dyDescent="0.25">
      <c r="A2317" s="60" t="s">
        <v>34</v>
      </c>
      <c r="B2317" s="60" t="s">
        <v>33</v>
      </c>
      <c r="C2317" s="57" t="s">
        <v>170</v>
      </c>
      <c r="D2317" s="61">
        <v>887.39999782463337</v>
      </c>
      <c r="E2317" s="62">
        <v>0</v>
      </c>
      <c r="F2317" s="60">
        <v>471280</v>
      </c>
      <c r="G2317" s="60" t="s">
        <v>301</v>
      </c>
      <c r="H2317" s="60">
        <v>2019</v>
      </c>
      <c r="I2317" s="62">
        <v>0</v>
      </c>
      <c r="J2317" s="60" t="s">
        <v>268</v>
      </c>
      <c r="K2317" s="60">
        <v>872008</v>
      </c>
      <c r="L2317" s="61"/>
      <c r="M2317" s="61">
        <v>887.39999782463337</v>
      </c>
      <c r="N2317" s="61"/>
      <c r="O2317" s="57">
        <v>9230</v>
      </c>
      <c r="P2317" s="60">
        <v>504003</v>
      </c>
    </row>
    <row r="2318" spans="1:16" hidden="1" x14ac:dyDescent="0.25">
      <c r="A2318" s="60" t="s">
        <v>34</v>
      </c>
      <c r="B2318" s="60" t="s">
        <v>33</v>
      </c>
      <c r="C2318" s="57" t="s">
        <v>170</v>
      </c>
      <c r="D2318" s="61">
        <v>887.40038033860606</v>
      </c>
      <c r="E2318" s="62">
        <v>0</v>
      </c>
      <c r="F2318" s="60">
        <v>471280</v>
      </c>
      <c r="G2318" s="60" t="s">
        <v>301</v>
      </c>
      <c r="H2318" s="60">
        <v>2019</v>
      </c>
      <c r="I2318" s="62">
        <v>0</v>
      </c>
      <c r="J2318" s="60" t="s">
        <v>268</v>
      </c>
      <c r="K2318" s="60">
        <v>872008</v>
      </c>
      <c r="L2318" s="61"/>
      <c r="M2318" s="61">
        <v>887.40038033860606</v>
      </c>
      <c r="N2318" s="61"/>
      <c r="O2318" s="57">
        <v>9230</v>
      </c>
      <c r="P2318" s="60">
        <v>504003</v>
      </c>
    </row>
    <row r="2319" spans="1:16" hidden="1" x14ac:dyDescent="0.25">
      <c r="A2319" s="60" t="s">
        <v>34</v>
      </c>
      <c r="B2319" s="60" t="s">
        <v>33</v>
      </c>
      <c r="C2319" s="57" t="s">
        <v>170</v>
      </c>
      <c r="D2319" s="61">
        <v>887.40043132881169</v>
      </c>
      <c r="E2319" s="62">
        <v>0</v>
      </c>
      <c r="F2319" s="60">
        <v>471280</v>
      </c>
      <c r="G2319" s="60" t="s">
        <v>301</v>
      </c>
      <c r="H2319" s="60">
        <v>2019</v>
      </c>
      <c r="I2319" s="62">
        <v>0</v>
      </c>
      <c r="J2319" s="60" t="s">
        <v>268</v>
      </c>
      <c r="K2319" s="60">
        <v>872008</v>
      </c>
      <c r="L2319" s="61"/>
      <c r="M2319" s="61">
        <v>887.40043132881169</v>
      </c>
      <c r="N2319" s="61"/>
      <c r="O2319" s="57">
        <v>9230</v>
      </c>
      <c r="P2319" s="60">
        <v>504003</v>
      </c>
    </row>
    <row r="2320" spans="1:16" hidden="1" x14ac:dyDescent="0.25">
      <c r="A2320" s="60" t="s">
        <v>34</v>
      </c>
      <c r="B2320" s="60" t="s">
        <v>33</v>
      </c>
      <c r="C2320" s="57" t="s">
        <v>170</v>
      </c>
      <c r="D2320" s="61">
        <v>887.40046416370092</v>
      </c>
      <c r="E2320" s="62">
        <v>0</v>
      </c>
      <c r="F2320" s="60">
        <v>471280</v>
      </c>
      <c r="G2320" s="60" t="s">
        <v>301</v>
      </c>
      <c r="H2320" s="60">
        <v>2019</v>
      </c>
      <c r="I2320" s="62">
        <v>0</v>
      </c>
      <c r="J2320" s="60" t="s">
        <v>268</v>
      </c>
      <c r="K2320" s="60">
        <v>872008</v>
      </c>
      <c r="L2320" s="61"/>
      <c r="M2320" s="61">
        <v>887.40046416370092</v>
      </c>
      <c r="N2320" s="61"/>
      <c r="O2320" s="57">
        <v>9230</v>
      </c>
      <c r="P2320" s="60">
        <v>504003</v>
      </c>
    </row>
    <row r="2321" spans="1:16" hidden="1" x14ac:dyDescent="0.25">
      <c r="A2321" s="60" t="s">
        <v>34</v>
      </c>
      <c r="B2321" s="60" t="s">
        <v>33</v>
      </c>
      <c r="C2321" s="57" t="s">
        <v>170</v>
      </c>
      <c r="D2321" s="61">
        <v>904.79941572492521</v>
      </c>
      <c r="E2321" s="62">
        <v>0</v>
      </c>
      <c r="F2321" s="60">
        <v>471280</v>
      </c>
      <c r="G2321" s="60" t="s">
        <v>301</v>
      </c>
      <c r="H2321" s="60">
        <v>2018</v>
      </c>
      <c r="I2321" s="62">
        <v>0</v>
      </c>
      <c r="J2321" s="60" t="s">
        <v>268</v>
      </c>
      <c r="K2321" s="60">
        <v>872008</v>
      </c>
      <c r="L2321" s="61"/>
      <c r="M2321" s="61">
        <v>904.79941572492521</v>
      </c>
      <c r="N2321" s="61"/>
      <c r="O2321" s="57">
        <v>9230</v>
      </c>
      <c r="P2321" s="60">
        <v>504003</v>
      </c>
    </row>
    <row r="2322" spans="1:16" hidden="1" x14ac:dyDescent="0.25">
      <c r="A2322" s="60" t="s">
        <v>34</v>
      </c>
      <c r="B2322" s="60" t="s">
        <v>33</v>
      </c>
      <c r="C2322" s="57" t="s">
        <v>170</v>
      </c>
      <c r="D2322" s="61">
        <v>904.79956171089054</v>
      </c>
      <c r="E2322" s="62">
        <v>0</v>
      </c>
      <c r="F2322" s="60">
        <v>471280</v>
      </c>
      <c r="G2322" s="60" t="s">
        <v>301</v>
      </c>
      <c r="H2322" s="60">
        <v>2018</v>
      </c>
      <c r="I2322" s="62">
        <v>0</v>
      </c>
      <c r="J2322" s="60" t="s">
        <v>268</v>
      </c>
      <c r="K2322" s="60">
        <v>872008</v>
      </c>
      <c r="L2322" s="61"/>
      <c r="M2322" s="61">
        <v>904.79956171089054</v>
      </c>
      <c r="N2322" s="61"/>
      <c r="O2322" s="57">
        <v>9230</v>
      </c>
      <c r="P2322" s="60">
        <v>504003</v>
      </c>
    </row>
    <row r="2323" spans="1:16" hidden="1" x14ac:dyDescent="0.25">
      <c r="A2323" s="60" t="s">
        <v>34</v>
      </c>
      <c r="B2323" s="60" t="s">
        <v>33</v>
      </c>
      <c r="C2323" s="57" t="s">
        <v>170</v>
      </c>
      <c r="D2323" s="61">
        <v>904.79977169155188</v>
      </c>
      <c r="E2323" s="62">
        <v>0</v>
      </c>
      <c r="F2323" s="60">
        <v>471280</v>
      </c>
      <c r="G2323" s="60" t="s">
        <v>301</v>
      </c>
      <c r="H2323" s="60">
        <v>2018</v>
      </c>
      <c r="I2323" s="62">
        <v>0</v>
      </c>
      <c r="J2323" s="60" t="s">
        <v>268</v>
      </c>
      <c r="K2323" s="60">
        <v>872008</v>
      </c>
      <c r="L2323" s="61"/>
      <c r="M2323" s="61">
        <v>904.79977169155188</v>
      </c>
      <c r="N2323" s="61"/>
      <c r="O2323" s="57">
        <v>9230</v>
      </c>
      <c r="P2323" s="60">
        <v>504003</v>
      </c>
    </row>
    <row r="2324" spans="1:16" hidden="1" x14ac:dyDescent="0.25">
      <c r="A2324" s="60" t="s">
        <v>34</v>
      </c>
      <c r="B2324" s="60" t="s">
        <v>33</v>
      </c>
      <c r="C2324" s="57" t="s">
        <v>170</v>
      </c>
      <c r="D2324" s="61">
        <v>904.79982002173563</v>
      </c>
      <c r="E2324" s="62">
        <v>0</v>
      </c>
      <c r="F2324" s="60">
        <v>471280</v>
      </c>
      <c r="G2324" s="60" t="s">
        <v>301</v>
      </c>
      <c r="H2324" s="60">
        <v>2018</v>
      </c>
      <c r="I2324" s="62">
        <v>0</v>
      </c>
      <c r="J2324" s="60" t="s">
        <v>268</v>
      </c>
      <c r="K2324" s="60">
        <v>872008</v>
      </c>
      <c r="L2324" s="61"/>
      <c r="M2324" s="61">
        <v>904.79982002173563</v>
      </c>
      <c r="N2324" s="61"/>
      <c r="O2324" s="57">
        <v>9230</v>
      </c>
      <c r="P2324" s="60">
        <v>504003</v>
      </c>
    </row>
    <row r="2325" spans="1:16" hidden="1" x14ac:dyDescent="0.25">
      <c r="A2325" s="60" t="s">
        <v>34</v>
      </c>
      <c r="B2325" s="60" t="s">
        <v>33</v>
      </c>
      <c r="C2325" s="57" t="s">
        <v>170</v>
      </c>
      <c r="D2325" s="61">
        <v>904.7999778492092</v>
      </c>
      <c r="E2325" s="62">
        <v>0</v>
      </c>
      <c r="F2325" s="60">
        <v>471280</v>
      </c>
      <c r="G2325" s="60" t="s">
        <v>301</v>
      </c>
      <c r="H2325" s="60">
        <v>2018</v>
      </c>
      <c r="I2325" s="62">
        <v>0</v>
      </c>
      <c r="J2325" s="60" t="s">
        <v>268</v>
      </c>
      <c r="K2325" s="60">
        <v>872008</v>
      </c>
      <c r="L2325" s="61"/>
      <c r="M2325" s="61">
        <v>904.7999778492092</v>
      </c>
      <c r="N2325" s="61"/>
      <c r="O2325" s="57">
        <v>9230</v>
      </c>
      <c r="P2325" s="60">
        <v>504003</v>
      </c>
    </row>
    <row r="2326" spans="1:16" hidden="1" x14ac:dyDescent="0.25">
      <c r="A2326" s="60" t="s">
        <v>34</v>
      </c>
      <c r="B2326" s="60" t="s">
        <v>33</v>
      </c>
      <c r="C2326" s="57" t="s">
        <v>170</v>
      </c>
      <c r="D2326" s="61">
        <v>904.79998387515911</v>
      </c>
      <c r="E2326" s="62">
        <v>0</v>
      </c>
      <c r="F2326" s="60">
        <v>471280</v>
      </c>
      <c r="G2326" s="60" t="s">
        <v>301</v>
      </c>
      <c r="H2326" s="60">
        <v>2018</v>
      </c>
      <c r="I2326" s="62">
        <v>0</v>
      </c>
      <c r="J2326" s="60" t="s">
        <v>268</v>
      </c>
      <c r="K2326" s="60">
        <v>872008</v>
      </c>
      <c r="L2326" s="61"/>
      <c r="M2326" s="61">
        <v>904.79998387515911</v>
      </c>
      <c r="N2326" s="61"/>
      <c r="O2326" s="57">
        <v>9230</v>
      </c>
      <c r="P2326" s="60">
        <v>504003</v>
      </c>
    </row>
    <row r="2327" spans="1:16" hidden="1" x14ac:dyDescent="0.25">
      <c r="A2327" s="60" t="s">
        <v>34</v>
      </c>
      <c r="B2327" s="60" t="s">
        <v>33</v>
      </c>
      <c r="C2327" s="57" t="s">
        <v>170</v>
      </c>
      <c r="D2327" s="61">
        <v>904.80002073636138</v>
      </c>
      <c r="E2327" s="62">
        <v>0</v>
      </c>
      <c r="F2327" s="60">
        <v>471280</v>
      </c>
      <c r="G2327" s="60" t="s">
        <v>301</v>
      </c>
      <c r="H2327" s="60">
        <v>2018</v>
      </c>
      <c r="I2327" s="62">
        <v>0</v>
      </c>
      <c r="J2327" s="60" t="s">
        <v>268</v>
      </c>
      <c r="K2327" s="60">
        <v>872008</v>
      </c>
      <c r="L2327" s="61"/>
      <c r="M2327" s="61">
        <v>904.80002073636138</v>
      </c>
      <c r="N2327" s="61"/>
      <c r="O2327" s="57">
        <v>9230</v>
      </c>
      <c r="P2327" s="60">
        <v>504003</v>
      </c>
    </row>
    <row r="2328" spans="1:16" hidden="1" x14ac:dyDescent="0.25">
      <c r="A2328" s="60" t="s">
        <v>34</v>
      </c>
      <c r="B2328" s="60" t="s">
        <v>33</v>
      </c>
      <c r="C2328" s="57" t="s">
        <v>170</v>
      </c>
      <c r="D2328" s="61">
        <v>904.80002590323545</v>
      </c>
      <c r="E2328" s="62">
        <v>0</v>
      </c>
      <c r="F2328" s="60">
        <v>471280</v>
      </c>
      <c r="G2328" s="60" t="s">
        <v>301</v>
      </c>
      <c r="H2328" s="60">
        <v>2018</v>
      </c>
      <c r="I2328" s="62">
        <v>0</v>
      </c>
      <c r="J2328" s="60" t="s">
        <v>268</v>
      </c>
      <c r="K2328" s="60">
        <v>872008</v>
      </c>
      <c r="L2328" s="61"/>
      <c r="M2328" s="61">
        <v>904.80002590323545</v>
      </c>
      <c r="N2328" s="61"/>
      <c r="O2328" s="57">
        <v>9230</v>
      </c>
      <c r="P2328" s="60">
        <v>504003</v>
      </c>
    </row>
    <row r="2329" spans="1:16" hidden="1" x14ac:dyDescent="0.25">
      <c r="A2329" s="60" t="s">
        <v>34</v>
      </c>
      <c r="B2329" s="60" t="s">
        <v>33</v>
      </c>
      <c r="C2329" s="57" t="s">
        <v>170</v>
      </c>
      <c r="D2329" s="61">
        <v>904.80003391909509</v>
      </c>
      <c r="E2329" s="62">
        <v>0</v>
      </c>
      <c r="F2329" s="60">
        <v>471280</v>
      </c>
      <c r="G2329" s="60" t="s">
        <v>301</v>
      </c>
      <c r="H2329" s="60">
        <v>2018</v>
      </c>
      <c r="I2329" s="62">
        <v>0</v>
      </c>
      <c r="J2329" s="60" t="s">
        <v>268</v>
      </c>
      <c r="K2329" s="60">
        <v>872008</v>
      </c>
      <c r="L2329" s="61"/>
      <c r="M2329" s="61">
        <v>904.80003391909509</v>
      </c>
      <c r="N2329" s="61"/>
      <c r="O2329" s="57">
        <v>9230</v>
      </c>
      <c r="P2329" s="60">
        <v>504003</v>
      </c>
    </row>
    <row r="2330" spans="1:16" hidden="1" x14ac:dyDescent="0.25">
      <c r="A2330" s="60" t="s">
        <v>34</v>
      </c>
      <c r="B2330" s="60" t="s">
        <v>33</v>
      </c>
      <c r="C2330" s="57" t="s">
        <v>170</v>
      </c>
      <c r="D2330" s="61">
        <v>904.80034784075292</v>
      </c>
      <c r="E2330" s="62">
        <v>0</v>
      </c>
      <c r="F2330" s="60">
        <v>471280</v>
      </c>
      <c r="G2330" s="60" t="s">
        <v>301</v>
      </c>
      <c r="H2330" s="60">
        <v>2018</v>
      </c>
      <c r="I2330" s="62">
        <v>0</v>
      </c>
      <c r="J2330" s="60" t="s">
        <v>268</v>
      </c>
      <c r="K2330" s="60">
        <v>872008</v>
      </c>
      <c r="L2330" s="61"/>
      <c r="M2330" s="61">
        <v>904.80034784075292</v>
      </c>
      <c r="N2330" s="61"/>
      <c r="O2330" s="57">
        <v>9230</v>
      </c>
      <c r="P2330" s="60">
        <v>504003</v>
      </c>
    </row>
    <row r="2331" spans="1:16" hidden="1" x14ac:dyDescent="0.25">
      <c r="A2331" s="60" t="s">
        <v>34</v>
      </c>
      <c r="B2331" s="60" t="s">
        <v>33</v>
      </c>
      <c r="C2331" s="57" t="s">
        <v>170</v>
      </c>
      <c r="D2331" s="61">
        <v>904.80043749528306</v>
      </c>
      <c r="E2331" s="62">
        <v>0</v>
      </c>
      <c r="F2331" s="60">
        <v>471280</v>
      </c>
      <c r="G2331" s="60" t="s">
        <v>301</v>
      </c>
      <c r="H2331" s="60">
        <v>2018</v>
      </c>
      <c r="I2331" s="62">
        <v>0</v>
      </c>
      <c r="J2331" s="60" t="s">
        <v>268</v>
      </c>
      <c r="K2331" s="60">
        <v>872008</v>
      </c>
      <c r="L2331" s="61"/>
      <c r="M2331" s="61">
        <v>904.80043749528306</v>
      </c>
      <c r="N2331" s="61"/>
      <c r="O2331" s="57">
        <v>9230</v>
      </c>
      <c r="P2331" s="60">
        <v>504003</v>
      </c>
    </row>
    <row r="2332" spans="1:16" hidden="1" x14ac:dyDescent="0.25">
      <c r="A2332" s="60" t="s">
        <v>34</v>
      </c>
      <c r="B2332" s="60" t="s">
        <v>33</v>
      </c>
      <c r="C2332" s="57" t="s">
        <v>170</v>
      </c>
      <c r="D2332" s="61">
        <v>904.80052511873453</v>
      </c>
      <c r="E2332" s="62">
        <v>0</v>
      </c>
      <c r="F2332" s="60">
        <v>471280</v>
      </c>
      <c r="G2332" s="60" t="s">
        <v>301</v>
      </c>
      <c r="H2332" s="60">
        <v>2018</v>
      </c>
      <c r="I2332" s="62">
        <v>0</v>
      </c>
      <c r="J2332" s="60" t="s">
        <v>268</v>
      </c>
      <c r="K2332" s="60">
        <v>872008</v>
      </c>
      <c r="L2332" s="61"/>
      <c r="M2332" s="61">
        <v>904.80052511873453</v>
      </c>
      <c r="N2332" s="61"/>
      <c r="O2332" s="57">
        <v>9230</v>
      </c>
      <c r="P2332" s="60">
        <v>504003</v>
      </c>
    </row>
    <row r="2333" spans="1:16" hidden="1" x14ac:dyDescent="0.25">
      <c r="A2333" s="60" t="s">
        <v>34</v>
      </c>
      <c r="B2333" s="60" t="s">
        <v>33</v>
      </c>
      <c r="C2333" s="57" t="s">
        <v>170</v>
      </c>
      <c r="D2333" s="61">
        <v>1038.19953395833</v>
      </c>
      <c r="E2333" s="62">
        <v>0</v>
      </c>
      <c r="F2333" s="60">
        <v>471280</v>
      </c>
      <c r="G2333" s="60" t="s">
        <v>301</v>
      </c>
      <c r="H2333" s="60">
        <v>2017</v>
      </c>
      <c r="I2333" s="62">
        <v>0</v>
      </c>
      <c r="J2333" s="60" t="s">
        <v>268</v>
      </c>
      <c r="K2333" s="60">
        <v>870905</v>
      </c>
      <c r="L2333" s="61"/>
      <c r="M2333" s="61">
        <v>1038.19953395833</v>
      </c>
      <c r="N2333" s="61"/>
      <c r="O2333" s="57">
        <v>9210</v>
      </c>
      <c r="P2333" s="60">
        <v>504003</v>
      </c>
    </row>
    <row r="2334" spans="1:16" hidden="1" x14ac:dyDescent="0.25">
      <c r="A2334" s="60" t="s">
        <v>34</v>
      </c>
      <c r="B2334" s="60" t="s">
        <v>33</v>
      </c>
      <c r="C2334" s="57" t="s">
        <v>170</v>
      </c>
      <c r="D2334" s="61">
        <v>1038.1997083039023</v>
      </c>
      <c r="E2334" s="62">
        <v>0</v>
      </c>
      <c r="F2334" s="60">
        <v>471280</v>
      </c>
      <c r="G2334" s="60" t="s">
        <v>301</v>
      </c>
      <c r="H2334" s="60">
        <v>2017</v>
      </c>
      <c r="I2334" s="62">
        <v>0</v>
      </c>
      <c r="J2334" s="60" t="s">
        <v>268</v>
      </c>
      <c r="K2334" s="60">
        <v>870905</v>
      </c>
      <c r="L2334" s="61"/>
      <c r="M2334" s="61">
        <v>1038.1997083039023</v>
      </c>
      <c r="N2334" s="61"/>
      <c r="O2334" s="57">
        <v>9210</v>
      </c>
      <c r="P2334" s="60">
        <v>504003</v>
      </c>
    </row>
    <row r="2335" spans="1:16" hidden="1" x14ac:dyDescent="0.25">
      <c r="A2335" s="60" t="s">
        <v>34</v>
      </c>
      <c r="B2335" s="60" t="s">
        <v>33</v>
      </c>
      <c r="C2335" s="57" t="s">
        <v>170</v>
      </c>
      <c r="D2335" s="61">
        <v>1038.1999480977497</v>
      </c>
      <c r="E2335" s="62">
        <v>0</v>
      </c>
      <c r="F2335" s="60">
        <v>471280</v>
      </c>
      <c r="G2335" s="60" t="s">
        <v>301</v>
      </c>
      <c r="H2335" s="60">
        <v>2017</v>
      </c>
      <c r="I2335" s="62">
        <v>0</v>
      </c>
      <c r="J2335" s="60" t="s">
        <v>268</v>
      </c>
      <c r="K2335" s="60">
        <v>870905</v>
      </c>
      <c r="L2335" s="61"/>
      <c r="M2335" s="61">
        <v>1038.1999480977497</v>
      </c>
      <c r="N2335" s="61"/>
      <c r="O2335" s="57">
        <v>9210</v>
      </c>
      <c r="P2335" s="60">
        <v>504003</v>
      </c>
    </row>
    <row r="2336" spans="1:16" hidden="1" x14ac:dyDescent="0.25">
      <c r="A2336" s="60" t="s">
        <v>34</v>
      </c>
      <c r="B2336" s="60" t="s">
        <v>33</v>
      </c>
      <c r="C2336" s="57" t="s">
        <v>170</v>
      </c>
      <c r="D2336" s="61">
        <v>1038.2000066062701</v>
      </c>
      <c r="E2336" s="62">
        <v>0</v>
      </c>
      <c r="F2336" s="60">
        <v>471280</v>
      </c>
      <c r="G2336" s="60" t="s">
        <v>301</v>
      </c>
      <c r="H2336" s="60">
        <v>2017</v>
      </c>
      <c r="I2336" s="62">
        <v>0</v>
      </c>
      <c r="J2336" s="60" t="s">
        <v>268</v>
      </c>
      <c r="K2336" s="60">
        <v>870905</v>
      </c>
      <c r="L2336" s="61"/>
      <c r="M2336" s="61">
        <v>1038.2000066062701</v>
      </c>
      <c r="N2336" s="61"/>
      <c r="O2336" s="57">
        <v>9210</v>
      </c>
      <c r="P2336" s="60">
        <v>504003</v>
      </c>
    </row>
    <row r="2337" spans="1:16" hidden="1" x14ac:dyDescent="0.25">
      <c r="A2337" s="60" t="s">
        <v>34</v>
      </c>
      <c r="B2337" s="60" t="s">
        <v>33</v>
      </c>
      <c r="C2337" s="57" t="s">
        <v>170</v>
      </c>
      <c r="D2337" s="61">
        <v>1038.2000400606732</v>
      </c>
      <c r="E2337" s="62">
        <v>0</v>
      </c>
      <c r="F2337" s="60">
        <v>471280</v>
      </c>
      <c r="G2337" s="60" t="s">
        <v>301</v>
      </c>
      <c r="H2337" s="60">
        <v>2017</v>
      </c>
      <c r="I2337" s="62">
        <v>0</v>
      </c>
      <c r="J2337" s="60" t="s">
        <v>268</v>
      </c>
      <c r="K2337" s="60">
        <v>870905</v>
      </c>
      <c r="L2337" s="61"/>
      <c r="M2337" s="61">
        <v>1038.2000400606732</v>
      </c>
      <c r="N2337" s="61"/>
      <c r="O2337" s="57">
        <v>9210</v>
      </c>
      <c r="P2337" s="60">
        <v>504003</v>
      </c>
    </row>
    <row r="2338" spans="1:16" hidden="1" x14ac:dyDescent="0.25">
      <c r="A2338" s="60" t="s">
        <v>34</v>
      </c>
      <c r="B2338" s="60" t="s">
        <v>33</v>
      </c>
      <c r="C2338" s="57" t="s">
        <v>170</v>
      </c>
      <c r="D2338" s="61">
        <v>1038.2001298208618</v>
      </c>
      <c r="E2338" s="62">
        <v>0</v>
      </c>
      <c r="F2338" s="60">
        <v>471280</v>
      </c>
      <c r="G2338" s="60" t="s">
        <v>301</v>
      </c>
      <c r="H2338" s="60">
        <v>2017</v>
      </c>
      <c r="I2338" s="62">
        <v>0</v>
      </c>
      <c r="J2338" s="60" t="s">
        <v>268</v>
      </c>
      <c r="K2338" s="60">
        <v>870905</v>
      </c>
      <c r="L2338" s="61"/>
      <c r="M2338" s="61">
        <v>1038.2001298208618</v>
      </c>
      <c r="N2338" s="61"/>
      <c r="O2338" s="57">
        <v>9210</v>
      </c>
      <c r="P2338" s="60">
        <v>504003</v>
      </c>
    </row>
    <row r="2339" spans="1:16" hidden="1" x14ac:dyDescent="0.25">
      <c r="A2339" s="60" t="s">
        <v>34</v>
      </c>
      <c r="B2339" s="60" t="s">
        <v>33</v>
      </c>
      <c r="C2339" s="57" t="s">
        <v>170</v>
      </c>
      <c r="D2339" s="61">
        <v>1038.2001803975038</v>
      </c>
      <c r="E2339" s="62">
        <v>0</v>
      </c>
      <c r="F2339" s="60">
        <v>471280</v>
      </c>
      <c r="G2339" s="60" t="s">
        <v>301</v>
      </c>
      <c r="H2339" s="60">
        <v>2017</v>
      </c>
      <c r="I2339" s="62">
        <v>0</v>
      </c>
      <c r="J2339" s="60" t="s">
        <v>268</v>
      </c>
      <c r="K2339" s="60">
        <v>870905</v>
      </c>
      <c r="L2339" s="61"/>
      <c r="M2339" s="61">
        <v>1038.2001803975038</v>
      </c>
      <c r="N2339" s="61"/>
      <c r="O2339" s="57">
        <v>9210</v>
      </c>
      <c r="P2339" s="60">
        <v>504003</v>
      </c>
    </row>
    <row r="2340" spans="1:16" hidden="1" x14ac:dyDescent="0.25">
      <c r="A2340" s="60" t="s">
        <v>34</v>
      </c>
      <c r="B2340" s="60" t="s">
        <v>33</v>
      </c>
      <c r="C2340" s="57" t="s">
        <v>170</v>
      </c>
      <c r="D2340" s="61">
        <v>1038.2002167753408</v>
      </c>
      <c r="E2340" s="62">
        <v>0</v>
      </c>
      <c r="F2340" s="60">
        <v>471280</v>
      </c>
      <c r="G2340" s="60" t="s">
        <v>301</v>
      </c>
      <c r="H2340" s="60">
        <v>2017</v>
      </c>
      <c r="I2340" s="62">
        <v>0</v>
      </c>
      <c r="J2340" s="60" t="s">
        <v>268</v>
      </c>
      <c r="K2340" s="60">
        <v>870905</v>
      </c>
      <c r="L2340" s="61"/>
      <c r="M2340" s="61">
        <v>1038.2002167753408</v>
      </c>
      <c r="N2340" s="61"/>
      <c r="O2340" s="57">
        <v>9210</v>
      </c>
      <c r="P2340" s="60">
        <v>504003</v>
      </c>
    </row>
    <row r="2341" spans="1:16" hidden="1" x14ac:dyDescent="0.25">
      <c r="A2341" s="60" t="s">
        <v>34</v>
      </c>
      <c r="B2341" s="60" t="s">
        <v>33</v>
      </c>
      <c r="C2341" s="57" t="s">
        <v>170</v>
      </c>
      <c r="D2341" s="61">
        <v>1038.2002418655018</v>
      </c>
      <c r="E2341" s="62">
        <v>0</v>
      </c>
      <c r="F2341" s="60">
        <v>471280</v>
      </c>
      <c r="G2341" s="60" t="s">
        <v>301</v>
      </c>
      <c r="H2341" s="60">
        <v>2017</v>
      </c>
      <c r="I2341" s="62">
        <v>0</v>
      </c>
      <c r="J2341" s="60" t="s">
        <v>268</v>
      </c>
      <c r="K2341" s="60">
        <v>870905</v>
      </c>
      <c r="L2341" s="61"/>
      <c r="M2341" s="61">
        <v>1038.2002418655018</v>
      </c>
      <c r="N2341" s="61"/>
      <c r="O2341" s="57">
        <v>9210</v>
      </c>
      <c r="P2341" s="60">
        <v>504003</v>
      </c>
    </row>
    <row r="2342" spans="1:16" hidden="1" x14ac:dyDescent="0.25">
      <c r="A2342" s="60" t="s">
        <v>34</v>
      </c>
      <c r="B2342" s="60" t="s">
        <v>33</v>
      </c>
      <c r="C2342" s="57" t="s">
        <v>170</v>
      </c>
      <c r="D2342" s="61">
        <v>1038.2005245519349</v>
      </c>
      <c r="E2342" s="62">
        <v>0</v>
      </c>
      <c r="F2342" s="60">
        <v>471280</v>
      </c>
      <c r="G2342" s="60" t="s">
        <v>301</v>
      </c>
      <c r="H2342" s="60">
        <v>2017</v>
      </c>
      <c r="I2342" s="62">
        <v>0</v>
      </c>
      <c r="J2342" s="60" t="s">
        <v>268</v>
      </c>
      <c r="K2342" s="60">
        <v>870905</v>
      </c>
      <c r="L2342" s="61"/>
      <c r="M2342" s="61">
        <v>1038.2005245519349</v>
      </c>
      <c r="N2342" s="61"/>
      <c r="O2342" s="57">
        <v>9210</v>
      </c>
      <c r="P2342" s="60">
        <v>504003</v>
      </c>
    </row>
    <row r="2343" spans="1:16" hidden="1" x14ac:dyDescent="0.25">
      <c r="A2343" s="60" t="s">
        <v>34</v>
      </c>
      <c r="B2343" s="60" t="s">
        <v>33</v>
      </c>
      <c r="C2343" s="57" t="s">
        <v>170</v>
      </c>
      <c r="D2343" s="61">
        <v>1246.9995625269949</v>
      </c>
      <c r="E2343" s="62">
        <v>0</v>
      </c>
      <c r="F2343" s="60">
        <v>471280</v>
      </c>
      <c r="G2343" s="60" t="s">
        <v>301</v>
      </c>
      <c r="H2343" s="60">
        <v>2016</v>
      </c>
      <c r="I2343" s="62">
        <v>0</v>
      </c>
      <c r="J2343" s="60" t="s">
        <v>268</v>
      </c>
      <c r="K2343" s="60">
        <v>870905</v>
      </c>
      <c r="L2343" s="61"/>
      <c r="M2343" s="61">
        <v>1246.9995625269949</v>
      </c>
      <c r="N2343" s="61"/>
      <c r="O2343" s="57">
        <v>9210</v>
      </c>
      <c r="P2343" s="60">
        <v>504003</v>
      </c>
    </row>
    <row r="2344" spans="1:16" hidden="1" x14ac:dyDescent="0.25">
      <c r="A2344" s="60" t="s">
        <v>34</v>
      </c>
      <c r="B2344" s="60" t="s">
        <v>33</v>
      </c>
      <c r="C2344" s="57" t="s">
        <v>170</v>
      </c>
      <c r="D2344" s="61">
        <v>1246.9998169648443</v>
      </c>
      <c r="E2344" s="62">
        <v>0</v>
      </c>
      <c r="F2344" s="60">
        <v>471280</v>
      </c>
      <c r="G2344" s="60" t="s">
        <v>301</v>
      </c>
      <c r="H2344" s="60">
        <v>2016</v>
      </c>
      <c r="I2344" s="62">
        <v>0</v>
      </c>
      <c r="J2344" s="60" t="s">
        <v>268</v>
      </c>
      <c r="K2344" s="60">
        <v>870905</v>
      </c>
      <c r="L2344" s="61"/>
      <c r="M2344" s="61">
        <v>1246.9998169648443</v>
      </c>
      <c r="N2344" s="61"/>
      <c r="O2344" s="57">
        <v>9210</v>
      </c>
      <c r="P2344" s="60">
        <v>504003</v>
      </c>
    </row>
    <row r="2345" spans="1:16" hidden="1" x14ac:dyDescent="0.25">
      <c r="A2345" s="60" t="s">
        <v>34</v>
      </c>
      <c r="B2345" s="60" t="s">
        <v>33</v>
      </c>
      <c r="C2345" s="57" t="s">
        <v>170</v>
      </c>
      <c r="D2345" s="61">
        <v>1246.9999935778592</v>
      </c>
      <c r="E2345" s="62">
        <v>0</v>
      </c>
      <c r="F2345" s="60">
        <v>471280</v>
      </c>
      <c r="G2345" s="60" t="s">
        <v>301</v>
      </c>
      <c r="H2345" s="60">
        <v>2016</v>
      </c>
      <c r="I2345" s="62">
        <v>0</v>
      </c>
      <c r="J2345" s="60" t="s">
        <v>268</v>
      </c>
      <c r="K2345" s="60">
        <v>870905</v>
      </c>
      <c r="L2345" s="61"/>
      <c r="M2345" s="61">
        <v>1246.9999935778592</v>
      </c>
      <c r="N2345" s="61"/>
      <c r="O2345" s="57">
        <v>9210</v>
      </c>
      <c r="P2345" s="60">
        <v>504003</v>
      </c>
    </row>
    <row r="2346" spans="1:16" hidden="1" x14ac:dyDescent="0.25">
      <c r="A2346" s="60" t="s">
        <v>34</v>
      </c>
      <c r="B2346" s="60" t="s">
        <v>33</v>
      </c>
      <c r="C2346" s="57" t="s">
        <v>170</v>
      </c>
      <c r="D2346" s="61">
        <v>1246.9999989276432</v>
      </c>
      <c r="E2346" s="62">
        <v>0</v>
      </c>
      <c r="F2346" s="60">
        <v>471280</v>
      </c>
      <c r="G2346" s="60" t="s">
        <v>301</v>
      </c>
      <c r="H2346" s="60">
        <v>2016</v>
      </c>
      <c r="I2346" s="62">
        <v>0</v>
      </c>
      <c r="J2346" s="60" t="s">
        <v>268</v>
      </c>
      <c r="K2346" s="60">
        <v>870905</v>
      </c>
      <c r="L2346" s="61"/>
      <c r="M2346" s="61">
        <v>1246.9999989276432</v>
      </c>
      <c r="N2346" s="61"/>
      <c r="O2346" s="57">
        <v>9210</v>
      </c>
      <c r="P2346" s="60">
        <v>504003</v>
      </c>
    </row>
    <row r="2347" spans="1:16" hidden="1" x14ac:dyDescent="0.25">
      <c r="A2347" s="60" t="s">
        <v>34</v>
      </c>
      <c r="B2347" s="60" t="s">
        <v>33</v>
      </c>
      <c r="C2347" s="57" t="s">
        <v>170</v>
      </c>
      <c r="D2347" s="61">
        <v>1247.0000166442167</v>
      </c>
      <c r="E2347" s="62">
        <v>0</v>
      </c>
      <c r="F2347" s="60">
        <v>471280</v>
      </c>
      <c r="G2347" s="60" t="s">
        <v>301</v>
      </c>
      <c r="H2347" s="60">
        <v>2016</v>
      </c>
      <c r="I2347" s="62">
        <v>0</v>
      </c>
      <c r="J2347" s="60" t="s">
        <v>268</v>
      </c>
      <c r="K2347" s="60">
        <v>870905</v>
      </c>
      <c r="L2347" s="61"/>
      <c r="M2347" s="61">
        <v>1247.0000166442167</v>
      </c>
      <c r="N2347" s="61"/>
      <c r="O2347" s="57">
        <v>9210</v>
      </c>
      <c r="P2347" s="60">
        <v>504003</v>
      </c>
    </row>
    <row r="2348" spans="1:16" hidden="1" x14ac:dyDescent="0.25">
      <c r="A2348" s="60" t="s">
        <v>34</v>
      </c>
      <c r="B2348" s="60" t="s">
        <v>33</v>
      </c>
      <c r="C2348" s="57" t="s">
        <v>170</v>
      </c>
      <c r="D2348" s="61">
        <v>1247.000050198938</v>
      </c>
      <c r="E2348" s="62">
        <v>0</v>
      </c>
      <c r="F2348" s="60">
        <v>471280</v>
      </c>
      <c r="G2348" s="60" t="s">
        <v>301</v>
      </c>
      <c r="H2348" s="60">
        <v>2016</v>
      </c>
      <c r="I2348" s="62">
        <v>0</v>
      </c>
      <c r="J2348" s="60" t="s">
        <v>268</v>
      </c>
      <c r="K2348" s="60">
        <v>870905</v>
      </c>
      <c r="L2348" s="61"/>
      <c r="M2348" s="61">
        <v>1247.000050198938</v>
      </c>
      <c r="N2348" s="61"/>
      <c r="O2348" s="57">
        <v>9210</v>
      </c>
      <c r="P2348" s="60">
        <v>504003</v>
      </c>
    </row>
    <row r="2349" spans="1:16" hidden="1" x14ac:dyDescent="0.25">
      <c r="A2349" s="60" t="s">
        <v>34</v>
      </c>
      <c r="B2349" s="60" t="s">
        <v>33</v>
      </c>
      <c r="C2349" s="57" t="s">
        <v>170</v>
      </c>
      <c r="D2349" s="61">
        <v>1247.0000535347747</v>
      </c>
      <c r="E2349" s="62">
        <v>0</v>
      </c>
      <c r="F2349" s="60">
        <v>471280</v>
      </c>
      <c r="G2349" s="60" t="s">
        <v>301</v>
      </c>
      <c r="H2349" s="60">
        <v>2016</v>
      </c>
      <c r="I2349" s="62">
        <v>0</v>
      </c>
      <c r="J2349" s="60" t="s">
        <v>268</v>
      </c>
      <c r="K2349" s="60">
        <v>870905</v>
      </c>
      <c r="L2349" s="61"/>
      <c r="M2349" s="61">
        <v>1247.0000535347747</v>
      </c>
      <c r="N2349" s="61"/>
      <c r="O2349" s="57">
        <v>9210</v>
      </c>
      <c r="P2349" s="60">
        <v>504003</v>
      </c>
    </row>
    <row r="2350" spans="1:16" hidden="1" x14ac:dyDescent="0.25">
      <c r="A2350" s="60" t="s">
        <v>34</v>
      </c>
      <c r="B2350" s="60" t="s">
        <v>33</v>
      </c>
      <c r="C2350" s="57" t="s">
        <v>170</v>
      </c>
      <c r="D2350" s="61">
        <v>1247.0001003410268</v>
      </c>
      <c r="E2350" s="62">
        <v>0</v>
      </c>
      <c r="F2350" s="60">
        <v>471280</v>
      </c>
      <c r="G2350" s="60" t="s">
        <v>301</v>
      </c>
      <c r="H2350" s="60">
        <v>2016</v>
      </c>
      <c r="I2350" s="62">
        <v>0</v>
      </c>
      <c r="J2350" s="60" t="s">
        <v>268</v>
      </c>
      <c r="K2350" s="60">
        <v>870905</v>
      </c>
      <c r="L2350" s="61"/>
      <c r="M2350" s="61">
        <v>1247.0001003410268</v>
      </c>
      <c r="N2350" s="61"/>
      <c r="O2350" s="57">
        <v>9210</v>
      </c>
      <c r="P2350" s="60">
        <v>504003</v>
      </c>
    </row>
    <row r="2351" spans="1:16" hidden="1" x14ac:dyDescent="0.25">
      <c r="A2351" s="60" t="s">
        <v>34</v>
      </c>
      <c r="B2351" s="60" t="s">
        <v>33</v>
      </c>
      <c r="C2351" s="57" t="s">
        <v>170</v>
      </c>
      <c r="D2351" s="61">
        <v>1247.0001825440927</v>
      </c>
      <c r="E2351" s="62">
        <v>0</v>
      </c>
      <c r="F2351" s="60">
        <v>471280</v>
      </c>
      <c r="G2351" s="60" t="s">
        <v>301</v>
      </c>
      <c r="H2351" s="60">
        <v>2016</v>
      </c>
      <c r="I2351" s="62">
        <v>0</v>
      </c>
      <c r="J2351" s="60" t="s">
        <v>268</v>
      </c>
      <c r="K2351" s="60">
        <v>870905</v>
      </c>
      <c r="L2351" s="61"/>
      <c r="M2351" s="61">
        <v>1247.0001825440927</v>
      </c>
      <c r="N2351" s="61"/>
      <c r="O2351" s="57">
        <v>9210</v>
      </c>
      <c r="P2351" s="60">
        <v>504003</v>
      </c>
    </row>
    <row r="2352" spans="1:16" hidden="1" x14ac:dyDescent="0.25">
      <c r="A2352" s="60" t="s">
        <v>34</v>
      </c>
      <c r="B2352" s="60" t="s">
        <v>33</v>
      </c>
      <c r="C2352" s="57" t="s">
        <v>170</v>
      </c>
      <c r="D2352" s="61">
        <v>1247.000227849175</v>
      </c>
      <c r="E2352" s="62">
        <v>0</v>
      </c>
      <c r="F2352" s="60">
        <v>471280</v>
      </c>
      <c r="G2352" s="60" t="s">
        <v>301</v>
      </c>
      <c r="H2352" s="60">
        <v>2016</v>
      </c>
      <c r="I2352" s="62">
        <v>0</v>
      </c>
      <c r="J2352" s="60" t="s">
        <v>268</v>
      </c>
      <c r="K2352" s="60">
        <v>870905</v>
      </c>
      <c r="L2352" s="61"/>
      <c r="M2352" s="61">
        <v>1247.000227849175</v>
      </c>
      <c r="N2352" s="61"/>
      <c r="O2352" s="57">
        <v>9210</v>
      </c>
      <c r="P2352" s="60">
        <v>504003</v>
      </c>
    </row>
    <row r="2353" spans="1:16" hidden="1" x14ac:dyDescent="0.25">
      <c r="A2353" s="60" t="s">
        <v>34</v>
      </c>
      <c r="B2353" s="60" t="s">
        <v>33</v>
      </c>
      <c r="C2353" s="57" t="s">
        <v>170</v>
      </c>
      <c r="D2353" s="61">
        <v>1316.5989269129734</v>
      </c>
      <c r="E2353" s="62">
        <v>0</v>
      </c>
      <c r="F2353" s="60">
        <v>471280</v>
      </c>
      <c r="G2353" s="60" t="s">
        <v>301</v>
      </c>
      <c r="H2353" s="60">
        <v>2020</v>
      </c>
      <c r="I2353" s="62">
        <v>0</v>
      </c>
      <c r="J2353" s="60" t="s">
        <v>268</v>
      </c>
      <c r="K2353" s="60">
        <v>872008</v>
      </c>
      <c r="L2353" s="61"/>
      <c r="M2353" s="61">
        <v>1316.5989269129734</v>
      </c>
      <c r="N2353" s="61"/>
      <c r="O2353" s="57">
        <v>9230</v>
      </c>
      <c r="P2353" s="60">
        <v>504003</v>
      </c>
    </row>
    <row r="2354" spans="1:16" hidden="1" x14ac:dyDescent="0.25">
      <c r="A2354" s="60" t="s">
        <v>34</v>
      </c>
      <c r="B2354" s="60" t="s">
        <v>33</v>
      </c>
      <c r="C2354" s="57" t="s">
        <v>170</v>
      </c>
      <c r="D2354" s="61">
        <v>1316.5995820419375</v>
      </c>
      <c r="E2354" s="62">
        <v>0</v>
      </c>
      <c r="F2354" s="60">
        <v>471280</v>
      </c>
      <c r="G2354" s="60" t="s">
        <v>301</v>
      </c>
      <c r="H2354" s="60">
        <v>2020</v>
      </c>
      <c r="I2354" s="62">
        <v>0</v>
      </c>
      <c r="J2354" s="60" t="s">
        <v>268</v>
      </c>
      <c r="K2354" s="60">
        <v>872008</v>
      </c>
      <c r="L2354" s="61"/>
      <c r="M2354" s="61">
        <v>1316.5995820419375</v>
      </c>
      <c r="N2354" s="61"/>
      <c r="O2354" s="57">
        <v>9230</v>
      </c>
      <c r="P2354" s="60">
        <v>504003</v>
      </c>
    </row>
    <row r="2355" spans="1:16" hidden="1" x14ac:dyDescent="0.25">
      <c r="A2355" s="60" t="s">
        <v>34</v>
      </c>
      <c r="B2355" s="60" t="s">
        <v>33</v>
      </c>
      <c r="C2355" s="57" t="s">
        <v>170</v>
      </c>
      <c r="D2355" s="61">
        <v>1316.5996631130376</v>
      </c>
      <c r="E2355" s="62">
        <v>0</v>
      </c>
      <c r="F2355" s="60">
        <v>471280</v>
      </c>
      <c r="G2355" s="60" t="s">
        <v>301</v>
      </c>
      <c r="H2355" s="60">
        <v>2020</v>
      </c>
      <c r="I2355" s="62">
        <v>0</v>
      </c>
      <c r="J2355" s="60" t="s">
        <v>268</v>
      </c>
      <c r="K2355" s="60">
        <v>872008</v>
      </c>
      <c r="L2355" s="61"/>
      <c r="M2355" s="61">
        <v>1316.5996631130376</v>
      </c>
      <c r="N2355" s="61"/>
      <c r="O2355" s="57">
        <v>9230</v>
      </c>
      <c r="P2355" s="60">
        <v>504003</v>
      </c>
    </row>
    <row r="2356" spans="1:16" hidden="1" x14ac:dyDescent="0.25">
      <c r="A2356" s="60" t="s">
        <v>34</v>
      </c>
      <c r="B2356" s="60" t="s">
        <v>33</v>
      </c>
      <c r="C2356" s="57" t="s">
        <v>170</v>
      </c>
      <c r="D2356" s="61">
        <v>1316.5997478228546</v>
      </c>
      <c r="E2356" s="62">
        <v>0</v>
      </c>
      <c r="F2356" s="60">
        <v>471280</v>
      </c>
      <c r="G2356" s="60" t="s">
        <v>301</v>
      </c>
      <c r="H2356" s="60">
        <v>2020</v>
      </c>
      <c r="I2356" s="62">
        <v>0</v>
      </c>
      <c r="J2356" s="60" t="s">
        <v>268</v>
      </c>
      <c r="K2356" s="60">
        <v>872008</v>
      </c>
      <c r="L2356" s="61"/>
      <c r="M2356" s="61">
        <v>1316.5997478228546</v>
      </c>
      <c r="N2356" s="61"/>
      <c r="O2356" s="57">
        <v>9230</v>
      </c>
      <c r="P2356" s="60">
        <v>504003</v>
      </c>
    </row>
    <row r="2357" spans="1:16" hidden="1" x14ac:dyDescent="0.25">
      <c r="A2357" s="60" t="s">
        <v>34</v>
      </c>
      <c r="B2357" s="60" t="s">
        <v>33</v>
      </c>
      <c r="C2357" s="57" t="s">
        <v>170</v>
      </c>
      <c r="D2357" s="61">
        <v>1316.5999449788421</v>
      </c>
      <c r="E2357" s="62">
        <v>0</v>
      </c>
      <c r="F2357" s="60">
        <v>471280</v>
      </c>
      <c r="G2357" s="60" t="s">
        <v>301</v>
      </c>
      <c r="H2357" s="60">
        <v>2020</v>
      </c>
      <c r="I2357" s="62">
        <v>0</v>
      </c>
      <c r="J2357" s="60" t="s">
        <v>268</v>
      </c>
      <c r="K2357" s="60">
        <v>872008</v>
      </c>
      <c r="L2357" s="61"/>
      <c r="M2357" s="61">
        <v>1316.5999449788421</v>
      </c>
      <c r="N2357" s="61"/>
      <c r="O2357" s="57">
        <v>9230</v>
      </c>
      <c r="P2357" s="60">
        <v>504003</v>
      </c>
    </row>
    <row r="2358" spans="1:16" hidden="1" x14ac:dyDescent="0.25">
      <c r="A2358" s="60" t="s">
        <v>34</v>
      </c>
      <c r="B2358" s="60" t="s">
        <v>33</v>
      </c>
      <c r="C2358" s="57" t="s">
        <v>170</v>
      </c>
      <c r="D2358" s="61">
        <v>1316.6003165435109</v>
      </c>
      <c r="E2358" s="62">
        <v>0</v>
      </c>
      <c r="F2358" s="60">
        <v>471280</v>
      </c>
      <c r="G2358" s="60" t="s">
        <v>301</v>
      </c>
      <c r="H2358" s="60">
        <v>2020</v>
      </c>
      <c r="I2358" s="62">
        <v>0</v>
      </c>
      <c r="J2358" s="60" t="s">
        <v>268</v>
      </c>
      <c r="K2358" s="60">
        <v>872008</v>
      </c>
      <c r="L2358" s="61"/>
      <c r="M2358" s="61">
        <v>1316.6003165435109</v>
      </c>
      <c r="N2358" s="61"/>
      <c r="O2358" s="57">
        <v>9230</v>
      </c>
      <c r="P2358" s="60">
        <v>504003</v>
      </c>
    </row>
    <row r="2359" spans="1:16" hidden="1" x14ac:dyDescent="0.25">
      <c r="A2359" s="60" t="s">
        <v>34</v>
      </c>
      <c r="B2359" s="60" t="s">
        <v>33</v>
      </c>
      <c r="C2359" s="57" t="s">
        <v>170</v>
      </c>
      <c r="D2359" s="61">
        <v>1316.6005186466264</v>
      </c>
      <c r="E2359" s="62">
        <v>0</v>
      </c>
      <c r="F2359" s="60">
        <v>471280</v>
      </c>
      <c r="G2359" s="60" t="s">
        <v>301</v>
      </c>
      <c r="H2359" s="60">
        <v>2020</v>
      </c>
      <c r="I2359" s="62">
        <v>0</v>
      </c>
      <c r="J2359" s="60" t="s">
        <v>268</v>
      </c>
      <c r="K2359" s="60">
        <v>872008</v>
      </c>
      <c r="L2359" s="61"/>
      <c r="M2359" s="61">
        <v>1316.6005186466264</v>
      </c>
      <c r="N2359" s="61"/>
      <c r="O2359" s="57">
        <v>9230</v>
      </c>
      <c r="P2359" s="60">
        <v>504003</v>
      </c>
    </row>
    <row r="2360" spans="1:16" hidden="1" x14ac:dyDescent="0.25">
      <c r="A2360" s="60" t="s">
        <v>34</v>
      </c>
      <c r="B2360" s="60" t="s">
        <v>33</v>
      </c>
      <c r="C2360" s="57" t="s">
        <v>170</v>
      </c>
      <c r="D2360" s="61">
        <v>1316.6008018162238</v>
      </c>
      <c r="E2360" s="62">
        <v>0</v>
      </c>
      <c r="F2360" s="60">
        <v>471280</v>
      </c>
      <c r="G2360" s="60" t="s">
        <v>301</v>
      </c>
      <c r="H2360" s="60">
        <v>2020</v>
      </c>
      <c r="I2360" s="62">
        <v>0</v>
      </c>
      <c r="J2360" s="60" t="s">
        <v>268</v>
      </c>
      <c r="K2360" s="60">
        <v>872008</v>
      </c>
      <c r="L2360" s="61"/>
      <c r="M2360" s="61">
        <v>1316.6008018162238</v>
      </c>
      <c r="N2360" s="61"/>
      <c r="O2360" s="57">
        <v>9230</v>
      </c>
      <c r="P2360" s="60">
        <v>504003</v>
      </c>
    </row>
    <row r="2361" spans="1:16" hidden="1" x14ac:dyDescent="0.25">
      <c r="A2361" s="60" t="s">
        <v>34</v>
      </c>
      <c r="B2361" s="60" t="s">
        <v>33</v>
      </c>
      <c r="C2361" s="57" t="s">
        <v>170</v>
      </c>
      <c r="D2361" s="61">
        <v>1328.1999748789053</v>
      </c>
      <c r="E2361" s="62">
        <v>0</v>
      </c>
      <c r="F2361" s="60">
        <v>471280</v>
      </c>
      <c r="G2361" s="60" t="s">
        <v>301</v>
      </c>
      <c r="H2361" s="60">
        <v>2019</v>
      </c>
      <c r="I2361" s="62">
        <v>0</v>
      </c>
      <c r="J2361" s="60" t="s">
        <v>268</v>
      </c>
      <c r="K2361" s="60">
        <v>872008</v>
      </c>
      <c r="L2361" s="61"/>
      <c r="M2361" s="61">
        <v>1328.1999748789053</v>
      </c>
      <c r="N2361" s="61"/>
      <c r="O2361" s="57">
        <v>9230</v>
      </c>
      <c r="P2361" s="60">
        <v>504003</v>
      </c>
    </row>
    <row r="2362" spans="1:16" hidden="1" x14ac:dyDescent="0.25">
      <c r="A2362" s="60" t="s">
        <v>34</v>
      </c>
      <c r="B2362" s="60" t="s">
        <v>33</v>
      </c>
      <c r="C2362" s="57" t="s">
        <v>170</v>
      </c>
      <c r="D2362" s="61">
        <v>1328.2000321635239</v>
      </c>
      <c r="E2362" s="62">
        <v>0</v>
      </c>
      <c r="F2362" s="60">
        <v>471280</v>
      </c>
      <c r="G2362" s="60" t="s">
        <v>301</v>
      </c>
      <c r="H2362" s="60">
        <v>2019</v>
      </c>
      <c r="I2362" s="62">
        <v>0</v>
      </c>
      <c r="J2362" s="60" t="s">
        <v>268</v>
      </c>
      <c r="K2362" s="60">
        <v>872008</v>
      </c>
      <c r="L2362" s="61"/>
      <c r="M2362" s="61">
        <v>1328.2000321635239</v>
      </c>
      <c r="N2362" s="61"/>
      <c r="O2362" s="57">
        <v>9230</v>
      </c>
      <c r="P2362" s="60">
        <v>504003</v>
      </c>
    </row>
    <row r="2363" spans="1:16" hidden="1" x14ac:dyDescent="0.25">
      <c r="A2363" s="60" t="s">
        <v>34</v>
      </c>
      <c r="B2363" s="60" t="s">
        <v>33</v>
      </c>
      <c r="C2363" s="57" t="s">
        <v>170</v>
      </c>
      <c r="D2363" s="61">
        <v>1328.2002153272192</v>
      </c>
      <c r="E2363" s="62">
        <v>0</v>
      </c>
      <c r="F2363" s="60">
        <v>471280</v>
      </c>
      <c r="G2363" s="60" t="s">
        <v>301</v>
      </c>
      <c r="H2363" s="60">
        <v>2019</v>
      </c>
      <c r="I2363" s="62">
        <v>0</v>
      </c>
      <c r="J2363" s="60" t="s">
        <v>268</v>
      </c>
      <c r="K2363" s="60">
        <v>872008</v>
      </c>
      <c r="L2363" s="61"/>
      <c r="M2363" s="61">
        <v>1328.2002153272192</v>
      </c>
      <c r="N2363" s="61"/>
      <c r="O2363" s="57">
        <v>9230</v>
      </c>
      <c r="P2363" s="60">
        <v>504003</v>
      </c>
    </row>
    <row r="2364" spans="1:16" hidden="1" x14ac:dyDescent="0.25">
      <c r="A2364" s="60" t="s">
        <v>34</v>
      </c>
      <c r="B2364" s="60" t="s">
        <v>33</v>
      </c>
      <c r="C2364" s="57" t="s">
        <v>170</v>
      </c>
      <c r="D2364" s="61">
        <v>2494.0001685622215</v>
      </c>
      <c r="E2364" s="62">
        <v>0</v>
      </c>
      <c r="F2364" s="60">
        <v>471280</v>
      </c>
      <c r="G2364" s="60" t="s">
        <v>301</v>
      </c>
      <c r="H2364" s="60">
        <v>2016</v>
      </c>
      <c r="I2364" s="62">
        <v>0</v>
      </c>
      <c r="J2364" s="60" t="s">
        <v>268</v>
      </c>
      <c r="K2364" s="60">
        <v>870905</v>
      </c>
      <c r="L2364" s="61"/>
      <c r="M2364" s="61">
        <v>2494.0001685622215</v>
      </c>
      <c r="N2364" s="61"/>
      <c r="O2364" s="57">
        <v>9210</v>
      </c>
      <c r="P2364" s="60">
        <v>504003</v>
      </c>
    </row>
    <row r="2365" spans="1:16" hidden="1" x14ac:dyDescent="0.25">
      <c r="A2365" s="60" t="s">
        <v>34</v>
      </c>
      <c r="B2365" s="60" t="s">
        <v>33</v>
      </c>
      <c r="C2365" s="57" t="s">
        <v>170</v>
      </c>
      <c r="D2365" s="61">
        <v>2656.3999833592943</v>
      </c>
      <c r="E2365" s="62">
        <v>0</v>
      </c>
      <c r="F2365" s="60">
        <v>471280</v>
      </c>
      <c r="G2365" s="60" t="s">
        <v>301</v>
      </c>
      <c r="H2365" s="60">
        <v>2019</v>
      </c>
      <c r="I2365" s="62">
        <v>0</v>
      </c>
      <c r="J2365" s="60" t="s">
        <v>268</v>
      </c>
      <c r="K2365" s="60">
        <v>872008</v>
      </c>
      <c r="L2365" s="61"/>
      <c r="M2365" s="61">
        <v>2656.3999833592943</v>
      </c>
      <c r="N2365" s="61"/>
      <c r="O2365" s="57">
        <v>9230</v>
      </c>
      <c r="P2365" s="60">
        <v>504003</v>
      </c>
    </row>
    <row r="2366" spans="1:16" hidden="1" x14ac:dyDescent="0.25">
      <c r="A2366" s="60" t="s">
        <v>34</v>
      </c>
      <c r="B2366" s="60" t="s">
        <v>33</v>
      </c>
      <c r="C2366" s="57" t="s">
        <v>170</v>
      </c>
      <c r="D2366" s="61">
        <v>3561.1993966242212</v>
      </c>
      <c r="E2366" s="62">
        <v>0</v>
      </c>
      <c r="F2366" s="60">
        <v>471280</v>
      </c>
      <c r="G2366" s="60" t="s">
        <v>301</v>
      </c>
      <c r="H2366" s="60">
        <v>2015</v>
      </c>
      <c r="I2366" s="62">
        <v>0</v>
      </c>
      <c r="J2366" s="60" t="s">
        <v>268</v>
      </c>
      <c r="K2366" s="60">
        <v>870905</v>
      </c>
      <c r="L2366" s="61"/>
      <c r="M2366" s="61">
        <v>3561.1993966242212</v>
      </c>
      <c r="N2366" s="61"/>
      <c r="O2366" s="57">
        <v>9210</v>
      </c>
      <c r="P2366" s="60">
        <v>504003</v>
      </c>
    </row>
    <row r="2367" spans="1:16" hidden="1" x14ac:dyDescent="0.25">
      <c r="A2367" s="60" t="s">
        <v>34</v>
      </c>
      <c r="B2367" s="60" t="s">
        <v>33</v>
      </c>
      <c r="C2367" s="57" t="s">
        <v>170</v>
      </c>
      <c r="D2367" s="61">
        <v>5859.8869593751206</v>
      </c>
      <c r="E2367" s="62">
        <v>0</v>
      </c>
      <c r="F2367" s="60">
        <v>471280</v>
      </c>
      <c r="G2367" s="60" t="s">
        <v>301</v>
      </c>
      <c r="H2367" s="60">
        <v>2019</v>
      </c>
      <c r="I2367" s="62">
        <v>0</v>
      </c>
      <c r="J2367" s="60" t="s">
        <v>268</v>
      </c>
      <c r="K2367" s="60">
        <v>872008</v>
      </c>
      <c r="L2367" s="61"/>
      <c r="M2367" s="61">
        <v>5859.8869593751206</v>
      </c>
      <c r="N2367" s="61"/>
      <c r="O2367" s="57">
        <v>9230</v>
      </c>
      <c r="P2367" s="60">
        <v>504003</v>
      </c>
    </row>
    <row r="2368" spans="1:16" hidden="1" x14ac:dyDescent="0.25">
      <c r="A2368" s="60" t="s">
        <v>34</v>
      </c>
      <c r="B2368" s="60" t="s">
        <v>33</v>
      </c>
      <c r="C2368" s="57" t="s">
        <v>170</v>
      </c>
      <c r="D2368" s="61">
        <v>6702.5019957013292</v>
      </c>
      <c r="E2368" s="62">
        <v>0</v>
      </c>
      <c r="F2368" s="60">
        <v>471280</v>
      </c>
      <c r="G2368" s="60" t="s">
        <v>301</v>
      </c>
      <c r="H2368" s="60">
        <v>2017</v>
      </c>
      <c r="I2368" s="62">
        <v>0</v>
      </c>
      <c r="J2368" s="60" t="s">
        <v>268</v>
      </c>
      <c r="K2368" s="60">
        <v>870905</v>
      </c>
      <c r="L2368" s="61"/>
      <c r="M2368" s="61">
        <v>6702.5019957013292</v>
      </c>
      <c r="N2368" s="61"/>
      <c r="O2368" s="57">
        <v>9210</v>
      </c>
      <c r="P2368" s="60">
        <v>504003</v>
      </c>
    </row>
    <row r="2369" spans="1:16" hidden="1" x14ac:dyDescent="0.25">
      <c r="A2369" s="60" t="s">
        <v>34</v>
      </c>
      <c r="B2369" s="60" t="s">
        <v>33</v>
      </c>
      <c r="C2369" s="57" t="s">
        <v>170</v>
      </c>
      <c r="D2369" s="61">
        <v>6855.7001029397506</v>
      </c>
      <c r="E2369" s="62">
        <v>0</v>
      </c>
      <c r="F2369" s="60">
        <v>471280</v>
      </c>
      <c r="G2369" s="60" t="s">
        <v>301</v>
      </c>
      <c r="H2369" s="60">
        <v>2017</v>
      </c>
      <c r="I2369" s="62">
        <v>0</v>
      </c>
      <c r="J2369" s="60" t="s">
        <v>268</v>
      </c>
      <c r="K2369" s="60">
        <v>870905</v>
      </c>
      <c r="L2369" s="61"/>
      <c r="M2369" s="61">
        <v>6855.7001029397506</v>
      </c>
      <c r="N2369" s="61"/>
      <c r="O2369" s="57">
        <v>9210</v>
      </c>
      <c r="P2369" s="60">
        <v>504003</v>
      </c>
    </row>
    <row r="2370" spans="1:16" hidden="1" x14ac:dyDescent="0.25">
      <c r="A2370" s="60" t="s">
        <v>34</v>
      </c>
      <c r="B2370" s="60" t="s">
        <v>33</v>
      </c>
      <c r="C2370" s="57" t="s">
        <v>170</v>
      </c>
      <c r="D2370" s="61">
        <v>8694.101876524619</v>
      </c>
      <c r="E2370" s="62">
        <v>0</v>
      </c>
      <c r="F2370" s="60">
        <v>471280</v>
      </c>
      <c r="G2370" s="60" t="s">
        <v>301</v>
      </c>
      <c r="H2370" s="60">
        <v>2020</v>
      </c>
      <c r="I2370" s="62">
        <v>0</v>
      </c>
      <c r="J2370" s="60" t="s">
        <v>268</v>
      </c>
      <c r="K2370" s="60">
        <v>872008</v>
      </c>
      <c r="L2370" s="61"/>
      <c r="M2370" s="61">
        <v>8694.101876524619</v>
      </c>
      <c r="N2370" s="61"/>
      <c r="O2370" s="57">
        <v>9230</v>
      </c>
      <c r="P2370" s="60">
        <v>504003</v>
      </c>
    </row>
    <row r="2371" spans="1:16" x14ac:dyDescent="0.25">
      <c r="A2371" s="57" t="s">
        <v>34</v>
      </c>
      <c r="B2371" s="57" t="s">
        <v>33</v>
      </c>
      <c r="C2371" s="57" t="s">
        <v>171</v>
      </c>
      <c r="D2371" s="58">
        <v>4663.1998520750576</v>
      </c>
      <c r="E2371" s="59">
        <v>0</v>
      </c>
      <c r="F2371" s="57">
        <v>404057</v>
      </c>
      <c r="G2371" s="57" t="s">
        <v>303</v>
      </c>
      <c r="H2371" s="57">
        <v>2019</v>
      </c>
      <c r="I2371" s="59">
        <v>0</v>
      </c>
      <c r="J2371" s="57" t="s">
        <v>268</v>
      </c>
      <c r="K2371" s="57">
        <v>872008</v>
      </c>
      <c r="M2371" s="58">
        <v>4663.1998520750576</v>
      </c>
      <c r="O2371" s="57">
        <v>9230</v>
      </c>
      <c r="P2371" s="57">
        <v>504003</v>
      </c>
    </row>
    <row r="2372" spans="1:16" x14ac:dyDescent="0.25">
      <c r="A2372" s="57" t="s">
        <v>34</v>
      </c>
      <c r="B2372" s="57" t="s">
        <v>33</v>
      </c>
      <c r="C2372" s="57" t="s">
        <v>171</v>
      </c>
      <c r="D2372" s="58">
        <v>4663.199878764759</v>
      </c>
      <c r="E2372" s="59">
        <v>0</v>
      </c>
      <c r="F2372" s="57">
        <v>404057</v>
      </c>
      <c r="G2372" s="57" t="s">
        <v>303</v>
      </c>
      <c r="H2372" s="57">
        <v>2019</v>
      </c>
      <c r="I2372" s="59">
        <v>0</v>
      </c>
      <c r="J2372" s="57" t="s">
        <v>268</v>
      </c>
      <c r="K2372" s="57">
        <v>872008</v>
      </c>
      <c r="M2372" s="58">
        <v>4663.199878764759</v>
      </c>
      <c r="O2372" s="57">
        <v>9230</v>
      </c>
      <c r="P2372" s="57">
        <v>504003</v>
      </c>
    </row>
    <row r="2373" spans="1:16" x14ac:dyDescent="0.25">
      <c r="A2373" s="57" t="s">
        <v>34</v>
      </c>
      <c r="B2373" s="57" t="s">
        <v>33</v>
      </c>
      <c r="C2373" s="57" t="s">
        <v>171</v>
      </c>
      <c r="D2373" s="58">
        <v>4663.2001419534072</v>
      </c>
      <c r="E2373" s="59">
        <v>0</v>
      </c>
      <c r="F2373" s="57">
        <v>404057</v>
      </c>
      <c r="G2373" s="57" t="s">
        <v>303</v>
      </c>
      <c r="H2373" s="57">
        <v>2019</v>
      </c>
      <c r="I2373" s="59">
        <v>0</v>
      </c>
      <c r="J2373" s="57" t="s">
        <v>268</v>
      </c>
      <c r="K2373" s="57">
        <v>872008</v>
      </c>
      <c r="M2373" s="58">
        <v>4663.2001419534072</v>
      </c>
      <c r="O2373" s="57">
        <v>9230</v>
      </c>
      <c r="P2373" s="57">
        <v>504003</v>
      </c>
    </row>
    <row r="2374" spans="1:16" x14ac:dyDescent="0.25">
      <c r="A2374" s="57" t="s">
        <v>34</v>
      </c>
      <c r="B2374" s="57" t="s">
        <v>33</v>
      </c>
      <c r="C2374" s="57" t="s">
        <v>171</v>
      </c>
      <c r="D2374" s="58">
        <v>4663.2003255355339</v>
      </c>
      <c r="E2374" s="59">
        <v>0</v>
      </c>
      <c r="F2374" s="57">
        <v>404057</v>
      </c>
      <c r="G2374" s="57" t="s">
        <v>303</v>
      </c>
      <c r="H2374" s="57">
        <v>2019</v>
      </c>
      <c r="I2374" s="59">
        <v>0</v>
      </c>
      <c r="J2374" s="57" t="s">
        <v>268</v>
      </c>
      <c r="K2374" s="57">
        <v>872008</v>
      </c>
      <c r="M2374" s="58">
        <v>4663.2003255355339</v>
      </c>
      <c r="O2374" s="57">
        <v>9230</v>
      </c>
      <c r="P2374" s="57">
        <v>504003</v>
      </c>
    </row>
    <row r="2375" spans="1:16" x14ac:dyDescent="0.25">
      <c r="A2375" s="57" t="s">
        <v>34</v>
      </c>
      <c r="B2375" s="57" t="s">
        <v>33</v>
      </c>
      <c r="C2375" s="57" t="s">
        <v>171</v>
      </c>
      <c r="D2375" s="58">
        <v>4663.2003614106716</v>
      </c>
      <c r="E2375" s="59">
        <v>0</v>
      </c>
      <c r="F2375" s="57">
        <v>404057</v>
      </c>
      <c r="G2375" s="57" t="s">
        <v>303</v>
      </c>
      <c r="H2375" s="57">
        <v>2019</v>
      </c>
      <c r="I2375" s="59">
        <v>0</v>
      </c>
      <c r="J2375" s="57" t="s">
        <v>268</v>
      </c>
      <c r="K2375" s="57">
        <v>872008</v>
      </c>
      <c r="M2375" s="58">
        <v>4663.2003614106716</v>
      </c>
      <c r="O2375" s="57">
        <v>9230</v>
      </c>
      <c r="P2375" s="57">
        <v>504003</v>
      </c>
    </row>
    <row r="2376" spans="1:16" x14ac:dyDescent="0.25">
      <c r="A2376" s="57" t="s">
        <v>34</v>
      </c>
      <c r="B2376" s="57" t="s">
        <v>33</v>
      </c>
      <c r="C2376" s="57" t="s">
        <v>171</v>
      </c>
      <c r="D2376" s="58">
        <v>4663.2005735785706</v>
      </c>
      <c r="E2376" s="59">
        <v>0</v>
      </c>
      <c r="F2376" s="57">
        <v>404057</v>
      </c>
      <c r="G2376" s="57" t="s">
        <v>303</v>
      </c>
      <c r="H2376" s="57">
        <v>2019</v>
      </c>
      <c r="I2376" s="59">
        <v>0</v>
      </c>
      <c r="J2376" s="57" t="s">
        <v>268</v>
      </c>
      <c r="K2376" s="57">
        <v>872008</v>
      </c>
      <c r="M2376" s="58">
        <v>4663.2005735785706</v>
      </c>
      <c r="O2376" s="57">
        <v>9230</v>
      </c>
      <c r="P2376" s="57">
        <v>504003</v>
      </c>
    </row>
    <row r="2377" spans="1:16" x14ac:dyDescent="0.25">
      <c r="A2377" s="57" t="s">
        <v>34</v>
      </c>
      <c r="B2377" s="57" t="s">
        <v>33</v>
      </c>
      <c r="C2377" s="57" t="s">
        <v>171</v>
      </c>
      <c r="D2377" s="58">
        <v>5011.1995207901364</v>
      </c>
      <c r="E2377" s="59">
        <v>0</v>
      </c>
      <c r="F2377" s="57">
        <v>404057</v>
      </c>
      <c r="G2377" s="57" t="s">
        <v>303</v>
      </c>
      <c r="H2377" s="57">
        <v>2018</v>
      </c>
      <c r="I2377" s="59">
        <v>0</v>
      </c>
      <c r="J2377" s="57" t="s">
        <v>268</v>
      </c>
      <c r="K2377" s="57">
        <v>872008</v>
      </c>
      <c r="M2377" s="58">
        <v>5011.1995207901364</v>
      </c>
      <c r="O2377" s="57">
        <v>9230</v>
      </c>
      <c r="P2377" s="57">
        <v>504003</v>
      </c>
    </row>
    <row r="2378" spans="1:16" x14ac:dyDescent="0.25">
      <c r="A2378" s="57" t="s">
        <v>34</v>
      </c>
      <c r="B2378" s="57" t="s">
        <v>33</v>
      </c>
      <c r="C2378" s="57" t="s">
        <v>171</v>
      </c>
      <c r="D2378" s="58">
        <v>5011.1995383505582</v>
      </c>
      <c r="E2378" s="59">
        <v>0</v>
      </c>
      <c r="F2378" s="57">
        <v>404057</v>
      </c>
      <c r="G2378" s="57" t="s">
        <v>303</v>
      </c>
      <c r="H2378" s="57">
        <v>2018</v>
      </c>
      <c r="I2378" s="59">
        <v>0</v>
      </c>
      <c r="J2378" s="57" t="s">
        <v>268</v>
      </c>
      <c r="K2378" s="57">
        <v>872008</v>
      </c>
      <c r="M2378" s="58">
        <v>5011.1995383505582</v>
      </c>
      <c r="O2378" s="57">
        <v>9230</v>
      </c>
      <c r="P2378" s="57">
        <v>504003</v>
      </c>
    </row>
    <row r="2379" spans="1:16" x14ac:dyDescent="0.25">
      <c r="A2379" s="57" t="s">
        <v>34</v>
      </c>
      <c r="B2379" s="57" t="s">
        <v>33</v>
      </c>
      <c r="C2379" s="57" t="s">
        <v>171</v>
      </c>
      <c r="D2379" s="58">
        <v>5011.1999589234374</v>
      </c>
      <c r="E2379" s="59">
        <v>0</v>
      </c>
      <c r="F2379" s="57">
        <v>404057</v>
      </c>
      <c r="G2379" s="57" t="s">
        <v>303</v>
      </c>
      <c r="H2379" s="57">
        <v>2018</v>
      </c>
      <c r="I2379" s="59">
        <v>0</v>
      </c>
      <c r="J2379" s="57" t="s">
        <v>268</v>
      </c>
      <c r="K2379" s="57">
        <v>872008</v>
      </c>
      <c r="M2379" s="58">
        <v>5011.1999589234374</v>
      </c>
      <c r="O2379" s="57">
        <v>9230</v>
      </c>
      <c r="P2379" s="57">
        <v>504003</v>
      </c>
    </row>
    <row r="2380" spans="1:16" x14ac:dyDescent="0.25">
      <c r="A2380" s="57" t="s">
        <v>34</v>
      </c>
      <c r="B2380" s="57" t="s">
        <v>33</v>
      </c>
      <c r="C2380" s="57" t="s">
        <v>171</v>
      </c>
      <c r="D2380" s="58">
        <v>5011.199976670443</v>
      </c>
      <c r="E2380" s="59">
        <v>0</v>
      </c>
      <c r="F2380" s="57">
        <v>404057</v>
      </c>
      <c r="G2380" s="57" t="s">
        <v>303</v>
      </c>
      <c r="H2380" s="57">
        <v>2018</v>
      </c>
      <c r="I2380" s="59">
        <v>0</v>
      </c>
      <c r="J2380" s="57" t="s">
        <v>268</v>
      </c>
      <c r="K2380" s="57">
        <v>872008</v>
      </c>
      <c r="M2380" s="58">
        <v>5011.199976670443</v>
      </c>
      <c r="O2380" s="57">
        <v>9230</v>
      </c>
      <c r="P2380" s="57">
        <v>504003</v>
      </c>
    </row>
    <row r="2381" spans="1:16" x14ac:dyDescent="0.25">
      <c r="A2381" s="57" t="s">
        <v>34</v>
      </c>
      <c r="B2381" s="57" t="s">
        <v>33</v>
      </c>
      <c r="C2381" s="57" t="s">
        <v>171</v>
      </c>
      <c r="D2381" s="58">
        <v>5011.2000268002712</v>
      </c>
      <c r="E2381" s="59">
        <v>0</v>
      </c>
      <c r="F2381" s="57">
        <v>404057</v>
      </c>
      <c r="G2381" s="57" t="s">
        <v>303</v>
      </c>
      <c r="H2381" s="57">
        <v>2018</v>
      </c>
      <c r="I2381" s="59">
        <v>0</v>
      </c>
      <c r="J2381" s="57" t="s">
        <v>268</v>
      </c>
      <c r="K2381" s="57">
        <v>872008</v>
      </c>
      <c r="M2381" s="58">
        <v>5011.2000268002712</v>
      </c>
      <c r="O2381" s="57">
        <v>9230</v>
      </c>
      <c r="P2381" s="57">
        <v>504003</v>
      </c>
    </row>
    <row r="2382" spans="1:16" x14ac:dyDescent="0.25">
      <c r="A2382" s="57" t="s">
        <v>34</v>
      </c>
      <c r="B2382" s="57" t="s">
        <v>33</v>
      </c>
      <c r="C2382" s="57" t="s">
        <v>171</v>
      </c>
      <c r="D2382" s="58">
        <v>5011.2000483848433</v>
      </c>
      <c r="E2382" s="59">
        <v>0</v>
      </c>
      <c r="F2382" s="57">
        <v>404057</v>
      </c>
      <c r="G2382" s="57" t="s">
        <v>303</v>
      </c>
      <c r="H2382" s="57">
        <v>2018</v>
      </c>
      <c r="I2382" s="59">
        <v>0</v>
      </c>
      <c r="J2382" s="57" t="s">
        <v>268</v>
      </c>
      <c r="K2382" s="57">
        <v>872008</v>
      </c>
      <c r="M2382" s="58">
        <v>5011.2000483848433</v>
      </c>
      <c r="O2382" s="57">
        <v>9230</v>
      </c>
      <c r="P2382" s="57">
        <v>504003</v>
      </c>
    </row>
    <row r="2383" spans="1:16" x14ac:dyDescent="0.25">
      <c r="A2383" s="57" t="s">
        <v>34</v>
      </c>
      <c r="B2383" s="57" t="s">
        <v>33</v>
      </c>
      <c r="C2383" s="57" t="s">
        <v>171</v>
      </c>
      <c r="D2383" s="58">
        <v>5011.2000916968491</v>
      </c>
      <c r="E2383" s="59">
        <v>0</v>
      </c>
      <c r="F2383" s="57">
        <v>404057</v>
      </c>
      <c r="G2383" s="57" t="s">
        <v>303</v>
      </c>
      <c r="H2383" s="57">
        <v>2018</v>
      </c>
      <c r="I2383" s="59">
        <v>0</v>
      </c>
      <c r="J2383" s="57" t="s">
        <v>268</v>
      </c>
      <c r="K2383" s="57">
        <v>872008</v>
      </c>
      <c r="M2383" s="58">
        <v>5011.2000916968491</v>
      </c>
      <c r="O2383" s="57">
        <v>9230</v>
      </c>
      <c r="P2383" s="57">
        <v>504003</v>
      </c>
    </row>
    <row r="2384" spans="1:16" x14ac:dyDescent="0.25">
      <c r="A2384" s="57" t="s">
        <v>34</v>
      </c>
      <c r="B2384" s="57" t="s">
        <v>33</v>
      </c>
      <c r="C2384" s="57" t="s">
        <v>171</v>
      </c>
      <c r="D2384" s="58">
        <v>5011.200164427757</v>
      </c>
      <c r="E2384" s="59">
        <v>0</v>
      </c>
      <c r="F2384" s="57">
        <v>404057</v>
      </c>
      <c r="G2384" s="57" t="s">
        <v>303</v>
      </c>
      <c r="H2384" s="57">
        <v>2018</v>
      </c>
      <c r="I2384" s="59">
        <v>0</v>
      </c>
      <c r="J2384" s="57" t="s">
        <v>268</v>
      </c>
      <c r="K2384" s="57">
        <v>872008</v>
      </c>
      <c r="M2384" s="58">
        <v>5011.200164427757</v>
      </c>
      <c r="O2384" s="57">
        <v>9230</v>
      </c>
      <c r="P2384" s="57">
        <v>504003</v>
      </c>
    </row>
    <row r="2385" spans="1:16" x14ac:dyDescent="0.25">
      <c r="A2385" s="57" t="s">
        <v>34</v>
      </c>
      <c r="B2385" s="57" t="s">
        <v>33</v>
      </c>
      <c r="C2385" s="57" t="s">
        <v>171</v>
      </c>
      <c r="D2385" s="58">
        <v>5011.2002137513591</v>
      </c>
      <c r="E2385" s="59">
        <v>0</v>
      </c>
      <c r="F2385" s="57">
        <v>404057</v>
      </c>
      <c r="G2385" s="57" t="s">
        <v>303</v>
      </c>
      <c r="H2385" s="57">
        <v>2018</v>
      </c>
      <c r="I2385" s="59">
        <v>0</v>
      </c>
      <c r="J2385" s="57" t="s">
        <v>268</v>
      </c>
      <c r="K2385" s="57">
        <v>872008</v>
      </c>
      <c r="M2385" s="58">
        <v>5011.2002137513591</v>
      </c>
      <c r="O2385" s="57">
        <v>9230</v>
      </c>
      <c r="P2385" s="57">
        <v>504003</v>
      </c>
    </row>
    <row r="2386" spans="1:16" x14ac:dyDescent="0.25">
      <c r="A2386" s="57" t="s">
        <v>34</v>
      </c>
      <c r="B2386" s="57" t="s">
        <v>33</v>
      </c>
      <c r="C2386" s="57" t="s">
        <v>171</v>
      </c>
      <c r="D2386" s="58">
        <v>5011.2002617865664</v>
      </c>
      <c r="E2386" s="59">
        <v>0</v>
      </c>
      <c r="F2386" s="57">
        <v>404057</v>
      </c>
      <c r="G2386" s="57" t="s">
        <v>303</v>
      </c>
      <c r="H2386" s="57">
        <v>2018</v>
      </c>
      <c r="I2386" s="59">
        <v>0</v>
      </c>
      <c r="J2386" s="57" t="s">
        <v>268</v>
      </c>
      <c r="K2386" s="57">
        <v>872008</v>
      </c>
      <c r="M2386" s="58">
        <v>5011.2002617865664</v>
      </c>
      <c r="O2386" s="57">
        <v>9230</v>
      </c>
      <c r="P2386" s="57">
        <v>504003</v>
      </c>
    </row>
    <row r="2387" spans="1:16" x14ac:dyDescent="0.25">
      <c r="A2387" s="57" t="s">
        <v>34</v>
      </c>
      <c r="B2387" s="57" t="s">
        <v>33</v>
      </c>
      <c r="C2387" s="57" t="s">
        <v>171</v>
      </c>
      <c r="D2387" s="58">
        <v>5011.2003707355052</v>
      </c>
      <c r="E2387" s="59">
        <v>0</v>
      </c>
      <c r="F2387" s="57">
        <v>404057</v>
      </c>
      <c r="G2387" s="57" t="s">
        <v>303</v>
      </c>
      <c r="H2387" s="57">
        <v>2018</v>
      </c>
      <c r="I2387" s="59">
        <v>0</v>
      </c>
      <c r="J2387" s="57" t="s">
        <v>268</v>
      </c>
      <c r="K2387" s="57">
        <v>872008</v>
      </c>
      <c r="M2387" s="58">
        <v>5011.2003707355052</v>
      </c>
      <c r="O2387" s="57">
        <v>9230</v>
      </c>
      <c r="P2387" s="57">
        <v>504003</v>
      </c>
    </row>
    <row r="2388" spans="1:16" x14ac:dyDescent="0.25">
      <c r="A2388" s="57" t="s">
        <v>34</v>
      </c>
      <c r="B2388" s="57" t="s">
        <v>33</v>
      </c>
      <c r="C2388" s="57" t="s">
        <v>171</v>
      </c>
      <c r="D2388" s="58">
        <v>5011.2004671483328</v>
      </c>
      <c r="E2388" s="59">
        <v>0</v>
      </c>
      <c r="F2388" s="57">
        <v>404057</v>
      </c>
      <c r="G2388" s="57" t="s">
        <v>303</v>
      </c>
      <c r="H2388" s="57">
        <v>2018</v>
      </c>
      <c r="I2388" s="59">
        <v>0</v>
      </c>
      <c r="J2388" s="57" t="s">
        <v>268</v>
      </c>
      <c r="K2388" s="57">
        <v>872008</v>
      </c>
      <c r="M2388" s="58">
        <v>5011.2004671483328</v>
      </c>
      <c r="O2388" s="57">
        <v>9230</v>
      </c>
      <c r="P2388" s="57">
        <v>504003</v>
      </c>
    </row>
    <row r="2389" spans="1:16" x14ac:dyDescent="0.25">
      <c r="A2389" s="57" t="s">
        <v>34</v>
      </c>
      <c r="B2389" s="57" t="s">
        <v>33</v>
      </c>
      <c r="C2389" s="57" t="s">
        <v>171</v>
      </c>
      <c r="D2389" s="58">
        <v>5098.1998785922106</v>
      </c>
      <c r="E2389" s="59">
        <v>0</v>
      </c>
      <c r="F2389" s="57">
        <v>404057</v>
      </c>
      <c r="G2389" s="57" t="s">
        <v>303</v>
      </c>
      <c r="H2389" s="57">
        <v>2016</v>
      </c>
      <c r="I2389" s="59">
        <v>0</v>
      </c>
      <c r="J2389" s="57" t="s">
        <v>268</v>
      </c>
      <c r="K2389" s="57">
        <v>872008</v>
      </c>
      <c r="M2389" s="58">
        <v>5098.1998785922106</v>
      </c>
      <c r="O2389" s="57">
        <v>9230</v>
      </c>
      <c r="P2389" s="57">
        <v>504003</v>
      </c>
    </row>
    <row r="2390" spans="1:16" x14ac:dyDescent="0.25">
      <c r="A2390" s="57" t="s">
        <v>34</v>
      </c>
      <c r="B2390" s="57" t="s">
        <v>33</v>
      </c>
      <c r="C2390" s="57" t="s">
        <v>171</v>
      </c>
      <c r="D2390" s="58">
        <v>5098.1998840377973</v>
      </c>
      <c r="E2390" s="59">
        <v>0</v>
      </c>
      <c r="F2390" s="57">
        <v>404057</v>
      </c>
      <c r="G2390" s="57" t="s">
        <v>303</v>
      </c>
      <c r="H2390" s="57">
        <v>2016</v>
      </c>
      <c r="I2390" s="59">
        <v>0</v>
      </c>
      <c r="J2390" s="57" t="s">
        <v>268</v>
      </c>
      <c r="K2390" s="57">
        <v>872008</v>
      </c>
      <c r="M2390" s="58">
        <v>5098.1998840377973</v>
      </c>
      <c r="O2390" s="57">
        <v>9230</v>
      </c>
      <c r="P2390" s="57">
        <v>504003</v>
      </c>
    </row>
    <row r="2391" spans="1:16" x14ac:dyDescent="0.25">
      <c r="A2391" s="57" t="s">
        <v>34</v>
      </c>
      <c r="B2391" s="57" t="s">
        <v>33</v>
      </c>
      <c r="C2391" s="57" t="s">
        <v>171</v>
      </c>
      <c r="D2391" s="58">
        <v>5098.1999254772654</v>
      </c>
      <c r="E2391" s="59">
        <v>0</v>
      </c>
      <c r="F2391" s="57">
        <v>404057</v>
      </c>
      <c r="G2391" s="57" t="s">
        <v>303</v>
      </c>
      <c r="H2391" s="57">
        <v>2016</v>
      </c>
      <c r="I2391" s="59">
        <v>0</v>
      </c>
      <c r="J2391" s="57" t="s">
        <v>268</v>
      </c>
      <c r="K2391" s="57">
        <v>872008</v>
      </c>
      <c r="M2391" s="58">
        <v>5098.1999254772654</v>
      </c>
      <c r="O2391" s="57">
        <v>9230</v>
      </c>
      <c r="P2391" s="57">
        <v>504003</v>
      </c>
    </row>
    <row r="2392" spans="1:16" x14ac:dyDescent="0.25">
      <c r="A2392" s="57" t="s">
        <v>34</v>
      </c>
      <c r="B2392" s="57" t="s">
        <v>33</v>
      </c>
      <c r="C2392" s="57" t="s">
        <v>171</v>
      </c>
      <c r="D2392" s="58">
        <v>5098.2000172291973</v>
      </c>
      <c r="E2392" s="59">
        <v>0</v>
      </c>
      <c r="F2392" s="57">
        <v>404057</v>
      </c>
      <c r="G2392" s="57" t="s">
        <v>303</v>
      </c>
      <c r="H2392" s="57">
        <v>2016</v>
      </c>
      <c r="I2392" s="59">
        <v>0</v>
      </c>
      <c r="J2392" s="57" t="s">
        <v>268</v>
      </c>
      <c r="K2392" s="57">
        <v>872008</v>
      </c>
      <c r="M2392" s="58">
        <v>5098.2000172291973</v>
      </c>
      <c r="O2392" s="57">
        <v>9230</v>
      </c>
      <c r="P2392" s="57">
        <v>504003</v>
      </c>
    </row>
    <row r="2393" spans="1:16" x14ac:dyDescent="0.25">
      <c r="A2393" s="57" t="s">
        <v>34</v>
      </c>
      <c r="B2393" s="57" t="s">
        <v>33</v>
      </c>
      <c r="C2393" s="57" t="s">
        <v>171</v>
      </c>
      <c r="D2393" s="58">
        <v>5098.2000318469845</v>
      </c>
      <c r="E2393" s="59">
        <v>0</v>
      </c>
      <c r="F2393" s="57">
        <v>404057</v>
      </c>
      <c r="G2393" s="57" t="s">
        <v>303</v>
      </c>
      <c r="H2393" s="57">
        <v>2016</v>
      </c>
      <c r="I2393" s="59">
        <v>0</v>
      </c>
      <c r="J2393" s="57" t="s">
        <v>268</v>
      </c>
      <c r="K2393" s="57">
        <v>872008</v>
      </c>
      <c r="M2393" s="58">
        <v>5098.2000318469845</v>
      </c>
      <c r="O2393" s="57">
        <v>9230</v>
      </c>
      <c r="P2393" s="57">
        <v>504003</v>
      </c>
    </row>
    <row r="2394" spans="1:16" x14ac:dyDescent="0.25">
      <c r="A2394" s="57" t="s">
        <v>34</v>
      </c>
      <c r="B2394" s="57" t="s">
        <v>33</v>
      </c>
      <c r="C2394" s="57" t="s">
        <v>171</v>
      </c>
      <c r="D2394" s="58">
        <v>5098.2000334847471</v>
      </c>
      <c r="E2394" s="59">
        <v>0</v>
      </c>
      <c r="F2394" s="57">
        <v>404057</v>
      </c>
      <c r="G2394" s="57" t="s">
        <v>303</v>
      </c>
      <c r="H2394" s="57">
        <v>2016</v>
      </c>
      <c r="I2394" s="59">
        <v>0</v>
      </c>
      <c r="J2394" s="57" t="s">
        <v>268</v>
      </c>
      <c r="K2394" s="57">
        <v>872008</v>
      </c>
      <c r="M2394" s="58">
        <v>5098.2000334847471</v>
      </c>
      <c r="O2394" s="57">
        <v>9230</v>
      </c>
      <c r="P2394" s="57">
        <v>504003</v>
      </c>
    </row>
    <row r="2395" spans="1:16" x14ac:dyDescent="0.25">
      <c r="A2395" s="57" t="s">
        <v>34</v>
      </c>
      <c r="B2395" s="57" t="s">
        <v>33</v>
      </c>
      <c r="C2395" s="57" t="s">
        <v>171</v>
      </c>
      <c r="D2395" s="58">
        <v>5098.2000340950135</v>
      </c>
      <c r="E2395" s="59">
        <v>0</v>
      </c>
      <c r="F2395" s="57">
        <v>404057</v>
      </c>
      <c r="G2395" s="57" t="s">
        <v>303</v>
      </c>
      <c r="H2395" s="57">
        <v>2016</v>
      </c>
      <c r="I2395" s="59">
        <v>0</v>
      </c>
      <c r="J2395" s="57" t="s">
        <v>268</v>
      </c>
      <c r="K2395" s="57">
        <v>872008</v>
      </c>
      <c r="M2395" s="58">
        <v>5098.2000340950135</v>
      </c>
      <c r="O2395" s="57">
        <v>9230</v>
      </c>
      <c r="P2395" s="57">
        <v>504003</v>
      </c>
    </row>
    <row r="2396" spans="1:16" x14ac:dyDescent="0.25">
      <c r="A2396" s="57" t="s">
        <v>34</v>
      </c>
      <c r="B2396" s="57" t="s">
        <v>33</v>
      </c>
      <c r="C2396" s="57" t="s">
        <v>171</v>
      </c>
      <c r="D2396" s="58">
        <v>5098.2000917583982</v>
      </c>
      <c r="E2396" s="59">
        <v>0</v>
      </c>
      <c r="F2396" s="57">
        <v>404057</v>
      </c>
      <c r="G2396" s="57" t="s">
        <v>303</v>
      </c>
      <c r="H2396" s="57">
        <v>2016</v>
      </c>
      <c r="I2396" s="59">
        <v>0</v>
      </c>
      <c r="J2396" s="57" t="s">
        <v>268</v>
      </c>
      <c r="K2396" s="57">
        <v>872008</v>
      </c>
      <c r="M2396" s="58">
        <v>5098.2000917583982</v>
      </c>
      <c r="O2396" s="57">
        <v>9230</v>
      </c>
      <c r="P2396" s="57">
        <v>504003</v>
      </c>
    </row>
    <row r="2397" spans="1:16" x14ac:dyDescent="0.25">
      <c r="A2397" s="57" t="s">
        <v>34</v>
      </c>
      <c r="B2397" s="57" t="s">
        <v>33</v>
      </c>
      <c r="C2397" s="57" t="s">
        <v>171</v>
      </c>
      <c r="D2397" s="58">
        <v>5098.2001024543988</v>
      </c>
      <c r="E2397" s="59">
        <v>0</v>
      </c>
      <c r="F2397" s="57">
        <v>404057</v>
      </c>
      <c r="G2397" s="57" t="s">
        <v>303</v>
      </c>
      <c r="H2397" s="57">
        <v>2016</v>
      </c>
      <c r="I2397" s="59">
        <v>0</v>
      </c>
      <c r="J2397" s="57" t="s">
        <v>268</v>
      </c>
      <c r="K2397" s="57">
        <v>872008</v>
      </c>
      <c r="M2397" s="58">
        <v>5098.2001024543988</v>
      </c>
      <c r="O2397" s="57">
        <v>9230</v>
      </c>
      <c r="P2397" s="57">
        <v>504003</v>
      </c>
    </row>
    <row r="2398" spans="1:16" x14ac:dyDescent="0.25">
      <c r="A2398" s="57" t="s">
        <v>34</v>
      </c>
      <c r="B2398" s="57" t="s">
        <v>33</v>
      </c>
      <c r="C2398" s="57" t="s">
        <v>171</v>
      </c>
      <c r="D2398" s="58">
        <v>5098.2002524537165</v>
      </c>
      <c r="E2398" s="59">
        <v>0</v>
      </c>
      <c r="F2398" s="57">
        <v>404057</v>
      </c>
      <c r="G2398" s="57" t="s">
        <v>303</v>
      </c>
      <c r="H2398" s="57">
        <v>2016</v>
      </c>
      <c r="I2398" s="59">
        <v>0</v>
      </c>
      <c r="J2398" s="57" t="s">
        <v>268</v>
      </c>
      <c r="K2398" s="57">
        <v>872008</v>
      </c>
      <c r="M2398" s="58">
        <v>5098.2002524537165</v>
      </c>
      <c r="O2398" s="57">
        <v>9230</v>
      </c>
      <c r="P2398" s="57">
        <v>504003</v>
      </c>
    </row>
    <row r="2399" spans="1:16" x14ac:dyDescent="0.25">
      <c r="A2399" s="57" t="s">
        <v>34</v>
      </c>
      <c r="B2399" s="57" t="s">
        <v>33</v>
      </c>
      <c r="C2399" s="57" t="s">
        <v>171</v>
      </c>
      <c r="D2399" s="58">
        <v>5533.1997659309163</v>
      </c>
      <c r="E2399" s="59">
        <v>0</v>
      </c>
      <c r="F2399" s="57">
        <v>404057</v>
      </c>
      <c r="G2399" s="57" t="s">
        <v>303</v>
      </c>
      <c r="H2399" s="57">
        <v>2017</v>
      </c>
      <c r="I2399" s="59">
        <v>0</v>
      </c>
      <c r="J2399" s="57" t="s">
        <v>268</v>
      </c>
      <c r="K2399" s="57">
        <v>872008</v>
      </c>
      <c r="M2399" s="58">
        <v>5533.1997659309163</v>
      </c>
      <c r="O2399" s="57">
        <v>9230</v>
      </c>
      <c r="P2399" s="57">
        <v>504003</v>
      </c>
    </row>
    <row r="2400" spans="1:16" x14ac:dyDescent="0.25">
      <c r="A2400" s="57" t="s">
        <v>34</v>
      </c>
      <c r="B2400" s="57" t="s">
        <v>33</v>
      </c>
      <c r="C2400" s="57" t="s">
        <v>171</v>
      </c>
      <c r="D2400" s="58">
        <v>5533.1997828765434</v>
      </c>
      <c r="E2400" s="59">
        <v>0</v>
      </c>
      <c r="F2400" s="57">
        <v>404057</v>
      </c>
      <c r="G2400" s="57" t="s">
        <v>303</v>
      </c>
      <c r="H2400" s="57">
        <v>2017</v>
      </c>
      <c r="I2400" s="59">
        <v>0</v>
      </c>
      <c r="J2400" s="57" t="s">
        <v>268</v>
      </c>
      <c r="K2400" s="57">
        <v>872008</v>
      </c>
      <c r="M2400" s="58">
        <v>5533.1997828765434</v>
      </c>
      <c r="O2400" s="57">
        <v>9230</v>
      </c>
      <c r="P2400" s="57">
        <v>504003</v>
      </c>
    </row>
    <row r="2401" spans="1:16" x14ac:dyDescent="0.25">
      <c r="A2401" s="57" t="s">
        <v>34</v>
      </c>
      <c r="B2401" s="57" t="s">
        <v>33</v>
      </c>
      <c r="C2401" s="57" t="s">
        <v>171</v>
      </c>
      <c r="D2401" s="58">
        <v>5533.1998274440693</v>
      </c>
      <c r="E2401" s="59">
        <v>0</v>
      </c>
      <c r="F2401" s="57">
        <v>404057</v>
      </c>
      <c r="G2401" s="57" t="s">
        <v>303</v>
      </c>
      <c r="H2401" s="57">
        <v>2017</v>
      </c>
      <c r="I2401" s="59">
        <v>0</v>
      </c>
      <c r="J2401" s="57" t="s">
        <v>268</v>
      </c>
      <c r="K2401" s="57">
        <v>872008</v>
      </c>
      <c r="M2401" s="58">
        <v>5533.1998274440693</v>
      </c>
      <c r="O2401" s="57">
        <v>9230</v>
      </c>
      <c r="P2401" s="57">
        <v>504003</v>
      </c>
    </row>
    <row r="2402" spans="1:16" x14ac:dyDescent="0.25">
      <c r="A2402" s="57" t="s">
        <v>34</v>
      </c>
      <c r="B2402" s="57" t="s">
        <v>33</v>
      </c>
      <c r="C2402" s="57" t="s">
        <v>171</v>
      </c>
      <c r="D2402" s="58">
        <v>5533.1999489479931</v>
      </c>
      <c r="E2402" s="59">
        <v>0</v>
      </c>
      <c r="F2402" s="57">
        <v>404057</v>
      </c>
      <c r="G2402" s="57" t="s">
        <v>303</v>
      </c>
      <c r="H2402" s="57">
        <v>2017</v>
      </c>
      <c r="I2402" s="59">
        <v>0</v>
      </c>
      <c r="J2402" s="57" t="s">
        <v>268</v>
      </c>
      <c r="K2402" s="57">
        <v>872008</v>
      </c>
      <c r="M2402" s="58">
        <v>5533.1999489479931</v>
      </c>
      <c r="O2402" s="57">
        <v>9230</v>
      </c>
      <c r="P2402" s="57">
        <v>504003</v>
      </c>
    </row>
    <row r="2403" spans="1:16" x14ac:dyDescent="0.25">
      <c r="A2403" s="57" t="s">
        <v>34</v>
      </c>
      <c r="B2403" s="57" t="s">
        <v>33</v>
      </c>
      <c r="C2403" s="57" t="s">
        <v>171</v>
      </c>
      <c r="D2403" s="58">
        <v>5533.199963221281</v>
      </c>
      <c r="E2403" s="59">
        <v>0</v>
      </c>
      <c r="F2403" s="57">
        <v>404057</v>
      </c>
      <c r="G2403" s="57" t="s">
        <v>303</v>
      </c>
      <c r="H2403" s="57">
        <v>2017</v>
      </c>
      <c r="I2403" s="59">
        <v>0</v>
      </c>
      <c r="J2403" s="57" t="s">
        <v>268</v>
      </c>
      <c r="K2403" s="57">
        <v>872008</v>
      </c>
      <c r="M2403" s="58">
        <v>5533.199963221281</v>
      </c>
      <c r="O2403" s="57">
        <v>9230</v>
      </c>
      <c r="P2403" s="57">
        <v>504003</v>
      </c>
    </row>
    <row r="2404" spans="1:16" x14ac:dyDescent="0.25">
      <c r="A2404" s="57" t="s">
        <v>34</v>
      </c>
      <c r="B2404" s="57" t="s">
        <v>33</v>
      </c>
      <c r="C2404" s="57" t="s">
        <v>171</v>
      </c>
      <c r="D2404" s="58">
        <v>5533.2001294456859</v>
      </c>
      <c r="E2404" s="59">
        <v>0</v>
      </c>
      <c r="F2404" s="57">
        <v>404057</v>
      </c>
      <c r="G2404" s="57" t="s">
        <v>303</v>
      </c>
      <c r="H2404" s="57">
        <v>2017</v>
      </c>
      <c r="I2404" s="59">
        <v>0</v>
      </c>
      <c r="J2404" s="57" t="s">
        <v>268</v>
      </c>
      <c r="K2404" s="57">
        <v>872008</v>
      </c>
      <c r="M2404" s="58">
        <v>5533.2001294456859</v>
      </c>
      <c r="O2404" s="57">
        <v>9230</v>
      </c>
      <c r="P2404" s="57">
        <v>504003</v>
      </c>
    </row>
    <row r="2405" spans="1:16" x14ac:dyDescent="0.25">
      <c r="A2405" s="57" t="s">
        <v>34</v>
      </c>
      <c r="B2405" s="57" t="s">
        <v>33</v>
      </c>
      <c r="C2405" s="57" t="s">
        <v>171</v>
      </c>
      <c r="D2405" s="58">
        <v>5533.200356255923</v>
      </c>
      <c r="E2405" s="59">
        <v>0</v>
      </c>
      <c r="F2405" s="57">
        <v>404057</v>
      </c>
      <c r="G2405" s="57" t="s">
        <v>303</v>
      </c>
      <c r="H2405" s="57">
        <v>2017</v>
      </c>
      <c r="I2405" s="59">
        <v>0</v>
      </c>
      <c r="J2405" s="57" t="s">
        <v>268</v>
      </c>
      <c r="K2405" s="57">
        <v>872008</v>
      </c>
      <c r="M2405" s="58">
        <v>5533.200356255923</v>
      </c>
      <c r="O2405" s="57">
        <v>9230</v>
      </c>
      <c r="P2405" s="57">
        <v>504003</v>
      </c>
    </row>
    <row r="2406" spans="1:16" x14ac:dyDescent="0.25">
      <c r="A2406" s="57" t="s">
        <v>34</v>
      </c>
      <c r="B2406" s="57" t="s">
        <v>33</v>
      </c>
      <c r="C2406" s="57" t="s">
        <v>171</v>
      </c>
      <c r="D2406" s="58">
        <v>5533.200413544494</v>
      </c>
      <c r="E2406" s="59">
        <v>0</v>
      </c>
      <c r="F2406" s="57">
        <v>404057</v>
      </c>
      <c r="G2406" s="57" t="s">
        <v>303</v>
      </c>
      <c r="H2406" s="57">
        <v>2017</v>
      </c>
      <c r="I2406" s="59">
        <v>0</v>
      </c>
      <c r="J2406" s="57" t="s">
        <v>268</v>
      </c>
      <c r="K2406" s="57">
        <v>872008</v>
      </c>
      <c r="M2406" s="58">
        <v>5533.200413544494</v>
      </c>
      <c r="O2406" s="57">
        <v>9230</v>
      </c>
      <c r="P2406" s="57">
        <v>504003</v>
      </c>
    </row>
    <row r="2407" spans="1:16" x14ac:dyDescent="0.25">
      <c r="A2407" s="57" t="s">
        <v>34</v>
      </c>
      <c r="B2407" s="57" t="s">
        <v>33</v>
      </c>
      <c r="C2407" s="57" t="s">
        <v>171</v>
      </c>
      <c r="D2407" s="58">
        <v>5533.200421210222</v>
      </c>
      <c r="E2407" s="59">
        <v>0</v>
      </c>
      <c r="F2407" s="57">
        <v>404057</v>
      </c>
      <c r="G2407" s="57" t="s">
        <v>303</v>
      </c>
      <c r="H2407" s="57">
        <v>2017</v>
      </c>
      <c r="I2407" s="59">
        <v>0</v>
      </c>
      <c r="J2407" s="57" t="s">
        <v>268</v>
      </c>
      <c r="K2407" s="57">
        <v>872008</v>
      </c>
      <c r="M2407" s="58">
        <v>5533.200421210222</v>
      </c>
      <c r="O2407" s="57">
        <v>9230</v>
      </c>
      <c r="P2407" s="57">
        <v>504003</v>
      </c>
    </row>
    <row r="2408" spans="1:16" x14ac:dyDescent="0.25">
      <c r="A2408" s="57" t="s">
        <v>34</v>
      </c>
      <c r="B2408" s="57" t="s">
        <v>33</v>
      </c>
      <c r="C2408" s="57" t="s">
        <v>171</v>
      </c>
      <c r="D2408" s="58">
        <v>5533.2004696237555</v>
      </c>
      <c r="E2408" s="59">
        <v>0</v>
      </c>
      <c r="F2408" s="57">
        <v>404057</v>
      </c>
      <c r="G2408" s="57" t="s">
        <v>303</v>
      </c>
      <c r="H2408" s="57">
        <v>2017</v>
      </c>
      <c r="I2408" s="59">
        <v>0</v>
      </c>
      <c r="J2408" s="57" t="s">
        <v>268</v>
      </c>
      <c r="K2408" s="57">
        <v>872008</v>
      </c>
      <c r="M2408" s="58">
        <v>5533.2004696237555</v>
      </c>
      <c r="O2408" s="57">
        <v>9230</v>
      </c>
      <c r="P2408" s="57">
        <v>504003</v>
      </c>
    </row>
    <row r="2409" spans="1:16" x14ac:dyDescent="0.25">
      <c r="A2409" s="57" t="s">
        <v>34</v>
      </c>
      <c r="B2409" s="57" t="s">
        <v>33</v>
      </c>
      <c r="C2409" s="57" t="s">
        <v>171</v>
      </c>
      <c r="D2409" s="58">
        <v>7006.3999573745823</v>
      </c>
      <c r="E2409" s="59">
        <v>0</v>
      </c>
      <c r="F2409" s="57">
        <v>404057</v>
      </c>
      <c r="G2409" s="57" t="s">
        <v>303</v>
      </c>
      <c r="H2409" s="57">
        <v>2019</v>
      </c>
      <c r="I2409" s="59">
        <v>0</v>
      </c>
      <c r="J2409" s="57" t="s">
        <v>268</v>
      </c>
      <c r="K2409" s="57">
        <v>872008</v>
      </c>
      <c r="M2409" s="58">
        <v>7006.3999573745823</v>
      </c>
      <c r="O2409" s="57">
        <v>9230</v>
      </c>
      <c r="P2409" s="57">
        <v>504003</v>
      </c>
    </row>
    <row r="2410" spans="1:16" x14ac:dyDescent="0.25">
      <c r="A2410" s="57" t="s">
        <v>34</v>
      </c>
      <c r="B2410" s="57" t="s">
        <v>33</v>
      </c>
      <c r="C2410" s="57" t="s">
        <v>171</v>
      </c>
      <c r="D2410" s="58">
        <v>7006.3999762568565</v>
      </c>
      <c r="E2410" s="59">
        <v>0</v>
      </c>
      <c r="F2410" s="57">
        <v>404057</v>
      </c>
      <c r="G2410" s="57" t="s">
        <v>303</v>
      </c>
      <c r="H2410" s="57">
        <v>2019</v>
      </c>
      <c r="I2410" s="59">
        <v>0</v>
      </c>
      <c r="J2410" s="57" t="s">
        <v>268</v>
      </c>
      <c r="K2410" s="57">
        <v>872008</v>
      </c>
      <c r="M2410" s="58">
        <v>7006.3999762568565</v>
      </c>
      <c r="O2410" s="57">
        <v>9230</v>
      </c>
      <c r="P2410" s="57">
        <v>504003</v>
      </c>
    </row>
    <row r="2411" spans="1:16" x14ac:dyDescent="0.25">
      <c r="A2411" s="57" t="s">
        <v>34</v>
      </c>
      <c r="B2411" s="57" t="s">
        <v>33</v>
      </c>
      <c r="C2411" s="57" t="s">
        <v>171</v>
      </c>
      <c r="D2411" s="58">
        <v>7006.4000045451658</v>
      </c>
      <c r="E2411" s="59">
        <v>0</v>
      </c>
      <c r="F2411" s="57">
        <v>404057</v>
      </c>
      <c r="G2411" s="57" t="s">
        <v>303</v>
      </c>
      <c r="H2411" s="57">
        <v>2019</v>
      </c>
      <c r="I2411" s="59">
        <v>0</v>
      </c>
      <c r="J2411" s="57" t="s">
        <v>268</v>
      </c>
      <c r="K2411" s="57">
        <v>872008</v>
      </c>
      <c r="M2411" s="58">
        <v>7006.4000045451658</v>
      </c>
      <c r="O2411" s="57">
        <v>9230</v>
      </c>
      <c r="P2411" s="57">
        <v>504003</v>
      </c>
    </row>
    <row r="2412" spans="1:16" x14ac:dyDescent="0.25">
      <c r="A2412" s="57" t="s">
        <v>34</v>
      </c>
      <c r="B2412" s="57" t="s">
        <v>33</v>
      </c>
      <c r="C2412" s="57" t="s">
        <v>171</v>
      </c>
      <c r="D2412" s="58">
        <v>7087.5994277929522</v>
      </c>
      <c r="E2412" s="59">
        <v>0</v>
      </c>
      <c r="F2412" s="57">
        <v>404057</v>
      </c>
      <c r="G2412" s="57" t="s">
        <v>303</v>
      </c>
      <c r="H2412" s="57">
        <v>2020</v>
      </c>
      <c r="I2412" s="59">
        <v>0</v>
      </c>
      <c r="J2412" s="57" t="s">
        <v>268</v>
      </c>
      <c r="K2412" s="57">
        <v>872008</v>
      </c>
      <c r="M2412" s="58">
        <v>7087.5994277929522</v>
      </c>
      <c r="O2412" s="57">
        <v>9230</v>
      </c>
      <c r="P2412" s="57">
        <v>504003</v>
      </c>
    </row>
    <row r="2413" spans="1:16" x14ac:dyDescent="0.25">
      <c r="A2413" s="57" t="s">
        <v>34</v>
      </c>
      <c r="B2413" s="57" t="s">
        <v>33</v>
      </c>
      <c r="C2413" s="57" t="s">
        <v>171</v>
      </c>
      <c r="D2413" s="58">
        <v>7087.5995877490168</v>
      </c>
      <c r="E2413" s="59">
        <v>0</v>
      </c>
      <c r="F2413" s="57">
        <v>404057</v>
      </c>
      <c r="G2413" s="57" t="s">
        <v>303</v>
      </c>
      <c r="H2413" s="57">
        <v>2020</v>
      </c>
      <c r="I2413" s="59">
        <v>0</v>
      </c>
      <c r="J2413" s="57" t="s">
        <v>268</v>
      </c>
      <c r="K2413" s="57">
        <v>872008</v>
      </c>
      <c r="M2413" s="58">
        <v>7087.5995877490168</v>
      </c>
      <c r="O2413" s="57">
        <v>9230</v>
      </c>
      <c r="P2413" s="57">
        <v>504003</v>
      </c>
    </row>
    <row r="2414" spans="1:16" x14ac:dyDescent="0.25">
      <c r="A2414" s="57" t="s">
        <v>34</v>
      </c>
      <c r="B2414" s="57" t="s">
        <v>33</v>
      </c>
      <c r="C2414" s="57" t="s">
        <v>171</v>
      </c>
      <c r="D2414" s="58">
        <v>7087.6001235026179</v>
      </c>
      <c r="E2414" s="59">
        <v>0</v>
      </c>
      <c r="F2414" s="57">
        <v>404057</v>
      </c>
      <c r="G2414" s="57" t="s">
        <v>303</v>
      </c>
      <c r="H2414" s="57">
        <v>2020</v>
      </c>
      <c r="I2414" s="59">
        <v>0</v>
      </c>
      <c r="J2414" s="57" t="s">
        <v>268</v>
      </c>
      <c r="K2414" s="57">
        <v>872008</v>
      </c>
      <c r="M2414" s="58">
        <v>7087.6001235026179</v>
      </c>
      <c r="O2414" s="57">
        <v>9230</v>
      </c>
      <c r="P2414" s="57">
        <v>504003</v>
      </c>
    </row>
    <row r="2415" spans="1:16" x14ac:dyDescent="0.25">
      <c r="A2415" s="57" t="s">
        <v>34</v>
      </c>
      <c r="B2415" s="57" t="s">
        <v>33</v>
      </c>
      <c r="C2415" s="57" t="s">
        <v>171</v>
      </c>
      <c r="D2415" s="58">
        <v>7087.6003915763231</v>
      </c>
      <c r="E2415" s="59">
        <v>0</v>
      </c>
      <c r="F2415" s="57">
        <v>404057</v>
      </c>
      <c r="G2415" s="57" t="s">
        <v>303</v>
      </c>
      <c r="H2415" s="57">
        <v>2020</v>
      </c>
      <c r="I2415" s="59">
        <v>0</v>
      </c>
      <c r="J2415" s="57" t="s">
        <v>268</v>
      </c>
      <c r="K2415" s="57">
        <v>872008</v>
      </c>
      <c r="M2415" s="58">
        <v>7087.6003915763231</v>
      </c>
      <c r="O2415" s="57">
        <v>9230</v>
      </c>
      <c r="P2415" s="57">
        <v>504003</v>
      </c>
    </row>
    <row r="2416" spans="1:16" x14ac:dyDescent="0.25">
      <c r="A2416" s="57" t="s">
        <v>34</v>
      </c>
      <c r="B2416" s="57" t="s">
        <v>33</v>
      </c>
      <c r="C2416" s="57" t="s">
        <v>171</v>
      </c>
      <c r="D2416" s="58">
        <v>7087.600644115163</v>
      </c>
      <c r="E2416" s="59">
        <v>0</v>
      </c>
      <c r="F2416" s="57">
        <v>404057</v>
      </c>
      <c r="G2416" s="57" t="s">
        <v>303</v>
      </c>
      <c r="H2416" s="57">
        <v>2020</v>
      </c>
      <c r="I2416" s="59">
        <v>0</v>
      </c>
      <c r="J2416" s="57" t="s">
        <v>268</v>
      </c>
      <c r="K2416" s="57">
        <v>872008</v>
      </c>
      <c r="M2416" s="58">
        <v>7087.600644115163</v>
      </c>
      <c r="O2416" s="57">
        <v>9230</v>
      </c>
      <c r="P2416" s="57">
        <v>504003</v>
      </c>
    </row>
    <row r="2417" spans="1:16" x14ac:dyDescent="0.25">
      <c r="A2417" s="57" t="s">
        <v>34</v>
      </c>
      <c r="B2417" s="57" t="s">
        <v>33</v>
      </c>
      <c r="C2417" s="57" t="s">
        <v>171</v>
      </c>
      <c r="D2417" s="58">
        <v>7087.6008337880166</v>
      </c>
      <c r="E2417" s="59">
        <v>0</v>
      </c>
      <c r="F2417" s="57">
        <v>404057</v>
      </c>
      <c r="G2417" s="57" t="s">
        <v>303</v>
      </c>
      <c r="H2417" s="57">
        <v>2020</v>
      </c>
      <c r="I2417" s="59">
        <v>0</v>
      </c>
      <c r="J2417" s="57" t="s">
        <v>268</v>
      </c>
      <c r="K2417" s="57">
        <v>872008</v>
      </c>
      <c r="M2417" s="58">
        <v>7087.6008337880166</v>
      </c>
      <c r="O2417" s="57">
        <v>9230</v>
      </c>
      <c r="P2417" s="57">
        <v>504003</v>
      </c>
    </row>
    <row r="2418" spans="1:16" x14ac:dyDescent="0.25">
      <c r="A2418" s="57" t="s">
        <v>34</v>
      </c>
      <c r="B2418" s="57" t="s">
        <v>33</v>
      </c>
      <c r="C2418" s="57" t="s">
        <v>171</v>
      </c>
      <c r="D2418" s="58">
        <v>7087.6008969823606</v>
      </c>
      <c r="E2418" s="59">
        <v>0</v>
      </c>
      <c r="F2418" s="57">
        <v>404057</v>
      </c>
      <c r="G2418" s="57" t="s">
        <v>303</v>
      </c>
      <c r="H2418" s="57">
        <v>2020</v>
      </c>
      <c r="I2418" s="59">
        <v>0</v>
      </c>
      <c r="J2418" s="57" t="s">
        <v>268</v>
      </c>
      <c r="K2418" s="57">
        <v>872008</v>
      </c>
      <c r="M2418" s="58">
        <v>7087.6008969823606</v>
      </c>
      <c r="O2418" s="57">
        <v>9230</v>
      </c>
      <c r="P2418" s="57">
        <v>504003</v>
      </c>
    </row>
    <row r="2419" spans="1:16" x14ac:dyDescent="0.25">
      <c r="A2419" s="57" t="s">
        <v>34</v>
      </c>
      <c r="B2419" s="57" t="s">
        <v>33</v>
      </c>
      <c r="C2419" s="57" t="s">
        <v>171</v>
      </c>
      <c r="D2419" s="58">
        <v>7087.6009184220165</v>
      </c>
      <c r="E2419" s="59">
        <v>0</v>
      </c>
      <c r="F2419" s="57">
        <v>404057</v>
      </c>
      <c r="G2419" s="57" t="s">
        <v>303</v>
      </c>
      <c r="H2419" s="57">
        <v>2020</v>
      </c>
      <c r="I2419" s="59">
        <v>0</v>
      </c>
      <c r="J2419" s="57" t="s">
        <v>268</v>
      </c>
      <c r="K2419" s="57">
        <v>872008</v>
      </c>
      <c r="M2419" s="58">
        <v>7087.6009184220165</v>
      </c>
      <c r="O2419" s="57">
        <v>9230</v>
      </c>
      <c r="P2419" s="57">
        <v>504003</v>
      </c>
    </row>
    <row r="2420" spans="1:16" x14ac:dyDescent="0.25">
      <c r="A2420" s="57" t="s">
        <v>34</v>
      </c>
      <c r="B2420" s="57" t="s">
        <v>33</v>
      </c>
      <c r="C2420" s="57" t="s">
        <v>171</v>
      </c>
      <c r="D2420" s="58">
        <v>10057.19963078253</v>
      </c>
      <c r="E2420" s="59">
        <v>0</v>
      </c>
      <c r="F2420" s="57">
        <v>404057</v>
      </c>
      <c r="G2420" s="57" t="s">
        <v>303</v>
      </c>
      <c r="H2420" s="57">
        <v>2015</v>
      </c>
      <c r="I2420" s="59">
        <v>0</v>
      </c>
      <c r="J2420" s="57" t="s">
        <v>268</v>
      </c>
      <c r="K2420" s="57">
        <v>870905</v>
      </c>
      <c r="M2420" s="58">
        <v>10057.19963078253</v>
      </c>
      <c r="O2420" s="57">
        <v>9210</v>
      </c>
      <c r="P2420" s="57">
        <v>504003</v>
      </c>
    </row>
    <row r="2421" spans="1:16" x14ac:dyDescent="0.25">
      <c r="A2421" s="57" t="s">
        <v>34</v>
      </c>
      <c r="B2421" s="57" t="s">
        <v>33</v>
      </c>
      <c r="C2421" s="57" t="s">
        <v>171</v>
      </c>
      <c r="D2421" s="58">
        <v>10196.400101137331</v>
      </c>
      <c r="E2421" s="59">
        <v>0</v>
      </c>
      <c r="F2421" s="57">
        <v>404057</v>
      </c>
      <c r="G2421" s="57" t="s">
        <v>303</v>
      </c>
      <c r="H2421" s="57">
        <v>2016</v>
      </c>
      <c r="I2421" s="59">
        <v>0</v>
      </c>
      <c r="J2421" s="57" t="s">
        <v>268</v>
      </c>
      <c r="K2421" s="57">
        <v>872008</v>
      </c>
      <c r="M2421" s="58">
        <v>10196.400101137331</v>
      </c>
      <c r="O2421" s="57">
        <v>9230</v>
      </c>
      <c r="P2421" s="57">
        <v>504003</v>
      </c>
    </row>
    <row r="2422" spans="1:16" x14ac:dyDescent="0.25">
      <c r="A2422" s="57" t="s">
        <v>34</v>
      </c>
      <c r="B2422" s="57" t="s">
        <v>33</v>
      </c>
      <c r="C2422" s="57" t="s">
        <v>171</v>
      </c>
      <c r="D2422" s="58">
        <v>14012.799926328527</v>
      </c>
      <c r="E2422" s="59">
        <v>0</v>
      </c>
      <c r="F2422" s="57">
        <v>404057</v>
      </c>
      <c r="G2422" s="57" t="s">
        <v>303</v>
      </c>
      <c r="H2422" s="57">
        <v>2019</v>
      </c>
      <c r="I2422" s="59">
        <v>0</v>
      </c>
      <c r="J2422" s="57" t="s">
        <v>268</v>
      </c>
      <c r="K2422" s="57">
        <v>872008</v>
      </c>
      <c r="M2422" s="58">
        <v>14012.799926328527</v>
      </c>
      <c r="O2422" s="57">
        <v>9230</v>
      </c>
      <c r="P2422" s="57">
        <v>504003</v>
      </c>
    </row>
    <row r="2423" spans="1:16" x14ac:dyDescent="0.25">
      <c r="A2423" s="57" t="s">
        <v>34</v>
      </c>
      <c r="B2423" s="57" t="s">
        <v>33</v>
      </c>
      <c r="C2423" s="57" t="s">
        <v>171</v>
      </c>
      <c r="D2423" s="58">
        <v>30793.214928343026</v>
      </c>
      <c r="E2423" s="59">
        <v>0</v>
      </c>
      <c r="F2423" s="57">
        <v>404057</v>
      </c>
      <c r="G2423" s="57" t="s">
        <v>303</v>
      </c>
      <c r="H2423" s="57">
        <v>2019</v>
      </c>
      <c r="I2423" s="59">
        <v>0</v>
      </c>
      <c r="J2423" s="57" t="s">
        <v>268</v>
      </c>
      <c r="K2423" s="57">
        <v>872008</v>
      </c>
      <c r="M2423" s="58">
        <v>30793.214928343026</v>
      </c>
      <c r="O2423" s="57">
        <v>9230</v>
      </c>
      <c r="P2423" s="57">
        <v>504003</v>
      </c>
    </row>
    <row r="2424" spans="1:16" x14ac:dyDescent="0.25">
      <c r="A2424" s="57" t="s">
        <v>34</v>
      </c>
      <c r="B2424" s="57" t="s">
        <v>33</v>
      </c>
      <c r="C2424" s="57" t="s">
        <v>171</v>
      </c>
      <c r="D2424" s="58">
        <v>35925.401117592744</v>
      </c>
      <c r="E2424" s="59">
        <v>0</v>
      </c>
      <c r="F2424" s="57">
        <v>404057</v>
      </c>
      <c r="G2424" s="57" t="s">
        <v>303</v>
      </c>
      <c r="H2424" s="57">
        <v>2017</v>
      </c>
      <c r="I2424" s="59">
        <v>0</v>
      </c>
      <c r="J2424" s="57" t="s">
        <v>268</v>
      </c>
      <c r="K2424" s="57">
        <v>872008</v>
      </c>
      <c r="M2424" s="58">
        <v>35925.401117592744</v>
      </c>
      <c r="O2424" s="57">
        <v>9230</v>
      </c>
      <c r="P2424" s="57">
        <v>504003</v>
      </c>
    </row>
    <row r="2425" spans="1:16" x14ac:dyDescent="0.25">
      <c r="A2425" s="57" t="s">
        <v>34</v>
      </c>
      <c r="B2425" s="57" t="s">
        <v>33</v>
      </c>
      <c r="C2425" s="57" t="s">
        <v>171</v>
      </c>
      <c r="D2425" s="58">
        <v>36538.200032345165</v>
      </c>
      <c r="E2425" s="59">
        <v>0</v>
      </c>
      <c r="F2425" s="57">
        <v>404057</v>
      </c>
      <c r="G2425" s="57" t="s">
        <v>303</v>
      </c>
      <c r="H2425" s="57">
        <v>2017</v>
      </c>
      <c r="I2425" s="59">
        <v>0</v>
      </c>
      <c r="J2425" s="57" t="s">
        <v>268</v>
      </c>
      <c r="K2425" s="57">
        <v>872008</v>
      </c>
      <c r="M2425" s="58">
        <v>36538.200032345165</v>
      </c>
      <c r="O2425" s="57">
        <v>9230</v>
      </c>
      <c r="P2425" s="57">
        <v>504003</v>
      </c>
    </row>
    <row r="2426" spans="1:16" x14ac:dyDescent="0.25">
      <c r="A2426" s="57" t="s">
        <v>34</v>
      </c>
      <c r="B2426" s="57" t="s">
        <v>33</v>
      </c>
      <c r="C2426" s="57" t="s">
        <v>171</v>
      </c>
      <c r="D2426" s="58">
        <v>46802.6017246595</v>
      </c>
      <c r="E2426" s="59">
        <v>0</v>
      </c>
      <c r="F2426" s="57">
        <v>404057</v>
      </c>
      <c r="G2426" s="57" t="s">
        <v>303</v>
      </c>
      <c r="H2426" s="57">
        <v>2020</v>
      </c>
      <c r="I2426" s="59">
        <v>0</v>
      </c>
      <c r="J2426" s="57" t="s">
        <v>268</v>
      </c>
      <c r="K2426" s="57">
        <v>872008</v>
      </c>
      <c r="M2426" s="58">
        <v>46802.6017246595</v>
      </c>
      <c r="O2426" s="57">
        <v>9230</v>
      </c>
      <c r="P2426" s="57">
        <v>504003</v>
      </c>
    </row>
    <row r="2427" spans="1:16" hidden="1" x14ac:dyDescent="0.25">
      <c r="A2427" s="60" t="s">
        <v>34</v>
      </c>
      <c r="B2427" s="60" t="s">
        <v>33</v>
      </c>
      <c r="C2427" s="57" t="s">
        <v>172</v>
      </c>
      <c r="D2427" s="61">
        <v>1734.1990034014052</v>
      </c>
      <c r="E2427" s="62">
        <v>0</v>
      </c>
      <c r="F2427" s="60">
        <v>486280</v>
      </c>
      <c r="G2427" s="60" t="s">
        <v>305</v>
      </c>
      <c r="H2427" s="60">
        <v>2018</v>
      </c>
      <c r="I2427" s="62">
        <v>0</v>
      </c>
      <c r="J2427" s="60" t="s">
        <v>268</v>
      </c>
      <c r="K2427" s="60">
        <v>872008</v>
      </c>
      <c r="L2427" s="61"/>
      <c r="M2427" s="61">
        <v>1734.1990034014052</v>
      </c>
      <c r="N2427" s="61"/>
      <c r="O2427" s="57">
        <v>9230</v>
      </c>
      <c r="P2427" s="60">
        <v>504003</v>
      </c>
    </row>
    <row r="2428" spans="1:16" hidden="1" x14ac:dyDescent="0.25">
      <c r="A2428" s="60" t="s">
        <v>34</v>
      </c>
      <c r="B2428" s="60" t="s">
        <v>33</v>
      </c>
      <c r="C2428" s="57" t="s">
        <v>172</v>
      </c>
      <c r="D2428" s="61">
        <v>1734.1995241816298</v>
      </c>
      <c r="E2428" s="62">
        <v>0</v>
      </c>
      <c r="F2428" s="60">
        <v>486280</v>
      </c>
      <c r="G2428" s="60" t="s">
        <v>305</v>
      </c>
      <c r="H2428" s="60">
        <v>2018</v>
      </c>
      <c r="I2428" s="62">
        <v>0</v>
      </c>
      <c r="J2428" s="60" t="s">
        <v>268</v>
      </c>
      <c r="K2428" s="60">
        <v>872008</v>
      </c>
      <c r="L2428" s="61"/>
      <c r="M2428" s="61">
        <v>1734.1995241816298</v>
      </c>
      <c r="N2428" s="61"/>
      <c r="O2428" s="57">
        <v>9230</v>
      </c>
      <c r="P2428" s="60">
        <v>504003</v>
      </c>
    </row>
    <row r="2429" spans="1:16" hidden="1" x14ac:dyDescent="0.25">
      <c r="A2429" s="60" t="s">
        <v>34</v>
      </c>
      <c r="B2429" s="60" t="s">
        <v>33</v>
      </c>
      <c r="C2429" s="57" t="s">
        <v>172</v>
      </c>
      <c r="D2429" s="61">
        <v>1734.2000126673158</v>
      </c>
      <c r="E2429" s="62">
        <v>0</v>
      </c>
      <c r="F2429" s="60">
        <v>486280</v>
      </c>
      <c r="G2429" s="60" t="s">
        <v>305</v>
      </c>
      <c r="H2429" s="60">
        <v>2018</v>
      </c>
      <c r="I2429" s="62">
        <v>0</v>
      </c>
      <c r="J2429" s="60" t="s">
        <v>268</v>
      </c>
      <c r="K2429" s="60">
        <v>872008</v>
      </c>
      <c r="L2429" s="61"/>
      <c r="M2429" s="61">
        <v>1734.2000126673158</v>
      </c>
      <c r="N2429" s="61"/>
      <c r="O2429" s="57">
        <v>9230</v>
      </c>
      <c r="P2429" s="60">
        <v>504003</v>
      </c>
    </row>
    <row r="2430" spans="1:16" hidden="1" x14ac:dyDescent="0.25">
      <c r="A2430" s="60" t="s">
        <v>34</v>
      </c>
      <c r="B2430" s="60" t="s">
        <v>33</v>
      </c>
      <c r="C2430" s="57" t="s">
        <v>172</v>
      </c>
      <c r="D2430" s="61">
        <v>1734.2000397446925</v>
      </c>
      <c r="E2430" s="62">
        <v>0</v>
      </c>
      <c r="F2430" s="60">
        <v>486280</v>
      </c>
      <c r="G2430" s="60" t="s">
        <v>305</v>
      </c>
      <c r="H2430" s="60">
        <v>2018</v>
      </c>
      <c r="I2430" s="62">
        <v>0</v>
      </c>
      <c r="J2430" s="60" t="s">
        <v>268</v>
      </c>
      <c r="K2430" s="60">
        <v>872008</v>
      </c>
      <c r="L2430" s="61"/>
      <c r="M2430" s="61">
        <v>1734.2000397446925</v>
      </c>
      <c r="N2430" s="61"/>
      <c r="O2430" s="57">
        <v>9230</v>
      </c>
      <c r="P2430" s="60">
        <v>504003</v>
      </c>
    </row>
    <row r="2431" spans="1:16" hidden="1" x14ac:dyDescent="0.25">
      <c r="A2431" s="60" t="s">
        <v>34</v>
      </c>
      <c r="B2431" s="60" t="s">
        <v>33</v>
      </c>
      <c r="C2431" s="57" t="s">
        <v>172</v>
      </c>
      <c r="D2431" s="61">
        <v>1734.200040569413</v>
      </c>
      <c r="E2431" s="62">
        <v>0</v>
      </c>
      <c r="F2431" s="60">
        <v>486280</v>
      </c>
      <c r="G2431" s="60" t="s">
        <v>305</v>
      </c>
      <c r="H2431" s="60">
        <v>2018</v>
      </c>
      <c r="I2431" s="62">
        <v>0</v>
      </c>
      <c r="J2431" s="60" t="s">
        <v>268</v>
      </c>
      <c r="K2431" s="60">
        <v>872008</v>
      </c>
      <c r="L2431" s="61"/>
      <c r="M2431" s="61">
        <v>1734.200040569413</v>
      </c>
      <c r="N2431" s="61"/>
      <c r="O2431" s="57">
        <v>9230</v>
      </c>
      <c r="P2431" s="60">
        <v>504003</v>
      </c>
    </row>
    <row r="2432" spans="1:16" hidden="1" x14ac:dyDescent="0.25">
      <c r="A2432" s="60" t="s">
        <v>34</v>
      </c>
      <c r="B2432" s="60" t="s">
        <v>33</v>
      </c>
      <c r="C2432" s="57" t="s">
        <v>172</v>
      </c>
      <c r="D2432" s="61">
        <v>1734.2000636304811</v>
      </c>
      <c r="E2432" s="62">
        <v>0</v>
      </c>
      <c r="F2432" s="60">
        <v>486280</v>
      </c>
      <c r="G2432" s="60" t="s">
        <v>305</v>
      </c>
      <c r="H2432" s="60">
        <v>2018</v>
      </c>
      <c r="I2432" s="62">
        <v>0</v>
      </c>
      <c r="J2432" s="60" t="s">
        <v>268</v>
      </c>
      <c r="K2432" s="60">
        <v>872008</v>
      </c>
      <c r="L2432" s="61"/>
      <c r="M2432" s="61">
        <v>1734.2000636304811</v>
      </c>
      <c r="N2432" s="61"/>
      <c r="O2432" s="57">
        <v>9230</v>
      </c>
      <c r="P2432" s="60">
        <v>504003</v>
      </c>
    </row>
    <row r="2433" spans="1:16" hidden="1" x14ac:dyDescent="0.25">
      <c r="A2433" s="60" t="s">
        <v>34</v>
      </c>
      <c r="B2433" s="60" t="s">
        <v>33</v>
      </c>
      <c r="C2433" s="57" t="s">
        <v>172</v>
      </c>
      <c r="D2433" s="61">
        <v>1734.2001512835138</v>
      </c>
      <c r="E2433" s="62">
        <v>0</v>
      </c>
      <c r="F2433" s="60">
        <v>486280</v>
      </c>
      <c r="G2433" s="60" t="s">
        <v>305</v>
      </c>
      <c r="H2433" s="60">
        <v>2018</v>
      </c>
      <c r="I2433" s="62">
        <v>0</v>
      </c>
      <c r="J2433" s="60" t="s">
        <v>268</v>
      </c>
      <c r="K2433" s="60">
        <v>872008</v>
      </c>
      <c r="L2433" s="61"/>
      <c r="M2433" s="61">
        <v>1734.2001512835138</v>
      </c>
      <c r="N2433" s="61"/>
      <c r="O2433" s="57">
        <v>9230</v>
      </c>
      <c r="P2433" s="60">
        <v>504003</v>
      </c>
    </row>
    <row r="2434" spans="1:16" hidden="1" x14ac:dyDescent="0.25">
      <c r="A2434" s="60" t="s">
        <v>34</v>
      </c>
      <c r="B2434" s="60" t="s">
        <v>33</v>
      </c>
      <c r="C2434" s="57" t="s">
        <v>172</v>
      </c>
      <c r="D2434" s="61">
        <v>1734.2002004303399</v>
      </c>
      <c r="E2434" s="62">
        <v>0</v>
      </c>
      <c r="F2434" s="60">
        <v>486280</v>
      </c>
      <c r="G2434" s="60" t="s">
        <v>305</v>
      </c>
      <c r="H2434" s="60">
        <v>2018</v>
      </c>
      <c r="I2434" s="62">
        <v>0</v>
      </c>
      <c r="J2434" s="60" t="s">
        <v>268</v>
      </c>
      <c r="K2434" s="60">
        <v>872008</v>
      </c>
      <c r="L2434" s="61"/>
      <c r="M2434" s="61">
        <v>1734.2002004303399</v>
      </c>
      <c r="N2434" s="61"/>
      <c r="O2434" s="57">
        <v>9230</v>
      </c>
      <c r="P2434" s="60">
        <v>504003</v>
      </c>
    </row>
    <row r="2435" spans="1:16" hidden="1" x14ac:dyDescent="0.25">
      <c r="A2435" s="60" t="s">
        <v>34</v>
      </c>
      <c r="B2435" s="60" t="s">
        <v>33</v>
      </c>
      <c r="C2435" s="57" t="s">
        <v>172</v>
      </c>
      <c r="D2435" s="61">
        <v>1734.2002970595863</v>
      </c>
      <c r="E2435" s="62">
        <v>0</v>
      </c>
      <c r="F2435" s="60">
        <v>486280</v>
      </c>
      <c r="G2435" s="60" t="s">
        <v>305</v>
      </c>
      <c r="H2435" s="60">
        <v>2018</v>
      </c>
      <c r="I2435" s="62">
        <v>0</v>
      </c>
      <c r="J2435" s="60" t="s">
        <v>268</v>
      </c>
      <c r="K2435" s="60">
        <v>872008</v>
      </c>
      <c r="L2435" s="61"/>
      <c r="M2435" s="61">
        <v>1734.2002970595863</v>
      </c>
      <c r="N2435" s="61"/>
      <c r="O2435" s="57">
        <v>9230</v>
      </c>
      <c r="P2435" s="60">
        <v>504003</v>
      </c>
    </row>
    <row r="2436" spans="1:16" hidden="1" x14ac:dyDescent="0.25">
      <c r="A2436" s="60" t="s">
        <v>34</v>
      </c>
      <c r="B2436" s="60" t="s">
        <v>33</v>
      </c>
      <c r="C2436" s="57" t="s">
        <v>172</v>
      </c>
      <c r="D2436" s="61">
        <v>1734.2003595751764</v>
      </c>
      <c r="E2436" s="62">
        <v>0</v>
      </c>
      <c r="F2436" s="60">
        <v>486280</v>
      </c>
      <c r="G2436" s="60" t="s">
        <v>305</v>
      </c>
      <c r="H2436" s="60">
        <v>2018</v>
      </c>
      <c r="I2436" s="62">
        <v>0</v>
      </c>
      <c r="J2436" s="60" t="s">
        <v>268</v>
      </c>
      <c r="K2436" s="60">
        <v>872008</v>
      </c>
      <c r="L2436" s="61"/>
      <c r="M2436" s="61">
        <v>1734.2003595751764</v>
      </c>
      <c r="N2436" s="61"/>
      <c r="O2436" s="57">
        <v>9230</v>
      </c>
      <c r="P2436" s="60">
        <v>504003</v>
      </c>
    </row>
    <row r="2437" spans="1:16" hidden="1" x14ac:dyDescent="0.25">
      <c r="A2437" s="60" t="s">
        <v>34</v>
      </c>
      <c r="B2437" s="60" t="s">
        <v>33</v>
      </c>
      <c r="C2437" s="57" t="s">
        <v>172</v>
      </c>
      <c r="D2437" s="61">
        <v>1734.2003893960639</v>
      </c>
      <c r="E2437" s="62">
        <v>0</v>
      </c>
      <c r="F2437" s="60">
        <v>486280</v>
      </c>
      <c r="G2437" s="60" t="s">
        <v>305</v>
      </c>
      <c r="H2437" s="60">
        <v>2018</v>
      </c>
      <c r="I2437" s="62">
        <v>0</v>
      </c>
      <c r="J2437" s="60" t="s">
        <v>268</v>
      </c>
      <c r="K2437" s="60">
        <v>872008</v>
      </c>
      <c r="L2437" s="61"/>
      <c r="M2437" s="61">
        <v>1734.2003893960639</v>
      </c>
      <c r="N2437" s="61"/>
      <c r="O2437" s="57">
        <v>9230</v>
      </c>
      <c r="P2437" s="60">
        <v>504003</v>
      </c>
    </row>
    <row r="2438" spans="1:16" hidden="1" x14ac:dyDescent="0.25">
      <c r="A2438" s="60" t="s">
        <v>34</v>
      </c>
      <c r="B2438" s="60" t="s">
        <v>33</v>
      </c>
      <c r="C2438" s="57" t="s">
        <v>172</v>
      </c>
      <c r="D2438" s="61">
        <v>1734.2013987747316</v>
      </c>
      <c r="E2438" s="62">
        <v>0</v>
      </c>
      <c r="F2438" s="60">
        <v>486280</v>
      </c>
      <c r="G2438" s="60" t="s">
        <v>305</v>
      </c>
      <c r="H2438" s="60">
        <v>2018</v>
      </c>
      <c r="I2438" s="62">
        <v>0</v>
      </c>
      <c r="J2438" s="60" t="s">
        <v>268</v>
      </c>
      <c r="K2438" s="60">
        <v>872008</v>
      </c>
      <c r="L2438" s="61"/>
      <c r="M2438" s="61">
        <v>1734.2013987747316</v>
      </c>
      <c r="N2438" s="61"/>
      <c r="O2438" s="57">
        <v>9230</v>
      </c>
      <c r="P2438" s="60">
        <v>504003</v>
      </c>
    </row>
    <row r="2439" spans="1:16" hidden="1" x14ac:dyDescent="0.25">
      <c r="A2439" s="60" t="s">
        <v>34</v>
      </c>
      <c r="B2439" s="60" t="s">
        <v>33</v>
      </c>
      <c r="C2439" s="57" t="s">
        <v>172</v>
      </c>
      <c r="D2439" s="61">
        <v>1809.5996983809457</v>
      </c>
      <c r="E2439" s="62">
        <v>0</v>
      </c>
      <c r="F2439" s="60">
        <v>486280</v>
      </c>
      <c r="G2439" s="60" t="s">
        <v>305</v>
      </c>
      <c r="H2439" s="60">
        <v>2016</v>
      </c>
      <c r="I2439" s="62">
        <v>0</v>
      </c>
      <c r="J2439" s="60" t="s">
        <v>268</v>
      </c>
      <c r="K2439" s="60">
        <v>872008</v>
      </c>
      <c r="L2439" s="61"/>
      <c r="M2439" s="61">
        <v>1809.5996983809457</v>
      </c>
      <c r="N2439" s="61"/>
      <c r="O2439" s="57">
        <v>9230</v>
      </c>
      <c r="P2439" s="60">
        <v>504003</v>
      </c>
    </row>
    <row r="2440" spans="1:16" hidden="1" x14ac:dyDescent="0.25">
      <c r="A2440" s="60" t="s">
        <v>34</v>
      </c>
      <c r="B2440" s="60" t="s">
        <v>33</v>
      </c>
      <c r="C2440" s="57" t="s">
        <v>172</v>
      </c>
      <c r="D2440" s="61">
        <v>1809.5998711987322</v>
      </c>
      <c r="E2440" s="62">
        <v>0</v>
      </c>
      <c r="F2440" s="60">
        <v>486280</v>
      </c>
      <c r="G2440" s="60" t="s">
        <v>305</v>
      </c>
      <c r="H2440" s="60">
        <v>2016</v>
      </c>
      <c r="I2440" s="62">
        <v>0</v>
      </c>
      <c r="J2440" s="60" t="s">
        <v>268</v>
      </c>
      <c r="K2440" s="60">
        <v>872008</v>
      </c>
      <c r="L2440" s="61"/>
      <c r="M2440" s="61">
        <v>1809.5998711987322</v>
      </c>
      <c r="N2440" s="61"/>
      <c r="O2440" s="57">
        <v>9230</v>
      </c>
      <c r="P2440" s="60">
        <v>504003</v>
      </c>
    </row>
    <row r="2441" spans="1:16" hidden="1" x14ac:dyDescent="0.25">
      <c r="A2441" s="60" t="s">
        <v>34</v>
      </c>
      <c r="B2441" s="60" t="s">
        <v>33</v>
      </c>
      <c r="C2441" s="57" t="s">
        <v>172</v>
      </c>
      <c r="D2441" s="61">
        <v>1809.5998938997254</v>
      </c>
      <c r="E2441" s="62">
        <v>0</v>
      </c>
      <c r="F2441" s="60">
        <v>486280</v>
      </c>
      <c r="G2441" s="60" t="s">
        <v>305</v>
      </c>
      <c r="H2441" s="60">
        <v>2016</v>
      </c>
      <c r="I2441" s="62">
        <v>0</v>
      </c>
      <c r="J2441" s="60" t="s">
        <v>268</v>
      </c>
      <c r="K2441" s="60">
        <v>872008</v>
      </c>
      <c r="L2441" s="61"/>
      <c r="M2441" s="61">
        <v>1809.5998938997254</v>
      </c>
      <c r="N2441" s="61"/>
      <c r="O2441" s="57">
        <v>9230</v>
      </c>
      <c r="P2441" s="60">
        <v>504003</v>
      </c>
    </row>
    <row r="2442" spans="1:16" hidden="1" x14ac:dyDescent="0.25">
      <c r="A2442" s="60" t="s">
        <v>34</v>
      </c>
      <c r="B2442" s="60" t="s">
        <v>33</v>
      </c>
      <c r="C2442" s="57" t="s">
        <v>172</v>
      </c>
      <c r="D2442" s="61">
        <v>1809.5999313389702</v>
      </c>
      <c r="E2442" s="62">
        <v>0</v>
      </c>
      <c r="F2442" s="60">
        <v>486280</v>
      </c>
      <c r="G2442" s="60" t="s">
        <v>305</v>
      </c>
      <c r="H2442" s="60">
        <v>2016</v>
      </c>
      <c r="I2442" s="62">
        <v>0</v>
      </c>
      <c r="J2442" s="60" t="s">
        <v>268</v>
      </c>
      <c r="K2442" s="60">
        <v>872008</v>
      </c>
      <c r="L2442" s="61"/>
      <c r="M2442" s="61">
        <v>1809.5999313389702</v>
      </c>
      <c r="N2442" s="61"/>
      <c r="O2442" s="57">
        <v>9230</v>
      </c>
      <c r="P2442" s="60">
        <v>504003</v>
      </c>
    </row>
    <row r="2443" spans="1:16" hidden="1" x14ac:dyDescent="0.25">
      <c r="A2443" s="60" t="s">
        <v>34</v>
      </c>
      <c r="B2443" s="60" t="s">
        <v>33</v>
      </c>
      <c r="C2443" s="57" t="s">
        <v>172</v>
      </c>
      <c r="D2443" s="61">
        <v>1809.5999438790068</v>
      </c>
      <c r="E2443" s="62">
        <v>0</v>
      </c>
      <c r="F2443" s="60">
        <v>486280</v>
      </c>
      <c r="G2443" s="60" t="s">
        <v>305</v>
      </c>
      <c r="H2443" s="60">
        <v>2016</v>
      </c>
      <c r="I2443" s="62">
        <v>0</v>
      </c>
      <c r="J2443" s="60" t="s">
        <v>268</v>
      </c>
      <c r="K2443" s="60">
        <v>872008</v>
      </c>
      <c r="L2443" s="61"/>
      <c r="M2443" s="61">
        <v>1809.5999438790068</v>
      </c>
      <c r="N2443" s="61"/>
      <c r="O2443" s="57">
        <v>9230</v>
      </c>
      <c r="P2443" s="60">
        <v>504003</v>
      </c>
    </row>
    <row r="2444" spans="1:16" hidden="1" x14ac:dyDescent="0.25">
      <c r="A2444" s="60" t="s">
        <v>34</v>
      </c>
      <c r="B2444" s="60" t="s">
        <v>33</v>
      </c>
      <c r="C2444" s="57" t="s">
        <v>172</v>
      </c>
      <c r="D2444" s="61">
        <v>1809.5999987251064</v>
      </c>
      <c r="E2444" s="62">
        <v>0</v>
      </c>
      <c r="F2444" s="60">
        <v>486280</v>
      </c>
      <c r="G2444" s="60" t="s">
        <v>305</v>
      </c>
      <c r="H2444" s="60">
        <v>2016</v>
      </c>
      <c r="I2444" s="62">
        <v>0</v>
      </c>
      <c r="J2444" s="60" t="s">
        <v>268</v>
      </c>
      <c r="K2444" s="60">
        <v>872008</v>
      </c>
      <c r="L2444" s="61"/>
      <c r="M2444" s="61">
        <v>1809.5999987251064</v>
      </c>
      <c r="N2444" s="61"/>
      <c r="O2444" s="57">
        <v>9230</v>
      </c>
      <c r="P2444" s="60">
        <v>504003</v>
      </c>
    </row>
    <row r="2445" spans="1:16" hidden="1" x14ac:dyDescent="0.25">
      <c r="A2445" s="60" t="s">
        <v>34</v>
      </c>
      <c r="B2445" s="60" t="s">
        <v>33</v>
      </c>
      <c r="C2445" s="57" t="s">
        <v>172</v>
      </c>
      <c r="D2445" s="61">
        <v>1809.6000190401899</v>
      </c>
      <c r="E2445" s="62">
        <v>0</v>
      </c>
      <c r="F2445" s="60">
        <v>486280</v>
      </c>
      <c r="G2445" s="60" t="s">
        <v>305</v>
      </c>
      <c r="H2445" s="60">
        <v>2016</v>
      </c>
      <c r="I2445" s="62">
        <v>0</v>
      </c>
      <c r="J2445" s="60" t="s">
        <v>268</v>
      </c>
      <c r="K2445" s="60">
        <v>872008</v>
      </c>
      <c r="L2445" s="61"/>
      <c r="M2445" s="61">
        <v>1809.6000190401899</v>
      </c>
      <c r="N2445" s="61"/>
      <c r="O2445" s="57">
        <v>9230</v>
      </c>
      <c r="P2445" s="60">
        <v>504003</v>
      </c>
    </row>
    <row r="2446" spans="1:16" hidden="1" x14ac:dyDescent="0.25">
      <c r="A2446" s="60" t="s">
        <v>34</v>
      </c>
      <c r="B2446" s="60" t="s">
        <v>33</v>
      </c>
      <c r="C2446" s="57" t="s">
        <v>172</v>
      </c>
      <c r="D2446" s="61">
        <v>1809.6000689944426</v>
      </c>
      <c r="E2446" s="62">
        <v>0</v>
      </c>
      <c r="F2446" s="60">
        <v>486280</v>
      </c>
      <c r="G2446" s="60" t="s">
        <v>305</v>
      </c>
      <c r="H2446" s="60">
        <v>2016</v>
      </c>
      <c r="I2446" s="62">
        <v>0</v>
      </c>
      <c r="J2446" s="60" t="s">
        <v>268</v>
      </c>
      <c r="K2446" s="60">
        <v>872008</v>
      </c>
      <c r="L2446" s="61"/>
      <c r="M2446" s="61">
        <v>1809.6000689944426</v>
      </c>
      <c r="N2446" s="61"/>
      <c r="O2446" s="57">
        <v>9230</v>
      </c>
      <c r="P2446" s="60">
        <v>504003</v>
      </c>
    </row>
    <row r="2447" spans="1:16" hidden="1" x14ac:dyDescent="0.25">
      <c r="A2447" s="60" t="s">
        <v>34</v>
      </c>
      <c r="B2447" s="60" t="s">
        <v>33</v>
      </c>
      <c r="C2447" s="57" t="s">
        <v>172</v>
      </c>
      <c r="D2447" s="61">
        <v>1809.6001158115953</v>
      </c>
      <c r="E2447" s="62">
        <v>0</v>
      </c>
      <c r="F2447" s="60">
        <v>486280</v>
      </c>
      <c r="G2447" s="60" t="s">
        <v>305</v>
      </c>
      <c r="H2447" s="60">
        <v>2016</v>
      </c>
      <c r="I2447" s="62">
        <v>0</v>
      </c>
      <c r="J2447" s="60" t="s">
        <v>268</v>
      </c>
      <c r="K2447" s="60">
        <v>872008</v>
      </c>
      <c r="L2447" s="61"/>
      <c r="M2447" s="61">
        <v>1809.6001158115953</v>
      </c>
      <c r="N2447" s="61"/>
      <c r="O2447" s="57">
        <v>9230</v>
      </c>
      <c r="P2447" s="60">
        <v>504003</v>
      </c>
    </row>
    <row r="2448" spans="1:16" hidden="1" x14ac:dyDescent="0.25">
      <c r="A2448" s="60" t="s">
        <v>34</v>
      </c>
      <c r="B2448" s="60" t="s">
        <v>33</v>
      </c>
      <c r="C2448" s="57" t="s">
        <v>172</v>
      </c>
      <c r="D2448" s="61">
        <v>1809.6001464124349</v>
      </c>
      <c r="E2448" s="62">
        <v>0</v>
      </c>
      <c r="F2448" s="60">
        <v>486280</v>
      </c>
      <c r="G2448" s="60" t="s">
        <v>305</v>
      </c>
      <c r="H2448" s="60">
        <v>2016</v>
      </c>
      <c r="I2448" s="62">
        <v>0</v>
      </c>
      <c r="J2448" s="60" t="s">
        <v>268</v>
      </c>
      <c r="K2448" s="60">
        <v>872008</v>
      </c>
      <c r="L2448" s="61"/>
      <c r="M2448" s="61">
        <v>1809.6001464124349</v>
      </c>
      <c r="N2448" s="61"/>
      <c r="O2448" s="57">
        <v>9230</v>
      </c>
      <c r="P2448" s="60">
        <v>504003</v>
      </c>
    </row>
    <row r="2449" spans="1:16" hidden="1" x14ac:dyDescent="0.25">
      <c r="A2449" s="60" t="s">
        <v>34</v>
      </c>
      <c r="B2449" s="60" t="s">
        <v>33</v>
      </c>
      <c r="C2449" s="57" t="s">
        <v>172</v>
      </c>
      <c r="D2449" s="61">
        <v>1826.9993697985201</v>
      </c>
      <c r="E2449" s="62">
        <v>0</v>
      </c>
      <c r="F2449" s="60">
        <v>486280</v>
      </c>
      <c r="G2449" s="60" t="s">
        <v>305</v>
      </c>
      <c r="H2449" s="60">
        <v>2019</v>
      </c>
      <c r="I2449" s="62">
        <v>0</v>
      </c>
      <c r="J2449" s="60" t="s">
        <v>268</v>
      </c>
      <c r="K2449" s="60">
        <v>872008</v>
      </c>
      <c r="L2449" s="61"/>
      <c r="M2449" s="61">
        <v>1826.9993697985201</v>
      </c>
      <c r="N2449" s="61"/>
      <c r="O2449" s="57">
        <v>9230</v>
      </c>
      <c r="P2449" s="60">
        <v>504003</v>
      </c>
    </row>
    <row r="2450" spans="1:16" hidden="1" x14ac:dyDescent="0.25">
      <c r="A2450" s="60" t="s">
        <v>34</v>
      </c>
      <c r="B2450" s="60" t="s">
        <v>33</v>
      </c>
      <c r="C2450" s="57" t="s">
        <v>172</v>
      </c>
      <c r="D2450" s="61">
        <v>1826.9999548245394</v>
      </c>
      <c r="E2450" s="62">
        <v>0</v>
      </c>
      <c r="F2450" s="60">
        <v>486280</v>
      </c>
      <c r="G2450" s="60" t="s">
        <v>305</v>
      </c>
      <c r="H2450" s="60">
        <v>2019</v>
      </c>
      <c r="I2450" s="62">
        <v>0</v>
      </c>
      <c r="J2450" s="60" t="s">
        <v>268</v>
      </c>
      <c r="K2450" s="60">
        <v>872008</v>
      </c>
      <c r="L2450" s="61"/>
      <c r="M2450" s="61">
        <v>1826.9999548245394</v>
      </c>
      <c r="N2450" s="61"/>
      <c r="O2450" s="57">
        <v>9230</v>
      </c>
      <c r="P2450" s="60">
        <v>504003</v>
      </c>
    </row>
    <row r="2451" spans="1:16" hidden="1" x14ac:dyDescent="0.25">
      <c r="A2451" s="60" t="s">
        <v>34</v>
      </c>
      <c r="B2451" s="60" t="s">
        <v>33</v>
      </c>
      <c r="C2451" s="57" t="s">
        <v>172</v>
      </c>
      <c r="D2451" s="61">
        <v>1827.0000631066307</v>
      </c>
      <c r="E2451" s="62">
        <v>0</v>
      </c>
      <c r="F2451" s="60">
        <v>486280</v>
      </c>
      <c r="G2451" s="60" t="s">
        <v>305</v>
      </c>
      <c r="H2451" s="60">
        <v>2019</v>
      </c>
      <c r="I2451" s="62">
        <v>0</v>
      </c>
      <c r="J2451" s="60" t="s">
        <v>268</v>
      </c>
      <c r="K2451" s="60">
        <v>872008</v>
      </c>
      <c r="L2451" s="61"/>
      <c r="M2451" s="61">
        <v>1827.0000631066307</v>
      </c>
      <c r="N2451" s="61"/>
      <c r="O2451" s="57">
        <v>9230</v>
      </c>
      <c r="P2451" s="60">
        <v>504003</v>
      </c>
    </row>
    <row r="2452" spans="1:16" hidden="1" x14ac:dyDescent="0.25">
      <c r="A2452" s="60" t="s">
        <v>34</v>
      </c>
      <c r="B2452" s="60" t="s">
        <v>33</v>
      </c>
      <c r="C2452" s="57" t="s">
        <v>172</v>
      </c>
      <c r="D2452" s="61">
        <v>1827.0000978915073</v>
      </c>
      <c r="E2452" s="62">
        <v>0</v>
      </c>
      <c r="F2452" s="60">
        <v>486280</v>
      </c>
      <c r="G2452" s="60" t="s">
        <v>305</v>
      </c>
      <c r="H2452" s="60">
        <v>2019</v>
      </c>
      <c r="I2452" s="62">
        <v>0</v>
      </c>
      <c r="J2452" s="60" t="s">
        <v>268</v>
      </c>
      <c r="K2452" s="60">
        <v>872008</v>
      </c>
      <c r="L2452" s="61"/>
      <c r="M2452" s="61">
        <v>1827.0000978915073</v>
      </c>
      <c r="N2452" s="61"/>
      <c r="O2452" s="57">
        <v>9230</v>
      </c>
      <c r="P2452" s="60">
        <v>504003</v>
      </c>
    </row>
    <row r="2453" spans="1:16" hidden="1" x14ac:dyDescent="0.25">
      <c r="A2453" s="60" t="s">
        <v>34</v>
      </c>
      <c r="B2453" s="60" t="s">
        <v>33</v>
      </c>
      <c r="C2453" s="57" t="s">
        <v>172</v>
      </c>
      <c r="D2453" s="61">
        <v>1827.0003575958508</v>
      </c>
      <c r="E2453" s="62">
        <v>0</v>
      </c>
      <c r="F2453" s="60">
        <v>486280</v>
      </c>
      <c r="G2453" s="60" t="s">
        <v>305</v>
      </c>
      <c r="H2453" s="60">
        <v>2019</v>
      </c>
      <c r="I2453" s="62">
        <v>0</v>
      </c>
      <c r="J2453" s="60" t="s">
        <v>268</v>
      </c>
      <c r="K2453" s="60">
        <v>872008</v>
      </c>
      <c r="L2453" s="61"/>
      <c r="M2453" s="61">
        <v>1827.0003575958508</v>
      </c>
      <c r="N2453" s="61"/>
      <c r="O2453" s="57">
        <v>9230</v>
      </c>
      <c r="P2453" s="60">
        <v>504003</v>
      </c>
    </row>
    <row r="2454" spans="1:16" hidden="1" x14ac:dyDescent="0.25">
      <c r="A2454" s="60" t="s">
        <v>34</v>
      </c>
      <c r="B2454" s="60" t="s">
        <v>33</v>
      </c>
      <c r="C2454" s="57" t="s">
        <v>172</v>
      </c>
      <c r="D2454" s="61">
        <v>1827.0006558096211</v>
      </c>
      <c r="E2454" s="62">
        <v>0</v>
      </c>
      <c r="F2454" s="60">
        <v>486280</v>
      </c>
      <c r="G2454" s="60" t="s">
        <v>305</v>
      </c>
      <c r="H2454" s="60">
        <v>2019</v>
      </c>
      <c r="I2454" s="62">
        <v>0</v>
      </c>
      <c r="J2454" s="60" t="s">
        <v>268</v>
      </c>
      <c r="K2454" s="60">
        <v>872008</v>
      </c>
      <c r="L2454" s="61"/>
      <c r="M2454" s="61">
        <v>1827.0006558096211</v>
      </c>
      <c r="N2454" s="61"/>
      <c r="O2454" s="57">
        <v>9230</v>
      </c>
      <c r="P2454" s="60">
        <v>504003</v>
      </c>
    </row>
    <row r="2455" spans="1:16" hidden="1" x14ac:dyDescent="0.25">
      <c r="A2455" s="60" t="s">
        <v>34</v>
      </c>
      <c r="B2455" s="60" t="s">
        <v>33</v>
      </c>
      <c r="C2455" s="57" t="s">
        <v>172</v>
      </c>
      <c r="D2455" s="61">
        <v>1890.7993317962466</v>
      </c>
      <c r="E2455" s="62">
        <v>0</v>
      </c>
      <c r="F2455" s="60">
        <v>486280</v>
      </c>
      <c r="G2455" s="60" t="s">
        <v>305</v>
      </c>
      <c r="H2455" s="60">
        <v>2017</v>
      </c>
      <c r="I2455" s="62">
        <v>0</v>
      </c>
      <c r="J2455" s="60" t="s">
        <v>268</v>
      </c>
      <c r="K2455" s="60">
        <v>872008</v>
      </c>
      <c r="L2455" s="61"/>
      <c r="M2455" s="61">
        <v>1890.7993317962466</v>
      </c>
      <c r="N2455" s="61"/>
      <c r="O2455" s="57">
        <v>9230</v>
      </c>
      <c r="P2455" s="60">
        <v>504003</v>
      </c>
    </row>
    <row r="2456" spans="1:16" hidden="1" x14ac:dyDescent="0.25">
      <c r="A2456" s="60" t="s">
        <v>34</v>
      </c>
      <c r="B2456" s="60" t="s">
        <v>33</v>
      </c>
      <c r="C2456" s="57" t="s">
        <v>172</v>
      </c>
      <c r="D2456" s="61">
        <v>1890.7995237896193</v>
      </c>
      <c r="E2456" s="62">
        <v>0</v>
      </c>
      <c r="F2456" s="60">
        <v>486280</v>
      </c>
      <c r="G2456" s="60" t="s">
        <v>305</v>
      </c>
      <c r="H2456" s="60">
        <v>2017</v>
      </c>
      <c r="I2456" s="62">
        <v>0</v>
      </c>
      <c r="J2456" s="60" t="s">
        <v>268</v>
      </c>
      <c r="K2456" s="60">
        <v>872008</v>
      </c>
      <c r="L2456" s="61"/>
      <c r="M2456" s="61">
        <v>1890.7995237896193</v>
      </c>
      <c r="N2456" s="61"/>
      <c r="O2456" s="57">
        <v>9230</v>
      </c>
      <c r="P2456" s="60">
        <v>504003</v>
      </c>
    </row>
    <row r="2457" spans="1:16" hidden="1" x14ac:dyDescent="0.25">
      <c r="A2457" s="60" t="s">
        <v>34</v>
      </c>
      <c r="B2457" s="60" t="s">
        <v>33</v>
      </c>
      <c r="C2457" s="57" t="s">
        <v>172</v>
      </c>
      <c r="D2457" s="61">
        <v>1890.7998171358734</v>
      </c>
      <c r="E2457" s="62">
        <v>0</v>
      </c>
      <c r="F2457" s="60">
        <v>486280</v>
      </c>
      <c r="G2457" s="60" t="s">
        <v>305</v>
      </c>
      <c r="H2457" s="60">
        <v>2017</v>
      </c>
      <c r="I2457" s="62">
        <v>0</v>
      </c>
      <c r="J2457" s="60" t="s">
        <v>268</v>
      </c>
      <c r="K2457" s="60">
        <v>872008</v>
      </c>
      <c r="L2457" s="61"/>
      <c r="M2457" s="61">
        <v>1890.7998171358734</v>
      </c>
      <c r="N2457" s="61"/>
      <c r="O2457" s="57">
        <v>9230</v>
      </c>
      <c r="P2457" s="60">
        <v>504003</v>
      </c>
    </row>
    <row r="2458" spans="1:16" hidden="1" x14ac:dyDescent="0.25">
      <c r="A2458" s="60" t="s">
        <v>34</v>
      </c>
      <c r="B2458" s="60" t="s">
        <v>33</v>
      </c>
      <c r="C2458" s="57" t="s">
        <v>172</v>
      </c>
      <c r="D2458" s="61">
        <v>1890.7998203318516</v>
      </c>
      <c r="E2458" s="62">
        <v>0</v>
      </c>
      <c r="F2458" s="60">
        <v>486280</v>
      </c>
      <c r="G2458" s="60" t="s">
        <v>305</v>
      </c>
      <c r="H2458" s="60">
        <v>2017</v>
      </c>
      <c r="I2458" s="62">
        <v>0</v>
      </c>
      <c r="J2458" s="60" t="s">
        <v>268</v>
      </c>
      <c r="K2458" s="60">
        <v>872008</v>
      </c>
      <c r="L2458" s="61"/>
      <c r="M2458" s="61">
        <v>1890.7998203318516</v>
      </c>
      <c r="N2458" s="61"/>
      <c r="O2458" s="57">
        <v>9230</v>
      </c>
      <c r="P2458" s="60">
        <v>504003</v>
      </c>
    </row>
    <row r="2459" spans="1:16" hidden="1" x14ac:dyDescent="0.25">
      <c r="A2459" s="60" t="s">
        <v>34</v>
      </c>
      <c r="B2459" s="60" t="s">
        <v>33</v>
      </c>
      <c r="C2459" s="57" t="s">
        <v>172</v>
      </c>
      <c r="D2459" s="61">
        <v>1890.7999759985203</v>
      </c>
      <c r="E2459" s="62">
        <v>0</v>
      </c>
      <c r="F2459" s="60">
        <v>486280</v>
      </c>
      <c r="G2459" s="60" t="s">
        <v>305</v>
      </c>
      <c r="H2459" s="60">
        <v>2017</v>
      </c>
      <c r="I2459" s="62">
        <v>0</v>
      </c>
      <c r="J2459" s="60" t="s">
        <v>268</v>
      </c>
      <c r="K2459" s="60">
        <v>872008</v>
      </c>
      <c r="L2459" s="61"/>
      <c r="M2459" s="61">
        <v>1890.7999759985203</v>
      </c>
      <c r="N2459" s="61"/>
      <c r="O2459" s="57">
        <v>9230</v>
      </c>
      <c r="P2459" s="60">
        <v>504003</v>
      </c>
    </row>
    <row r="2460" spans="1:16" hidden="1" x14ac:dyDescent="0.25">
      <c r="A2460" s="60" t="s">
        <v>34</v>
      </c>
      <c r="B2460" s="60" t="s">
        <v>33</v>
      </c>
      <c r="C2460" s="57" t="s">
        <v>172</v>
      </c>
      <c r="D2460" s="61">
        <v>1890.8000097405791</v>
      </c>
      <c r="E2460" s="62">
        <v>0</v>
      </c>
      <c r="F2460" s="60">
        <v>486280</v>
      </c>
      <c r="G2460" s="60" t="s">
        <v>305</v>
      </c>
      <c r="H2460" s="60">
        <v>2017</v>
      </c>
      <c r="I2460" s="62">
        <v>0</v>
      </c>
      <c r="J2460" s="60" t="s">
        <v>268</v>
      </c>
      <c r="K2460" s="60">
        <v>872008</v>
      </c>
      <c r="L2460" s="61"/>
      <c r="M2460" s="61">
        <v>1890.8000097405791</v>
      </c>
      <c r="N2460" s="61"/>
      <c r="O2460" s="57">
        <v>9230</v>
      </c>
      <c r="P2460" s="60">
        <v>504003</v>
      </c>
    </row>
    <row r="2461" spans="1:16" hidden="1" x14ac:dyDescent="0.25">
      <c r="A2461" s="60" t="s">
        <v>34</v>
      </c>
      <c r="B2461" s="60" t="s">
        <v>33</v>
      </c>
      <c r="C2461" s="57" t="s">
        <v>172</v>
      </c>
      <c r="D2461" s="61">
        <v>1890.8000409462798</v>
      </c>
      <c r="E2461" s="62">
        <v>0</v>
      </c>
      <c r="F2461" s="60">
        <v>486280</v>
      </c>
      <c r="G2461" s="60" t="s">
        <v>305</v>
      </c>
      <c r="H2461" s="60">
        <v>2017</v>
      </c>
      <c r="I2461" s="62">
        <v>0</v>
      </c>
      <c r="J2461" s="60" t="s">
        <v>268</v>
      </c>
      <c r="K2461" s="60">
        <v>872008</v>
      </c>
      <c r="L2461" s="61"/>
      <c r="M2461" s="61">
        <v>1890.8000409462798</v>
      </c>
      <c r="N2461" s="61"/>
      <c r="O2461" s="57">
        <v>9230</v>
      </c>
      <c r="P2461" s="60">
        <v>504003</v>
      </c>
    </row>
    <row r="2462" spans="1:16" hidden="1" x14ac:dyDescent="0.25">
      <c r="A2462" s="60" t="s">
        <v>34</v>
      </c>
      <c r="B2462" s="60" t="s">
        <v>33</v>
      </c>
      <c r="C2462" s="57" t="s">
        <v>172</v>
      </c>
      <c r="D2462" s="61">
        <v>1890.8001035099178</v>
      </c>
      <c r="E2462" s="62">
        <v>0</v>
      </c>
      <c r="F2462" s="60">
        <v>486280</v>
      </c>
      <c r="G2462" s="60" t="s">
        <v>305</v>
      </c>
      <c r="H2462" s="60">
        <v>2017</v>
      </c>
      <c r="I2462" s="62">
        <v>0</v>
      </c>
      <c r="J2462" s="60" t="s">
        <v>268</v>
      </c>
      <c r="K2462" s="60">
        <v>872008</v>
      </c>
      <c r="L2462" s="61"/>
      <c r="M2462" s="61">
        <v>1890.8001035099178</v>
      </c>
      <c r="N2462" s="61"/>
      <c r="O2462" s="57">
        <v>9230</v>
      </c>
      <c r="P2462" s="60">
        <v>504003</v>
      </c>
    </row>
    <row r="2463" spans="1:16" hidden="1" x14ac:dyDescent="0.25">
      <c r="A2463" s="60" t="s">
        <v>34</v>
      </c>
      <c r="B2463" s="60" t="s">
        <v>33</v>
      </c>
      <c r="C2463" s="57" t="s">
        <v>172</v>
      </c>
      <c r="D2463" s="61">
        <v>1890.8001614252707</v>
      </c>
      <c r="E2463" s="62">
        <v>0</v>
      </c>
      <c r="F2463" s="60">
        <v>486280</v>
      </c>
      <c r="G2463" s="60" t="s">
        <v>305</v>
      </c>
      <c r="H2463" s="60">
        <v>2017</v>
      </c>
      <c r="I2463" s="62">
        <v>0</v>
      </c>
      <c r="J2463" s="60" t="s">
        <v>268</v>
      </c>
      <c r="K2463" s="60">
        <v>872008</v>
      </c>
      <c r="L2463" s="61"/>
      <c r="M2463" s="61">
        <v>1890.8001614252707</v>
      </c>
      <c r="N2463" s="61"/>
      <c r="O2463" s="57">
        <v>9230</v>
      </c>
      <c r="P2463" s="60">
        <v>504003</v>
      </c>
    </row>
    <row r="2464" spans="1:16" hidden="1" x14ac:dyDescent="0.25">
      <c r="A2464" s="60" t="s">
        <v>34</v>
      </c>
      <c r="B2464" s="60" t="s">
        <v>33</v>
      </c>
      <c r="C2464" s="57" t="s">
        <v>172</v>
      </c>
      <c r="D2464" s="61">
        <v>1890.8003928044998</v>
      </c>
      <c r="E2464" s="62">
        <v>0</v>
      </c>
      <c r="F2464" s="60">
        <v>486280</v>
      </c>
      <c r="G2464" s="60" t="s">
        <v>305</v>
      </c>
      <c r="H2464" s="60">
        <v>2017</v>
      </c>
      <c r="I2464" s="62">
        <v>0</v>
      </c>
      <c r="J2464" s="60" t="s">
        <v>268</v>
      </c>
      <c r="K2464" s="60">
        <v>872008</v>
      </c>
      <c r="L2464" s="61"/>
      <c r="M2464" s="61">
        <v>1890.8003928044998</v>
      </c>
      <c r="N2464" s="61"/>
      <c r="O2464" s="57">
        <v>9230</v>
      </c>
      <c r="P2464" s="60">
        <v>504003</v>
      </c>
    </row>
    <row r="2465" spans="1:16" hidden="1" x14ac:dyDescent="0.25">
      <c r="A2465" s="60" t="s">
        <v>34</v>
      </c>
      <c r="B2465" s="60" t="s">
        <v>33</v>
      </c>
      <c r="C2465" s="57" t="s">
        <v>172</v>
      </c>
      <c r="D2465" s="61">
        <v>2743.3999973683217</v>
      </c>
      <c r="E2465" s="62">
        <v>0</v>
      </c>
      <c r="F2465" s="60">
        <v>486280</v>
      </c>
      <c r="G2465" s="60" t="s">
        <v>305</v>
      </c>
      <c r="H2465" s="60">
        <v>2019</v>
      </c>
      <c r="I2465" s="62">
        <v>0</v>
      </c>
      <c r="J2465" s="60" t="s">
        <v>268</v>
      </c>
      <c r="K2465" s="60">
        <v>872008</v>
      </c>
      <c r="L2465" s="61"/>
      <c r="M2465" s="61">
        <v>2743.3999973683217</v>
      </c>
      <c r="N2465" s="61"/>
      <c r="O2465" s="57">
        <v>9230</v>
      </c>
      <c r="P2465" s="60">
        <v>504003</v>
      </c>
    </row>
    <row r="2466" spans="1:16" hidden="1" x14ac:dyDescent="0.25">
      <c r="A2466" s="60" t="s">
        <v>34</v>
      </c>
      <c r="B2466" s="60" t="s">
        <v>33</v>
      </c>
      <c r="C2466" s="57" t="s">
        <v>172</v>
      </c>
      <c r="D2466" s="61">
        <v>2743.4000130673517</v>
      </c>
      <c r="E2466" s="62">
        <v>0</v>
      </c>
      <c r="F2466" s="60">
        <v>486280</v>
      </c>
      <c r="G2466" s="60" t="s">
        <v>305</v>
      </c>
      <c r="H2466" s="60">
        <v>2019</v>
      </c>
      <c r="I2466" s="62">
        <v>0</v>
      </c>
      <c r="J2466" s="60" t="s">
        <v>268</v>
      </c>
      <c r="K2466" s="60">
        <v>872008</v>
      </c>
      <c r="L2466" s="61"/>
      <c r="M2466" s="61">
        <v>2743.4000130673517</v>
      </c>
      <c r="N2466" s="61"/>
      <c r="O2466" s="57">
        <v>9230</v>
      </c>
      <c r="P2466" s="60">
        <v>504003</v>
      </c>
    </row>
    <row r="2467" spans="1:16" hidden="1" x14ac:dyDescent="0.25">
      <c r="A2467" s="60" t="s">
        <v>34</v>
      </c>
      <c r="B2467" s="60" t="s">
        <v>33</v>
      </c>
      <c r="C2467" s="57" t="s">
        <v>172</v>
      </c>
      <c r="D2467" s="61">
        <v>2743.4000244851172</v>
      </c>
      <c r="E2467" s="62">
        <v>0</v>
      </c>
      <c r="F2467" s="60">
        <v>486280</v>
      </c>
      <c r="G2467" s="60" t="s">
        <v>305</v>
      </c>
      <c r="H2467" s="60">
        <v>2019</v>
      </c>
      <c r="I2467" s="62">
        <v>0</v>
      </c>
      <c r="J2467" s="60" t="s">
        <v>268</v>
      </c>
      <c r="K2467" s="60">
        <v>872008</v>
      </c>
      <c r="L2467" s="61"/>
      <c r="M2467" s="61">
        <v>2743.4000244851172</v>
      </c>
      <c r="N2467" s="61"/>
      <c r="O2467" s="57">
        <v>9230</v>
      </c>
      <c r="P2467" s="60">
        <v>504003</v>
      </c>
    </row>
    <row r="2468" spans="1:16" hidden="1" x14ac:dyDescent="0.25">
      <c r="A2468" s="60" t="s">
        <v>34</v>
      </c>
      <c r="B2468" s="60" t="s">
        <v>33</v>
      </c>
      <c r="C2468" s="57" t="s">
        <v>172</v>
      </c>
      <c r="D2468" s="61">
        <v>2754.9993846151278</v>
      </c>
      <c r="E2468" s="62">
        <v>0</v>
      </c>
      <c r="F2468" s="60">
        <v>486280</v>
      </c>
      <c r="G2468" s="60" t="s">
        <v>305</v>
      </c>
      <c r="H2468" s="60">
        <v>2020</v>
      </c>
      <c r="I2468" s="62">
        <v>0</v>
      </c>
      <c r="J2468" s="60" t="s">
        <v>268</v>
      </c>
      <c r="K2468" s="60">
        <v>872008</v>
      </c>
      <c r="L2468" s="61"/>
      <c r="M2468" s="61">
        <v>2754.9993846151278</v>
      </c>
      <c r="N2468" s="61"/>
      <c r="O2468" s="57">
        <v>9230</v>
      </c>
      <c r="P2468" s="60">
        <v>504003</v>
      </c>
    </row>
    <row r="2469" spans="1:16" hidden="1" x14ac:dyDescent="0.25">
      <c r="A2469" s="60" t="s">
        <v>34</v>
      </c>
      <c r="B2469" s="60" t="s">
        <v>33</v>
      </c>
      <c r="C2469" s="57" t="s">
        <v>172</v>
      </c>
      <c r="D2469" s="61">
        <v>2754.9998656155194</v>
      </c>
      <c r="E2469" s="62">
        <v>0</v>
      </c>
      <c r="F2469" s="60">
        <v>486280</v>
      </c>
      <c r="G2469" s="60" t="s">
        <v>305</v>
      </c>
      <c r="H2469" s="60">
        <v>2020</v>
      </c>
      <c r="I2469" s="62">
        <v>0</v>
      </c>
      <c r="J2469" s="60" t="s">
        <v>268</v>
      </c>
      <c r="K2469" s="60">
        <v>872008</v>
      </c>
      <c r="L2469" s="61"/>
      <c r="M2469" s="61">
        <v>2754.9998656155194</v>
      </c>
      <c r="N2469" s="61"/>
      <c r="O2469" s="57">
        <v>9230</v>
      </c>
      <c r="P2469" s="60">
        <v>504003</v>
      </c>
    </row>
    <row r="2470" spans="1:16" hidden="1" x14ac:dyDescent="0.25">
      <c r="A2470" s="60" t="s">
        <v>34</v>
      </c>
      <c r="B2470" s="60" t="s">
        <v>33</v>
      </c>
      <c r="C2470" s="57" t="s">
        <v>172</v>
      </c>
      <c r="D2470" s="61">
        <v>2755.0002773415758</v>
      </c>
      <c r="E2470" s="62">
        <v>0</v>
      </c>
      <c r="F2470" s="60">
        <v>486280</v>
      </c>
      <c r="G2470" s="60" t="s">
        <v>305</v>
      </c>
      <c r="H2470" s="60">
        <v>2020</v>
      </c>
      <c r="I2470" s="62">
        <v>0</v>
      </c>
      <c r="J2470" s="60" t="s">
        <v>268</v>
      </c>
      <c r="K2470" s="60">
        <v>872008</v>
      </c>
      <c r="L2470" s="61"/>
      <c r="M2470" s="61">
        <v>2755.0002773415758</v>
      </c>
      <c r="N2470" s="61"/>
      <c r="O2470" s="57">
        <v>9230</v>
      </c>
      <c r="P2470" s="60">
        <v>504003</v>
      </c>
    </row>
    <row r="2471" spans="1:16" hidden="1" x14ac:dyDescent="0.25">
      <c r="A2471" s="60" t="s">
        <v>34</v>
      </c>
      <c r="B2471" s="60" t="s">
        <v>33</v>
      </c>
      <c r="C2471" s="57" t="s">
        <v>172</v>
      </c>
      <c r="D2471" s="61">
        <v>2755.0003083073598</v>
      </c>
      <c r="E2471" s="62">
        <v>0</v>
      </c>
      <c r="F2471" s="60">
        <v>486280</v>
      </c>
      <c r="G2471" s="60" t="s">
        <v>305</v>
      </c>
      <c r="H2471" s="60">
        <v>2020</v>
      </c>
      <c r="I2471" s="62">
        <v>0</v>
      </c>
      <c r="J2471" s="60" t="s">
        <v>268</v>
      </c>
      <c r="K2471" s="60">
        <v>872008</v>
      </c>
      <c r="L2471" s="61"/>
      <c r="M2471" s="61">
        <v>2755.0003083073598</v>
      </c>
      <c r="N2471" s="61"/>
      <c r="O2471" s="57">
        <v>9230</v>
      </c>
      <c r="P2471" s="60">
        <v>504003</v>
      </c>
    </row>
    <row r="2472" spans="1:16" hidden="1" x14ac:dyDescent="0.25">
      <c r="A2472" s="60" t="s">
        <v>34</v>
      </c>
      <c r="B2472" s="60" t="s">
        <v>33</v>
      </c>
      <c r="C2472" s="57" t="s">
        <v>172</v>
      </c>
      <c r="D2472" s="61">
        <v>2755.0003816639787</v>
      </c>
      <c r="E2472" s="62">
        <v>0</v>
      </c>
      <c r="F2472" s="60">
        <v>486280</v>
      </c>
      <c r="G2472" s="60" t="s">
        <v>305</v>
      </c>
      <c r="H2472" s="60">
        <v>2020</v>
      </c>
      <c r="I2472" s="62">
        <v>0</v>
      </c>
      <c r="J2472" s="60" t="s">
        <v>268</v>
      </c>
      <c r="K2472" s="60">
        <v>872008</v>
      </c>
      <c r="L2472" s="61"/>
      <c r="M2472" s="61">
        <v>2755.0003816639787</v>
      </c>
      <c r="N2472" s="61"/>
      <c r="O2472" s="57">
        <v>9230</v>
      </c>
      <c r="P2472" s="60">
        <v>504003</v>
      </c>
    </row>
    <row r="2473" spans="1:16" hidden="1" x14ac:dyDescent="0.25">
      <c r="A2473" s="60" t="s">
        <v>34</v>
      </c>
      <c r="B2473" s="60" t="s">
        <v>33</v>
      </c>
      <c r="C2473" s="57" t="s">
        <v>172</v>
      </c>
      <c r="D2473" s="61">
        <v>2755.000432313871</v>
      </c>
      <c r="E2473" s="62">
        <v>0</v>
      </c>
      <c r="F2473" s="60">
        <v>486280</v>
      </c>
      <c r="G2473" s="60" t="s">
        <v>305</v>
      </c>
      <c r="H2473" s="60">
        <v>2020</v>
      </c>
      <c r="I2473" s="62">
        <v>0</v>
      </c>
      <c r="J2473" s="60" t="s">
        <v>268</v>
      </c>
      <c r="K2473" s="60">
        <v>872008</v>
      </c>
      <c r="L2473" s="61"/>
      <c r="M2473" s="61">
        <v>2755.000432313871</v>
      </c>
      <c r="N2473" s="61"/>
      <c r="O2473" s="57">
        <v>9230</v>
      </c>
      <c r="P2473" s="60">
        <v>504003</v>
      </c>
    </row>
    <row r="2474" spans="1:16" hidden="1" x14ac:dyDescent="0.25">
      <c r="A2474" s="60" t="s">
        <v>34</v>
      </c>
      <c r="B2474" s="60" t="s">
        <v>33</v>
      </c>
      <c r="C2474" s="57" t="s">
        <v>172</v>
      </c>
      <c r="D2474" s="61">
        <v>2755.0006923938954</v>
      </c>
      <c r="E2474" s="62">
        <v>0</v>
      </c>
      <c r="F2474" s="60">
        <v>486280</v>
      </c>
      <c r="G2474" s="60" t="s">
        <v>305</v>
      </c>
      <c r="H2474" s="60">
        <v>2020</v>
      </c>
      <c r="I2474" s="62">
        <v>0</v>
      </c>
      <c r="J2474" s="60" t="s">
        <v>268</v>
      </c>
      <c r="K2474" s="60">
        <v>872008</v>
      </c>
      <c r="L2474" s="61"/>
      <c r="M2474" s="61">
        <v>2755.0006923938954</v>
      </c>
      <c r="N2474" s="61"/>
      <c r="O2474" s="57">
        <v>9230</v>
      </c>
      <c r="P2474" s="60">
        <v>504003</v>
      </c>
    </row>
    <row r="2475" spans="1:16" hidden="1" x14ac:dyDescent="0.25">
      <c r="A2475" s="60" t="s">
        <v>34</v>
      </c>
      <c r="B2475" s="60" t="s">
        <v>33</v>
      </c>
      <c r="C2475" s="57" t="s">
        <v>172</v>
      </c>
      <c r="D2475" s="61">
        <v>2755.0007802128785</v>
      </c>
      <c r="E2475" s="62">
        <v>0</v>
      </c>
      <c r="F2475" s="60">
        <v>486280</v>
      </c>
      <c r="G2475" s="60" t="s">
        <v>305</v>
      </c>
      <c r="H2475" s="60">
        <v>2020</v>
      </c>
      <c r="I2475" s="62">
        <v>0</v>
      </c>
      <c r="J2475" s="60" t="s">
        <v>268</v>
      </c>
      <c r="K2475" s="60">
        <v>872008</v>
      </c>
      <c r="L2475" s="61"/>
      <c r="M2475" s="61">
        <v>2755.0007802128785</v>
      </c>
      <c r="N2475" s="61"/>
      <c r="O2475" s="57">
        <v>9230</v>
      </c>
      <c r="P2475" s="60">
        <v>504003</v>
      </c>
    </row>
    <row r="2476" spans="1:16" hidden="1" x14ac:dyDescent="0.25">
      <c r="A2476" s="60" t="s">
        <v>34</v>
      </c>
      <c r="B2476" s="60" t="s">
        <v>33</v>
      </c>
      <c r="C2476" s="57" t="s">
        <v>172</v>
      </c>
      <c r="D2476" s="61">
        <v>3491.6000213251327</v>
      </c>
      <c r="E2476" s="62">
        <v>0</v>
      </c>
      <c r="F2476" s="60">
        <v>486280</v>
      </c>
      <c r="G2476" s="60" t="s">
        <v>305</v>
      </c>
      <c r="H2476" s="60">
        <v>2015</v>
      </c>
      <c r="I2476" s="62">
        <v>0</v>
      </c>
      <c r="J2476" s="60" t="s">
        <v>268</v>
      </c>
      <c r="K2476" s="60">
        <v>870905</v>
      </c>
      <c r="L2476" s="61"/>
      <c r="M2476" s="61">
        <v>3491.6000213251327</v>
      </c>
      <c r="N2476" s="61"/>
      <c r="O2476" s="57">
        <v>9210</v>
      </c>
      <c r="P2476" s="60">
        <v>504003</v>
      </c>
    </row>
    <row r="2477" spans="1:16" hidden="1" x14ac:dyDescent="0.25">
      <c r="A2477" s="60" t="s">
        <v>34</v>
      </c>
      <c r="B2477" s="60" t="s">
        <v>33</v>
      </c>
      <c r="C2477" s="57" t="s">
        <v>172</v>
      </c>
      <c r="D2477" s="61">
        <v>3619.1994606008907</v>
      </c>
      <c r="E2477" s="62">
        <v>0</v>
      </c>
      <c r="F2477" s="60">
        <v>486280</v>
      </c>
      <c r="G2477" s="60" t="s">
        <v>305</v>
      </c>
      <c r="H2477" s="60">
        <v>2016</v>
      </c>
      <c r="I2477" s="62">
        <v>0</v>
      </c>
      <c r="J2477" s="60" t="s">
        <v>268</v>
      </c>
      <c r="K2477" s="60">
        <v>872008</v>
      </c>
      <c r="L2477" s="61"/>
      <c r="M2477" s="61">
        <v>3619.1994606008907</v>
      </c>
      <c r="N2477" s="61"/>
      <c r="O2477" s="57">
        <v>9230</v>
      </c>
      <c r="P2477" s="60">
        <v>504003</v>
      </c>
    </row>
    <row r="2478" spans="1:16" hidden="1" x14ac:dyDescent="0.25">
      <c r="A2478" s="60" t="s">
        <v>34</v>
      </c>
      <c r="B2478" s="60" t="s">
        <v>33</v>
      </c>
      <c r="C2478" s="57" t="s">
        <v>172</v>
      </c>
      <c r="D2478" s="61">
        <v>5486.8000843883028</v>
      </c>
      <c r="E2478" s="62">
        <v>0</v>
      </c>
      <c r="F2478" s="60">
        <v>486280</v>
      </c>
      <c r="G2478" s="60" t="s">
        <v>305</v>
      </c>
      <c r="H2478" s="60">
        <v>2019</v>
      </c>
      <c r="I2478" s="62">
        <v>0</v>
      </c>
      <c r="J2478" s="60" t="s">
        <v>268</v>
      </c>
      <c r="K2478" s="60">
        <v>872008</v>
      </c>
      <c r="L2478" s="61"/>
      <c r="M2478" s="61">
        <v>5486.8000843883028</v>
      </c>
      <c r="N2478" s="61"/>
      <c r="O2478" s="57">
        <v>9230</v>
      </c>
      <c r="P2478" s="60">
        <v>504003</v>
      </c>
    </row>
    <row r="2479" spans="1:16" hidden="1" x14ac:dyDescent="0.25">
      <c r="A2479" s="60" t="s">
        <v>34</v>
      </c>
      <c r="B2479" s="60" t="s">
        <v>33</v>
      </c>
      <c r="C2479" s="57" t="s">
        <v>172</v>
      </c>
      <c r="D2479" s="61">
        <v>12064.489379122377</v>
      </c>
      <c r="E2479" s="62">
        <v>0</v>
      </c>
      <c r="F2479" s="60">
        <v>486280</v>
      </c>
      <c r="G2479" s="60" t="s">
        <v>305</v>
      </c>
      <c r="H2479" s="60">
        <v>2019</v>
      </c>
      <c r="I2479" s="62">
        <v>0</v>
      </c>
      <c r="J2479" s="60" t="s">
        <v>268</v>
      </c>
      <c r="K2479" s="60">
        <v>872008</v>
      </c>
      <c r="L2479" s="61"/>
      <c r="M2479" s="61">
        <v>12064.489379122377</v>
      </c>
      <c r="N2479" s="61"/>
      <c r="O2479" s="57">
        <v>9230</v>
      </c>
      <c r="P2479" s="60">
        <v>504003</v>
      </c>
    </row>
    <row r="2480" spans="1:16" hidden="1" x14ac:dyDescent="0.25">
      <c r="A2480" s="60" t="s">
        <v>34</v>
      </c>
      <c r="B2480" s="60" t="s">
        <v>33</v>
      </c>
      <c r="C2480" s="57" t="s">
        <v>172</v>
      </c>
      <c r="D2480" s="61">
        <v>12294.301667986163</v>
      </c>
      <c r="E2480" s="62">
        <v>0</v>
      </c>
      <c r="F2480" s="60">
        <v>486280</v>
      </c>
      <c r="G2480" s="60" t="s">
        <v>305</v>
      </c>
      <c r="H2480" s="60">
        <v>2017</v>
      </c>
      <c r="I2480" s="62">
        <v>0</v>
      </c>
      <c r="J2480" s="60" t="s">
        <v>268</v>
      </c>
      <c r="K2480" s="60">
        <v>872008</v>
      </c>
      <c r="L2480" s="61"/>
      <c r="M2480" s="61">
        <v>12294.301667986163</v>
      </c>
      <c r="N2480" s="61"/>
      <c r="O2480" s="57">
        <v>9230</v>
      </c>
      <c r="P2480" s="60">
        <v>504003</v>
      </c>
    </row>
    <row r="2481" spans="1:16" hidden="1" x14ac:dyDescent="0.25">
      <c r="A2481" s="60" t="s">
        <v>34</v>
      </c>
      <c r="B2481" s="60" t="s">
        <v>33</v>
      </c>
      <c r="C2481" s="57" t="s">
        <v>172</v>
      </c>
      <c r="D2481" s="61">
        <v>12485.800220939682</v>
      </c>
      <c r="E2481" s="62">
        <v>0</v>
      </c>
      <c r="F2481" s="60">
        <v>486280</v>
      </c>
      <c r="G2481" s="60" t="s">
        <v>305</v>
      </c>
      <c r="H2481" s="60">
        <v>2017</v>
      </c>
      <c r="I2481" s="62">
        <v>0</v>
      </c>
      <c r="J2481" s="60" t="s">
        <v>268</v>
      </c>
      <c r="K2481" s="60">
        <v>872008</v>
      </c>
      <c r="L2481" s="61"/>
      <c r="M2481" s="61">
        <v>12485.800220939682</v>
      </c>
      <c r="N2481" s="61"/>
      <c r="O2481" s="57">
        <v>9230</v>
      </c>
      <c r="P2481" s="60">
        <v>504003</v>
      </c>
    </row>
    <row r="2482" spans="1:16" hidden="1" x14ac:dyDescent="0.25">
      <c r="A2482" s="60" t="s">
        <v>34</v>
      </c>
      <c r="B2482" s="60" t="s">
        <v>33</v>
      </c>
      <c r="C2482" s="57" t="s">
        <v>172</v>
      </c>
      <c r="D2482" s="61">
        <v>18192.499020580042</v>
      </c>
      <c r="E2482" s="62">
        <v>0</v>
      </c>
      <c r="F2482" s="60">
        <v>486280</v>
      </c>
      <c r="G2482" s="60" t="s">
        <v>305</v>
      </c>
      <c r="H2482" s="60">
        <v>2020</v>
      </c>
      <c r="I2482" s="62">
        <v>0</v>
      </c>
      <c r="J2482" s="60" t="s">
        <v>268</v>
      </c>
      <c r="K2482" s="60">
        <v>872008</v>
      </c>
      <c r="L2482" s="61"/>
      <c r="M2482" s="61">
        <v>18192.499020580042</v>
      </c>
      <c r="N2482" s="61"/>
      <c r="O2482" s="57">
        <v>9230</v>
      </c>
      <c r="P2482" s="60">
        <v>504003</v>
      </c>
    </row>
    <row r="2483" spans="1:16" hidden="1" x14ac:dyDescent="0.25">
      <c r="A2483" s="60" t="s">
        <v>34</v>
      </c>
      <c r="B2483" s="60" t="s">
        <v>33</v>
      </c>
      <c r="C2483" s="57" t="s">
        <v>173</v>
      </c>
      <c r="D2483" s="61">
        <v>2830.3993287707403</v>
      </c>
      <c r="E2483" s="62">
        <v>0</v>
      </c>
      <c r="F2483" s="60">
        <v>454057</v>
      </c>
      <c r="G2483" s="60" t="s">
        <v>307</v>
      </c>
      <c r="H2483" s="60">
        <v>2019</v>
      </c>
      <c r="I2483" s="62">
        <v>0</v>
      </c>
      <c r="J2483" s="60" t="s">
        <v>268</v>
      </c>
      <c r="K2483" s="60">
        <v>872008</v>
      </c>
      <c r="L2483" s="61"/>
      <c r="M2483" s="61">
        <v>2830.3993287707403</v>
      </c>
      <c r="N2483" s="61"/>
      <c r="O2483" s="60">
        <v>9230</v>
      </c>
      <c r="P2483" s="60">
        <v>504003</v>
      </c>
    </row>
    <row r="2484" spans="1:16" hidden="1" x14ac:dyDescent="0.25">
      <c r="A2484" s="60" t="s">
        <v>34</v>
      </c>
      <c r="B2484" s="60" t="s">
        <v>33</v>
      </c>
      <c r="C2484" s="57" t="s">
        <v>173</v>
      </c>
      <c r="D2484" s="61">
        <v>2830.3995166290583</v>
      </c>
      <c r="E2484" s="62">
        <v>0</v>
      </c>
      <c r="F2484" s="60">
        <v>454057</v>
      </c>
      <c r="G2484" s="60" t="s">
        <v>307</v>
      </c>
      <c r="H2484" s="60">
        <v>2019</v>
      </c>
      <c r="I2484" s="62">
        <v>0</v>
      </c>
      <c r="J2484" s="60" t="s">
        <v>268</v>
      </c>
      <c r="K2484" s="60">
        <v>872008</v>
      </c>
      <c r="L2484" s="61"/>
      <c r="M2484" s="61">
        <v>2830.3995166290583</v>
      </c>
      <c r="N2484" s="61"/>
      <c r="O2484" s="60">
        <v>9230</v>
      </c>
      <c r="P2484" s="60">
        <v>504003</v>
      </c>
    </row>
    <row r="2485" spans="1:16" hidden="1" x14ac:dyDescent="0.25">
      <c r="A2485" s="60" t="s">
        <v>34</v>
      </c>
      <c r="B2485" s="60" t="s">
        <v>33</v>
      </c>
      <c r="C2485" s="57" t="s">
        <v>173</v>
      </c>
      <c r="D2485" s="61">
        <v>2830.3995704956678</v>
      </c>
      <c r="E2485" s="62">
        <v>0</v>
      </c>
      <c r="F2485" s="60">
        <v>454057</v>
      </c>
      <c r="G2485" s="60" t="s">
        <v>307</v>
      </c>
      <c r="H2485" s="60">
        <v>2019</v>
      </c>
      <c r="I2485" s="62">
        <v>0</v>
      </c>
      <c r="J2485" s="60" t="s">
        <v>268</v>
      </c>
      <c r="K2485" s="60">
        <v>872008</v>
      </c>
      <c r="L2485" s="61"/>
      <c r="M2485" s="61">
        <v>2830.3995704956678</v>
      </c>
      <c r="N2485" s="61"/>
      <c r="O2485" s="60">
        <v>9230</v>
      </c>
      <c r="P2485" s="60">
        <v>504003</v>
      </c>
    </row>
    <row r="2486" spans="1:16" hidden="1" x14ac:dyDescent="0.25">
      <c r="A2486" s="60" t="s">
        <v>34</v>
      </c>
      <c r="B2486" s="60" t="s">
        <v>33</v>
      </c>
      <c r="C2486" s="57" t="s">
        <v>173</v>
      </c>
      <c r="D2486" s="61">
        <v>2830.400030551652</v>
      </c>
      <c r="E2486" s="62">
        <v>0</v>
      </c>
      <c r="F2486" s="60">
        <v>454057</v>
      </c>
      <c r="G2486" s="60" t="s">
        <v>307</v>
      </c>
      <c r="H2486" s="60">
        <v>2019</v>
      </c>
      <c r="I2486" s="62">
        <v>0</v>
      </c>
      <c r="J2486" s="60" t="s">
        <v>268</v>
      </c>
      <c r="K2486" s="60">
        <v>872008</v>
      </c>
      <c r="L2486" s="61"/>
      <c r="M2486" s="61">
        <v>2830.400030551652</v>
      </c>
      <c r="N2486" s="61"/>
      <c r="O2486" s="60">
        <v>9230</v>
      </c>
      <c r="P2486" s="60">
        <v>504003</v>
      </c>
    </row>
    <row r="2487" spans="1:16" hidden="1" x14ac:dyDescent="0.25">
      <c r="A2487" s="60" t="s">
        <v>34</v>
      </c>
      <c r="B2487" s="60" t="s">
        <v>33</v>
      </c>
      <c r="C2487" s="57" t="s">
        <v>173</v>
      </c>
      <c r="D2487" s="61">
        <v>2830.4002262381496</v>
      </c>
      <c r="E2487" s="62">
        <v>0</v>
      </c>
      <c r="F2487" s="60">
        <v>454057</v>
      </c>
      <c r="G2487" s="60" t="s">
        <v>307</v>
      </c>
      <c r="H2487" s="60">
        <v>2019</v>
      </c>
      <c r="I2487" s="62">
        <v>0</v>
      </c>
      <c r="J2487" s="60" t="s">
        <v>268</v>
      </c>
      <c r="K2487" s="60">
        <v>872008</v>
      </c>
      <c r="L2487" s="61"/>
      <c r="M2487" s="61">
        <v>2830.4002262381496</v>
      </c>
      <c r="N2487" s="61"/>
      <c r="O2487" s="60">
        <v>9230</v>
      </c>
      <c r="P2487" s="60">
        <v>504003</v>
      </c>
    </row>
    <row r="2488" spans="1:16" hidden="1" x14ac:dyDescent="0.25">
      <c r="A2488" s="60" t="s">
        <v>34</v>
      </c>
      <c r="B2488" s="60" t="s">
        <v>33</v>
      </c>
      <c r="C2488" s="57" t="s">
        <v>173</v>
      </c>
      <c r="D2488" s="61">
        <v>2830.4004984422122</v>
      </c>
      <c r="E2488" s="62">
        <v>0</v>
      </c>
      <c r="F2488" s="60">
        <v>454057</v>
      </c>
      <c r="G2488" s="60" t="s">
        <v>307</v>
      </c>
      <c r="H2488" s="60">
        <v>2019</v>
      </c>
      <c r="I2488" s="62">
        <v>0</v>
      </c>
      <c r="J2488" s="60" t="s">
        <v>268</v>
      </c>
      <c r="K2488" s="60">
        <v>872008</v>
      </c>
      <c r="L2488" s="61"/>
      <c r="M2488" s="61">
        <v>2830.4004984422122</v>
      </c>
      <c r="N2488" s="61"/>
      <c r="O2488" s="60">
        <v>9230</v>
      </c>
      <c r="P2488" s="60">
        <v>504003</v>
      </c>
    </row>
    <row r="2489" spans="1:16" hidden="1" x14ac:dyDescent="0.25">
      <c r="A2489" s="60" t="s">
        <v>34</v>
      </c>
      <c r="B2489" s="60" t="s">
        <v>33</v>
      </c>
      <c r="C2489" s="57" t="s">
        <v>173</v>
      </c>
      <c r="D2489" s="61">
        <v>2876.7999145741296</v>
      </c>
      <c r="E2489" s="62">
        <v>0</v>
      </c>
      <c r="F2489" s="60">
        <v>454057</v>
      </c>
      <c r="G2489" s="60" t="s">
        <v>307</v>
      </c>
      <c r="H2489" s="60">
        <v>2018</v>
      </c>
      <c r="I2489" s="62">
        <v>0</v>
      </c>
      <c r="J2489" s="60" t="s">
        <v>268</v>
      </c>
      <c r="K2489" s="60">
        <v>872008</v>
      </c>
      <c r="L2489" s="61"/>
      <c r="M2489" s="61">
        <v>2876.7999145741296</v>
      </c>
      <c r="N2489" s="61"/>
      <c r="O2489" s="60">
        <v>9230</v>
      </c>
      <c r="P2489" s="60">
        <v>504003</v>
      </c>
    </row>
    <row r="2490" spans="1:16" hidden="1" x14ac:dyDescent="0.25">
      <c r="A2490" s="60" t="s">
        <v>34</v>
      </c>
      <c r="B2490" s="60" t="s">
        <v>33</v>
      </c>
      <c r="C2490" s="57" t="s">
        <v>173</v>
      </c>
      <c r="D2490" s="61">
        <v>2876.7999258063392</v>
      </c>
      <c r="E2490" s="62">
        <v>0</v>
      </c>
      <c r="F2490" s="60">
        <v>454057</v>
      </c>
      <c r="G2490" s="60" t="s">
        <v>307</v>
      </c>
      <c r="H2490" s="60">
        <v>2018</v>
      </c>
      <c r="I2490" s="62">
        <v>0</v>
      </c>
      <c r="J2490" s="60" t="s">
        <v>268</v>
      </c>
      <c r="K2490" s="60">
        <v>872008</v>
      </c>
      <c r="L2490" s="61"/>
      <c r="M2490" s="61">
        <v>2876.7999258063392</v>
      </c>
      <c r="N2490" s="61"/>
      <c r="O2490" s="60">
        <v>9230</v>
      </c>
      <c r="P2490" s="60">
        <v>504003</v>
      </c>
    </row>
    <row r="2491" spans="1:16" hidden="1" x14ac:dyDescent="0.25">
      <c r="A2491" s="60" t="s">
        <v>34</v>
      </c>
      <c r="B2491" s="60" t="s">
        <v>33</v>
      </c>
      <c r="C2491" s="57" t="s">
        <v>173</v>
      </c>
      <c r="D2491" s="61">
        <v>2876.7999707236931</v>
      </c>
      <c r="E2491" s="62">
        <v>0</v>
      </c>
      <c r="F2491" s="60">
        <v>454057</v>
      </c>
      <c r="G2491" s="60" t="s">
        <v>307</v>
      </c>
      <c r="H2491" s="60">
        <v>2018</v>
      </c>
      <c r="I2491" s="62">
        <v>0</v>
      </c>
      <c r="J2491" s="60" t="s">
        <v>268</v>
      </c>
      <c r="K2491" s="60">
        <v>872008</v>
      </c>
      <c r="L2491" s="61"/>
      <c r="M2491" s="61">
        <v>2876.7999707236931</v>
      </c>
      <c r="N2491" s="61"/>
      <c r="O2491" s="60">
        <v>9230</v>
      </c>
      <c r="P2491" s="60">
        <v>504003</v>
      </c>
    </row>
    <row r="2492" spans="1:16" hidden="1" x14ac:dyDescent="0.25">
      <c r="A2492" s="60" t="s">
        <v>34</v>
      </c>
      <c r="B2492" s="60" t="s">
        <v>33</v>
      </c>
      <c r="C2492" s="57" t="s">
        <v>173</v>
      </c>
      <c r="D2492" s="61">
        <v>2876.8000274975334</v>
      </c>
      <c r="E2492" s="62">
        <v>0</v>
      </c>
      <c r="F2492" s="60">
        <v>454057</v>
      </c>
      <c r="G2492" s="60" t="s">
        <v>307</v>
      </c>
      <c r="H2492" s="60">
        <v>2018</v>
      </c>
      <c r="I2492" s="62">
        <v>0</v>
      </c>
      <c r="J2492" s="60" t="s">
        <v>268</v>
      </c>
      <c r="K2492" s="60">
        <v>872008</v>
      </c>
      <c r="L2492" s="61"/>
      <c r="M2492" s="61">
        <v>2876.8000274975334</v>
      </c>
      <c r="N2492" s="61"/>
      <c r="O2492" s="60">
        <v>9230</v>
      </c>
      <c r="P2492" s="60">
        <v>504003</v>
      </c>
    </row>
    <row r="2493" spans="1:16" hidden="1" x14ac:dyDescent="0.25">
      <c r="A2493" s="60" t="s">
        <v>34</v>
      </c>
      <c r="B2493" s="60" t="s">
        <v>33</v>
      </c>
      <c r="C2493" s="57" t="s">
        <v>173</v>
      </c>
      <c r="D2493" s="61">
        <v>2876.8001227091136</v>
      </c>
      <c r="E2493" s="62">
        <v>0</v>
      </c>
      <c r="F2493" s="60">
        <v>454057</v>
      </c>
      <c r="G2493" s="60" t="s">
        <v>307</v>
      </c>
      <c r="H2493" s="60">
        <v>2018</v>
      </c>
      <c r="I2493" s="62">
        <v>0</v>
      </c>
      <c r="J2493" s="60" t="s">
        <v>268</v>
      </c>
      <c r="K2493" s="60">
        <v>872008</v>
      </c>
      <c r="L2493" s="61"/>
      <c r="M2493" s="61">
        <v>2876.8001227091136</v>
      </c>
      <c r="N2493" s="61"/>
      <c r="O2493" s="60">
        <v>9230</v>
      </c>
      <c r="P2493" s="60">
        <v>504003</v>
      </c>
    </row>
    <row r="2494" spans="1:16" hidden="1" x14ac:dyDescent="0.25">
      <c r="A2494" s="60" t="s">
        <v>34</v>
      </c>
      <c r="B2494" s="60" t="s">
        <v>33</v>
      </c>
      <c r="C2494" s="57" t="s">
        <v>173</v>
      </c>
      <c r="D2494" s="61">
        <v>2876.8001506384117</v>
      </c>
      <c r="E2494" s="62">
        <v>0</v>
      </c>
      <c r="F2494" s="60">
        <v>454057</v>
      </c>
      <c r="G2494" s="60" t="s">
        <v>307</v>
      </c>
      <c r="H2494" s="60">
        <v>2018</v>
      </c>
      <c r="I2494" s="62">
        <v>0</v>
      </c>
      <c r="J2494" s="60" t="s">
        <v>268</v>
      </c>
      <c r="K2494" s="60">
        <v>872008</v>
      </c>
      <c r="L2494" s="61"/>
      <c r="M2494" s="61">
        <v>2876.8001506384117</v>
      </c>
      <c r="N2494" s="61"/>
      <c r="O2494" s="60">
        <v>9230</v>
      </c>
      <c r="P2494" s="60">
        <v>504003</v>
      </c>
    </row>
    <row r="2495" spans="1:16" hidden="1" x14ac:dyDescent="0.25">
      <c r="A2495" s="60" t="s">
        <v>34</v>
      </c>
      <c r="B2495" s="60" t="s">
        <v>33</v>
      </c>
      <c r="C2495" s="57" t="s">
        <v>173</v>
      </c>
      <c r="D2495" s="61">
        <v>2876.8001734634013</v>
      </c>
      <c r="E2495" s="62">
        <v>0</v>
      </c>
      <c r="F2495" s="60">
        <v>454057</v>
      </c>
      <c r="G2495" s="60" t="s">
        <v>307</v>
      </c>
      <c r="H2495" s="60">
        <v>2018</v>
      </c>
      <c r="I2495" s="62">
        <v>0</v>
      </c>
      <c r="J2495" s="60" t="s">
        <v>268</v>
      </c>
      <c r="K2495" s="60">
        <v>872008</v>
      </c>
      <c r="L2495" s="61"/>
      <c r="M2495" s="61">
        <v>2876.8001734634013</v>
      </c>
      <c r="N2495" s="61"/>
      <c r="O2495" s="60">
        <v>9230</v>
      </c>
      <c r="P2495" s="60">
        <v>504003</v>
      </c>
    </row>
    <row r="2496" spans="1:16" hidden="1" x14ac:dyDescent="0.25">
      <c r="A2496" s="60" t="s">
        <v>34</v>
      </c>
      <c r="B2496" s="60" t="s">
        <v>33</v>
      </c>
      <c r="C2496" s="57" t="s">
        <v>173</v>
      </c>
      <c r="D2496" s="61">
        <v>2876.8003317817811</v>
      </c>
      <c r="E2496" s="62">
        <v>0</v>
      </c>
      <c r="F2496" s="60">
        <v>454057</v>
      </c>
      <c r="G2496" s="60" t="s">
        <v>307</v>
      </c>
      <c r="H2496" s="60">
        <v>2018</v>
      </c>
      <c r="I2496" s="62">
        <v>0</v>
      </c>
      <c r="J2496" s="60" t="s">
        <v>268</v>
      </c>
      <c r="K2496" s="60">
        <v>872008</v>
      </c>
      <c r="L2496" s="61"/>
      <c r="M2496" s="61">
        <v>2876.8003317817811</v>
      </c>
      <c r="N2496" s="61"/>
      <c r="O2496" s="60">
        <v>9230</v>
      </c>
      <c r="P2496" s="60">
        <v>504003</v>
      </c>
    </row>
    <row r="2497" spans="1:16" hidden="1" x14ac:dyDescent="0.25">
      <c r="A2497" s="60" t="s">
        <v>34</v>
      </c>
      <c r="B2497" s="60" t="s">
        <v>33</v>
      </c>
      <c r="C2497" s="57" t="s">
        <v>173</v>
      </c>
      <c r="D2497" s="61">
        <v>2876.8003558711071</v>
      </c>
      <c r="E2497" s="62">
        <v>0</v>
      </c>
      <c r="F2497" s="60">
        <v>454057</v>
      </c>
      <c r="G2497" s="60" t="s">
        <v>307</v>
      </c>
      <c r="H2497" s="60">
        <v>2018</v>
      </c>
      <c r="I2497" s="62">
        <v>0</v>
      </c>
      <c r="J2497" s="60" t="s">
        <v>268</v>
      </c>
      <c r="K2497" s="60">
        <v>872008</v>
      </c>
      <c r="L2497" s="61"/>
      <c r="M2497" s="61">
        <v>2876.8003558711071</v>
      </c>
      <c r="N2497" s="61"/>
      <c r="O2497" s="60">
        <v>9230</v>
      </c>
      <c r="P2497" s="60">
        <v>504003</v>
      </c>
    </row>
    <row r="2498" spans="1:16" hidden="1" x14ac:dyDescent="0.25">
      <c r="A2498" s="60" t="s">
        <v>34</v>
      </c>
      <c r="B2498" s="60" t="s">
        <v>33</v>
      </c>
      <c r="C2498" s="57" t="s">
        <v>173</v>
      </c>
      <c r="D2498" s="61">
        <v>2876.8003926798492</v>
      </c>
      <c r="E2498" s="62">
        <v>0</v>
      </c>
      <c r="F2498" s="60">
        <v>454057</v>
      </c>
      <c r="G2498" s="60" t="s">
        <v>307</v>
      </c>
      <c r="H2498" s="60">
        <v>2018</v>
      </c>
      <c r="I2498" s="62">
        <v>0</v>
      </c>
      <c r="J2498" s="60" t="s">
        <v>268</v>
      </c>
      <c r="K2498" s="60">
        <v>872008</v>
      </c>
      <c r="L2498" s="61"/>
      <c r="M2498" s="61">
        <v>2876.8003926798492</v>
      </c>
      <c r="N2498" s="61"/>
      <c r="O2498" s="60">
        <v>9230</v>
      </c>
      <c r="P2498" s="60">
        <v>504003</v>
      </c>
    </row>
    <row r="2499" spans="1:16" hidden="1" x14ac:dyDescent="0.25">
      <c r="A2499" s="60" t="s">
        <v>34</v>
      </c>
      <c r="B2499" s="60" t="s">
        <v>33</v>
      </c>
      <c r="C2499" s="57" t="s">
        <v>173</v>
      </c>
      <c r="D2499" s="61">
        <v>2876.800638136297</v>
      </c>
      <c r="E2499" s="62">
        <v>0</v>
      </c>
      <c r="F2499" s="60">
        <v>454057</v>
      </c>
      <c r="G2499" s="60" t="s">
        <v>307</v>
      </c>
      <c r="H2499" s="60">
        <v>2018</v>
      </c>
      <c r="I2499" s="62">
        <v>0</v>
      </c>
      <c r="J2499" s="60" t="s">
        <v>268</v>
      </c>
      <c r="K2499" s="60">
        <v>872008</v>
      </c>
      <c r="L2499" s="61"/>
      <c r="M2499" s="61">
        <v>2876.800638136297</v>
      </c>
      <c r="N2499" s="61"/>
      <c r="O2499" s="60">
        <v>9230</v>
      </c>
      <c r="P2499" s="60">
        <v>504003</v>
      </c>
    </row>
    <row r="2500" spans="1:16" hidden="1" x14ac:dyDescent="0.25">
      <c r="A2500" s="60" t="s">
        <v>34</v>
      </c>
      <c r="B2500" s="60" t="s">
        <v>33</v>
      </c>
      <c r="C2500" s="57" t="s">
        <v>173</v>
      </c>
      <c r="D2500" s="61">
        <v>2876.8012239278896</v>
      </c>
      <c r="E2500" s="62">
        <v>0</v>
      </c>
      <c r="F2500" s="60">
        <v>454057</v>
      </c>
      <c r="G2500" s="60" t="s">
        <v>307</v>
      </c>
      <c r="H2500" s="60">
        <v>2018</v>
      </c>
      <c r="I2500" s="62">
        <v>0</v>
      </c>
      <c r="J2500" s="60" t="s">
        <v>268</v>
      </c>
      <c r="K2500" s="60">
        <v>872008</v>
      </c>
      <c r="L2500" s="61"/>
      <c r="M2500" s="61">
        <v>2876.8012239278896</v>
      </c>
      <c r="N2500" s="61"/>
      <c r="O2500" s="60">
        <v>9230</v>
      </c>
      <c r="P2500" s="60">
        <v>504003</v>
      </c>
    </row>
    <row r="2501" spans="1:16" hidden="1" x14ac:dyDescent="0.25">
      <c r="A2501" s="60" t="s">
        <v>34</v>
      </c>
      <c r="B2501" s="60" t="s">
        <v>33</v>
      </c>
      <c r="C2501" s="57" t="s">
        <v>173</v>
      </c>
      <c r="D2501" s="61">
        <v>2917.3996661405167</v>
      </c>
      <c r="E2501" s="62">
        <v>0</v>
      </c>
      <c r="F2501" s="60">
        <v>454057</v>
      </c>
      <c r="G2501" s="60" t="s">
        <v>307</v>
      </c>
      <c r="H2501" s="60">
        <v>2017</v>
      </c>
      <c r="I2501" s="62">
        <v>0</v>
      </c>
      <c r="J2501" s="60" t="s">
        <v>268</v>
      </c>
      <c r="K2501" s="60">
        <v>872008</v>
      </c>
      <c r="L2501" s="61"/>
      <c r="M2501" s="61">
        <v>2917.3996661405167</v>
      </c>
      <c r="N2501" s="61"/>
      <c r="O2501" s="60">
        <v>9230</v>
      </c>
      <c r="P2501" s="60">
        <v>504003</v>
      </c>
    </row>
    <row r="2502" spans="1:16" hidden="1" x14ac:dyDescent="0.25">
      <c r="A2502" s="60" t="s">
        <v>34</v>
      </c>
      <c r="B2502" s="60" t="s">
        <v>33</v>
      </c>
      <c r="C2502" s="57" t="s">
        <v>173</v>
      </c>
      <c r="D2502" s="61">
        <v>2917.3998565930619</v>
      </c>
      <c r="E2502" s="62">
        <v>0</v>
      </c>
      <c r="F2502" s="60">
        <v>454057</v>
      </c>
      <c r="G2502" s="60" t="s">
        <v>307</v>
      </c>
      <c r="H2502" s="60">
        <v>2017</v>
      </c>
      <c r="I2502" s="62">
        <v>0</v>
      </c>
      <c r="J2502" s="60" t="s">
        <v>268</v>
      </c>
      <c r="K2502" s="60">
        <v>872008</v>
      </c>
      <c r="L2502" s="61"/>
      <c r="M2502" s="61">
        <v>2917.3998565930619</v>
      </c>
      <c r="N2502" s="61"/>
      <c r="O2502" s="60">
        <v>9230</v>
      </c>
      <c r="P2502" s="60">
        <v>504003</v>
      </c>
    </row>
    <row r="2503" spans="1:16" hidden="1" x14ac:dyDescent="0.25">
      <c r="A2503" s="60" t="s">
        <v>34</v>
      </c>
      <c r="B2503" s="60" t="s">
        <v>33</v>
      </c>
      <c r="C2503" s="57" t="s">
        <v>173</v>
      </c>
      <c r="D2503" s="61">
        <v>2917.3999192002316</v>
      </c>
      <c r="E2503" s="62">
        <v>0</v>
      </c>
      <c r="F2503" s="60">
        <v>454057</v>
      </c>
      <c r="G2503" s="60" t="s">
        <v>307</v>
      </c>
      <c r="H2503" s="60">
        <v>2017</v>
      </c>
      <c r="I2503" s="62">
        <v>0</v>
      </c>
      <c r="J2503" s="60" t="s">
        <v>268</v>
      </c>
      <c r="K2503" s="60">
        <v>872008</v>
      </c>
      <c r="L2503" s="61"/>
      <c r="M2503" s="61">
        <v>2917.3999192002316</v>
      </c>
      <c r="N2503" s="61"/>
      <c r="O2503" s="60">
        <v>9230</v>
      </c>
      <c r="P2503" s="60">
        <v>504003</v>
      </c>
    </row>
    <row r="2504" spans="1:16" hidden="1" x14ac:dyDescent="0.25">
      <c r="A2504" s="60" t="s">
        <v>34</v>
      </c>
      <c r="B2504" s="60" t="s">
        <v>33</v>
      </c>
      <c r="C2504" s="57" t="s">
        <v>173</v>
      </c>
      <c r="D2504" s="61">
        <v>2917.4000091345169</v>
      </c>
      <c r="E2504" s="62">
        <v>0</v>
      </c>
      <c r="F2504" s="60">
        <v>454057</v>
      </c>
      <c r="G2504" s="60" t="s">
        <v>307</v>
      </c>
      <c r="H2504" s="60">
        <v>2017</v>
      </c>
      <c r="I2504" s="62">
        <v>0</v>
      </c>
      <c r="J2504" s="60" t="s">
        <v>268</v>
      </c>
      <c r="K2504" s="60">
        <v>872008</v>
      </c>
      <c r="L2504" s="61"/>
      <c r="M2504" s="61">
        <v>2917.4000091345169</v>
      </c>
      <c r="N2504" s="61"/>
      <c r="O2504" s="60">
        <v>9230</v>
      </c>
      <c r="P2504" s="60">
        <v>504003</v>
      </c>
    </row>
    <row r="2505" spans="1:16" hidden="1" x14ac:dyDescent="0.25">
      <c r="A2505" s="60" t="s">
        <v>34</v>
      </c>
      <c r="B2505" s="60" t="s">
        <v>33</v>
      </c>
      <c r="C2505" s="57" t="s">
        <v>173</v>
      </c>
      <c r="D2505" s="61">
        <v>2917.4000242934039</v>
      </c>
      <c r="E2505" s="62">
        <v>0</v>
      </c>
      <c r="F2505" s="60">
        <v>454057</v>
      </c>
      <c r="G2505" s="60" t="s">
        <v>307</v>
      </c>
      <c r="H2505" s="60">
        <v>2017</v>
      </c>
      <c r="I2505" s="62">
        <v>0</v>
      </c>
      <c r="J2505" s="60" t="s">
        <v>268</v>
      </c>
      <c r="K2505" s="60">
        <v>872008</v>
      </c>
      <c r="L2505" s="61"/>
      <c r="M2505" s="61">
        <v>2917.4000242934039</v>
      </c>
      <c r="N2505" s="61"/>
      <c r="O2505" s="60">
        <v>9230</v>
      </c>
      <c r="P2505" s="60">
        <v>504003</v>
      </c>
    </row>
    <row r="2506" spans="1:16" hidden="1" x14ac:dyDescent="0.25">
      <c r="A2506" s="60" t="s">
        <v>34</v>
      </c>
      <c r="B2506" s="60" t="s">
        <v>33</v>
      </c>
      <c r="C2506" s="57" t="s">
        <v>173</v>
      </c>
      <c r="D2506" s="61">
        <v>2917.4000452100636</v>
      </c>
      <c r="E2506" s="62">
        <v>0</v>
      </c>
      <c r="F2506" s="60">
        <v>454057</v>
      </c>
      <c r="G2506" s="60" t="s">
        <v>307</v>
      </c>
      <c r="H2506" s="60">
        <v>2017</v>
      </c>
      <c r="I2506" s="62">
        <v>0</v>
      </c>
      <c r="J2506" s="60" t="s">
        <v>268</v>
      </c>
      <c r="K2506" s="60">
        <v>872008</v>
      </c>
      <c r="L2506" s="61"/>
      <c r="M2506" s="61">
        <v>2917.4000452100636</v>
      </c>
      <c r="N2506" s="61"/>
      <c r="O2506" s="60">
        <v>9230</v>
      </c>
      <c r="P2506" s="60">
        <v>504003</v>
      </c>
    </row>
    <row r="2507" spans="1:16" hidden="1" x14ac:dyDescent="0.25">
      <c r="A2507" s="60" t="s">
        <v>34</v>
      </c>
      <c r="B2507" s="60" t="s">
        <v>33</v>
      </c>
      <c r="C2507" s="57" t="s">
        <v>173</v>
      </c>
      <c r="D2507" s="61">
        <v>2917.4000811978108</v>
      </c>
      <c r="E2507" s="62">
        <v>0</v>
      </c>
      <c r="F2507" s="60">
        <v>454057</v>
      </c>
      <c r="G2507" s="60" t="s">
        <v>307</v>
      </c>
      <c r="H2507" s="60">
        <v>2017</v>
      </c>
      <c r="I2507" s="62">
        <v>0</v>
      </c>
      <c r="J2507" s="60" t="s">
        <v>268</v>
      </c>
      <c r="K2507" s="60">
        <v>872008</v>
      </c>
      <c r="L2507" s="61"/>
      <c r="M2507" s="61">
        <v>2917.4000811978108</v>
      </c>
      <c r="N2507" s="61"/>
      <c r="O2507" s="60">
        <v>9230</v>
      </c>
      <c r="P2507" s="60">
        <v>504003</v>
      </c>
    </row>
    <row r="2508" spans="1:16" hidden="1" x14ac:dyDescent="0.25">
      <c r="A2508" s="60" t="s">
        <v>34</v>
      </c>
      <c r="B2508" s="60" t="s">
        <v>33</v>
      </c>
      <c r="C2508" s="57" t="s">
        <v>173</v>
      </c>
      <c r="D2508" s="61">
        <v>2917.4001476461594</v>
      </c>
      <c r="E2508" s="62">
        <v>0</v>
      </c>
      <c r="F2508" s="60">
        <v>454057</v>
      </c>
      <c r="G2508" s="60" t="s">
        <v>307</v>
      </c>
      <c r="H2508" s="60">
        <v>2017</v>
      </c>
      <c r="I2508" s="62">
        <v>0</v>
      </c>
      <c r="J2508" s="60" t="s">
        <v>268</v>
      </c>
      <c r="K2508" s="60">
        <v>872008</v>
      </c>
      <c r="L2508" s="61"/>
      <c r="M2508" s="61">
        <v>2917.4001476461594</v>
      </c>
      <c r="N2508" s="61"/>
      <c r="O2508" s="60">
        <v>9230</v>
      </c>
      <c r="P2508" s="60">
        <v>504003</v>
      </c>
    </row>
    <row r="2509" spans="1:16" hidden="1" x14ac:dyDescent="0.25">
      <c r="A2509" s="60" t="s">
        <v>34</v>
      </c>
      <c r="B2509" s="60" t="s">
        <v>33</v>
      </c>
      <c r="C2509" s="57" t="s">
        <v>173</v>
      </c>
      <c r="D2509" s="61">
        <v>2917.400236866471</v>
      </c>
      <c r="E2509" s="62">
        <v>0</v>
      </c>
      <c r="F2509" s="60">
        <v>454057</v>
      </c>
      <c r="G2509" s="60" t="s">
        <v>307</v>
      </c>
      <c r="H2509" s="60">
        <v>2017</v>
      </c>
      <c r="I2509" s="62">
        <v>0</v>
      </c>
      <c r="J2509" s="60" t="s">
        <v>268</v>
      </c>
      <c r="K2509" s="60">
        <v>872008</v>
      </c>
      <c r="L2509" s="61"/>
      <c r="M2509" s="61">
        <v>2917.400236866471</v>
      </c>
      <c r="N2509" s="61"/>
      <c r="O2509" s="60">
        <v>9230</v>
      </c>
      <c r="P2509" s="60">
        <v>504003</v>
      </c>
    </row>
    <row r="2510" spans="1:16" hidden="1" x14ac:dyDescent="0.25">
      <c r="A2510" s="60" t="s">
        <v>34</v>
      </c>
      <c r="B2510" s="60" t="s">
        <v>33</v>
      </c>
      <c r="C2510" s="57" t="s">
        <v>173</v>
      </c>
      <c r="D2510" s="61">
        <v>2917.4003470602347</v>
      </c>
      <c r="E2510" s="62">
        <v>0</v>
      </c>
      <c r="F2510" s="60">
        <v>454057</v>
      </c>
      <c r="G2510" s="60" t="s">
        <v>307</v>
      </c>
      <c r="H2510" s="60">
        <v>2017</v>
      </c>
      <c r="I2510" s="62">
        <v>0</v>
      </c>
      <c r="J2510" s="60" t="s">
        <v>268</v>
      </c>
      <c r="K2510" s="60">
        <v>872008</v>
      </c>
      <c r="L2510" s="61"/>
      <c r="M2510" s="61">
        <v>2917.4003470602347</v>
      </c>
      <c r="N2510" s="61"/>
      <c r="O2510" s="60">
        <v>9230</v>
      </c>
      <c r="P2510" s="60">
        <v>504003</v>
      </c>
    </row>
    <row r="2511" spans="1:16" hidden="1" x14ac:dyDescent="0.25">
      <c r="A2511" s="60" t="s">
        <v>34</v>
      </c>
      <c r="B2511" s="60" t="s">
        <v>33</v>
      </c>
      <c r="C2511" s="57" t="s">
        <v>173</v>
      </c>
      <c r="D2511" s="61">
        <v>2923.1999505429003</v>
      </c>
      <c r="E2511" s="62">
        <v>0</v>
      </c>
      <c r="F2511" s="60">
        <v>454057</v>
      </c>
      <c r="G2511" s="60" t="s">
        <v>307</v>
      </c>
      <c r="H2511" s="60">
        <v>2016</v>
      </c>
      <c r="I2511" s="62">
        <v>0</v>
      </c>
      <c r="J2511" s="60" t="s">
        <v>268</v>
      </c>
      <c r="K2511" s="60">
        <v>872008</v>
      </c>
      <c r="L2511" s="61"/>
      <c r="M2511" s="61">
        <v>2923.1999505429003</v>
      </c>
      <c r="N2511" s="61"/>
      <c r="O2511" s="60">
        <v>9230</v>
      </c>
      <c r="P2511" s="60">
        <v>504003</v>
      </c>
    </row>
    <row r="2512" spans="1:16" hidden="1" x14ac:dyDescent="0.25">
      <c r="A2512" s="60" t="s">
        <v>34</v>
      </c>
      <c r="B2512" s="60" t="s">
        <v>33</v>
      </c>
      <c r="C2512" s="57" t="s">
        <v>173</v>
      </c>
      <c r="D2512" s="61">
        <v>2923.1999570785797</v>
      </c>
      <c r="E2512" s="62">
        <v>0</v>
      </c>
      <c r="F2512" s="60">
        <v>454057</v>
      </c>
      <c r="G2512" s="60" t="s">
        <v>307</v>
      </c>
      <c r="H2512" s="60">
        <v>2016</v>
      </c>
      <c r="I2512" s="62">
        <v>0</v>
      </c>
      <c r="J2512" s="60" t="s">
        <v>268</v>
      </c>
      <c r="K2512" s="60">
        <v>872008</v>
      </c>
      <c r="L2512" s="61"/>
      <c r="M2512" s="61">
        <v>2923.1999570785797</v>
      </c>
      <c r="N2512" s="61"/>
      <c r="O2512" s="60">
        <v>9230</v>
      </c>
      <c r="P2512" s="60">
        <v>504003</v>
      </c>
    </row>
    <row r="2513" spans="1:16" hidden="1" x14ac:dyDescent="0.25">
      <c r="A2513" s="60" t="s">
        <v>34</v>
      </c>
      <c r="B2513" s="60" t="s">
        <v>33</v>
      </c>
      <c r="C2513" s="57" t="s">
        <v>173</v>
      </c>
      <c r="D2513" s="61">
        <v>2923.1999949849569</v>
      </c>
      <c r="E2513" s="62">
        <v>0</v>
      </c>
      <c r="F2513" s="60">
        <v>454057</v>
      </c>
      <c r="G2513" s="60" t="s">
        <v>307</v>
      </c>
      <c r="H2513" s="60">
        <v>2016</v>
      </c>
      <c r="I2513" s="62">
        <v>0</v>
      </c>
      <c r="J2513" s="60" t="s">
        <v>268</v>
      </c>
      <c r="K2513" s="60">
        <v>872008</v>
      </c>
      <c r="L2513" s="61"/>
      <c r="M2513" s="61">
        <v>2923.1999949849569</v>
      </c>
      <c r="N2513" s="61"/>
      <c r="O2513" s="60">
        <v>9230</v>
      </c>
      <c r="P2513" s="60">
        <v>504003</v>
      </c>
    </row>
    <row r="2514" spans="1:16" hidden="1" x14ac:dyDescent="0.25">
      <c r="A2514" s="60" t="s">
        <v>34</v>
      </c>
      <c r="B2514" s="60" t="s">
        <v>33</v>
      </c>
      <c r="C2514" s="57" t="s">
        <v>173</v>
      </c>
      <c r="D2514" s="61">
        <v>2923.1999963792914</v>
      </c>
      <c r="E2514" s="62">
        <v>0</v>
      </c>
      <c r="F2514" s="60">
        <v>454057</v>
      </c>
      <c r="G2514" s="60" t="s">
        <v>307</v>
      </c>
      <c r="H2514" s="60">
        <v>2016</v>
      </c>
      <c r="I2514" s="62">
        <v>0</v>
      </c>
      <c r="J2514" s="60" t="s">
        <v>268</v>
      </c>
      <c r="K2514" s="60">
        <v>872008</v>
      </c>
      <c r="L2514" s="61"/>
      <c r="M2514" s="61">
        <v>2923.1999963792914</v>
      </c>
      <c r="N2514" s="61"/>
      <c r="O2514" s="60">
        <v>9230</v>
      </c>
      <c r="P2514" s="60">
        <v>504003</v>
      </c>
    </row>
    <row r="2515" spans="1:16" hidden="1" x14ac:dyDescent="0.25">
      <c r="A2515" s="60" t="s">
        <v>34</v>
      </c>
      <c r="B2515" s="60" t="s">
        <v>33</v>
      </c>
      <c r="C2515" s="57" t="s">
        <v>173</v>
      </c>
      <c r="D2515" s="61">
        <v>2923.200008757809</v>
      </c>
      <c r="E2515" s="62">
        <v>0</v>
      </c>
      <c r="F2515" s="60">
        <v>454057</v>
      </c>
      <c r="G2515" s="60" t="s">
        <v>307</v>
      </c>
      <c r="H2515" s="60">
        <v>2016</v>
      </c>
      <c r="I2515" s="62">
        <v>0</v>
      </c>
      <c r="J2515" s="60" t="s">
        <v>268</v>
      </c>
      <c r="K2515" s="60">
        <v>872008</v>
      </c>
      <c r="L2515" s="61"/>
      <c r="M2515" s="61">
        <v>2923.200008757809</v>
      </c>
      <c r="N2515" s="61"/>
      <c r="O2515" s="60">
        <v>9230</v>
      </c>
      <c r="P2515" s="60">
        <v>504003</v>
      </c>
    </row>
    <row r="2516" spans="1:16" hidden="1" x14ac:dyDescent="0.25">
      <c r="A2516" s="60" t="s">
        <v>34</v>
      </c>
      <c r="B2516" s="60" t="s">
        <v>33</v>
      </c>
      <c r="C2516" s="57" t="s">
        <v>173</v>
      </c>
      <c r="D2516" s="61">
        <v>2923.2000440381153</v>
      </c>
      <c r="E2516" s="62">
        <v>0</v>
      </c>
      <c r="F2516" s="60">
        <v>454057</v>
      </c>
      <c r="G2516" s="60" t="s">
        <v>307</v>
      </c>
      <c r="H2516" s="60">
        <v>2016</v>
      </c>
      <c r="I2516" s="62">
        <v>0</v>
      </c>
      <c r="J2516" s="60" t="s">
        <v>268</v>
      </c>
      <c r="K2516" s="60">
        <v>872008</v>
      </c>
      <c r="L2516" s="61"/>
      <c r="M2516" s="61">
        <v>2923.2000440381153</v>
      </c>
      <c r="N2516" s="61"/>
      <c r="O2516" s="60">
        <v>9230</v>
      </c>
      <c r="P2516" s="60">
        <v>504003</v>
      </c>
    </row>
    <row r="2517" spans="1:16" hidden="1" x14ac:dyDescent="0.25">
      <c r="A2517" s="60" t="s">
        <v>34</v>
      </c>
      <c r="B2517" s="60" t="s">
        <v>33</v>
      </c>
      <c r="C2517" s="57" t="s">
        <v>173</v>
      </c>
      <c r="D2517" s="61">
        <v>2923.2000446861548</v>
      </c>
      <c r="E2517" s="62">
        <v>0</v>
      </c>
      <c r="F2517" s="60">
        <v>454057</v>
      </c>
      <c r="G2517" s="60" t="s">
        <v>307</v>
      </c>
      <c r="H2517" s="60">
        <v>2016</v>
      </c>
      <c r="I2517" s="62">
        <v>0</v>
      </c>
      <c r="J2517" s="60" t="s">
        <v>268</v>
      </c>
      <c r="K2517" s="60">
        <v>872008</v>
      </c>
      <c r="L2517" s="61"/>
      <c r="M2517" s="61">
        <v>2923.2000446861548</v>
      </c>
      <c r="N2517" s="61"/>
      <c r="O2517" s="60">
        <v>9230</v>
      </c>
      <c r="P2517" s="60">
        <v>504003</v>
      </c>
    </row>
    <row r="2518" spans="1:16" hidden="1" x14ac:dyDescent="0.25">
      <c r="A2518" s="60" t="s">
        <v>34</v>
      </c>
      <c r="B2518" s="60" t="s">
        <v>33</v>
      </c>
      <c r="C2518" s="57" t="s">
        <v>173</v>
      </c>
      <c r="D2518" s="61">
        <v>2923.2000743474077</v>
      </c>
      <c r="E2518" s="62">
        <v>0</v>
      </c>
      <c r="F2518" s="60">
        <v>454057</v>
      </c>
      <c r="G2518" s="60" t="s">
        <v>307</v>
      </c>
      <c r="H2518" s="60">
        <v>2016</v>
      </c>
      <c r="I2518" s="62">
        <v>0</v>
      </c>
      <c r="J2518" s="60" t="s">
        <v>268</v>
      </c>
      <c r="K2518" s="60">
        <v>872008</v>
      </c>
      <c r="L2518" s="61"/>
      <c r="M2518" s="61">
        <v>2923.2000743474077</v>
      </c>
      <c r="N2518" s="61"/>
      <c r="O2518" s="60">
        <v>9230</v>
      </c>
      <c r="P2518" s="60">
        <v>504003</v>
      </c>
    </row>
    <row r="2519" spans="1:16" hidden="1" x14ac:dyDescent="0.25">
      <c r="A2519" s="60" t="s">
        <v>34</v>
      </c>
      <c r="B2519" s="60" t="s">
        <v>33</v>
      </c>
      <c r="C2519" s="57" t="s">
        <v>173</v>
      </c>
      <c r="D2519" s="61">
        <v>2923.2001075352891</v>
      </c>
      <c r="E2519" s="62">
        <v>0</v>
      </c>
      <c r="F2519" s="60">
        <v>454057</v>
      </c>
      <c r="G2519" s="60" t="s">
        <v>307</v>
      </c>
      <c r="H2519" s="60">
        <v>2016</v>
      </c>
      <c r="I2519" s="62">
        <v>0</v>
      </c>
      <c r="J2519" s="60" t="s">
        <v>268</v>
      </c>
      <c r="K2519" s="60">
        <v>872008</v>
      </c>
      <c r="L2519" s="61"/>
      <c r="M2519" s="61">
        <v>2923.2001075352891</v>
      </c>
      <c r="N2519" s="61"/>
      <c r="O2519" s="60">
        <v>9230</v>
      </c>
      <c r="P2519" s="60">
        <v>504003</v>
      </c>
    </row>
    <row r="2520" spans="1:16" hidden="1" x14ac:dyDescent="0.25">
      <c r="A2520" s="60" t="s">
        <v>34</v>
      </c>
      <c r="B2520" s="60" t="s">
        <v>33</v>
      </c>
      <c r="C2520" s="57" t="s">
        <v>173</v>
      </c>
      <c r="D2520" s="61">
        <v>2923.2001437505792</v>
      </c>
      <c r="E2520" s="62">
        <v>0</v>
      </c>
      <c r="F2520" s="60">
        <v>454057</v>
      </c>
      <c r="G2520" s="60" t="s">
        <v>307</v>
      </c>
      <c r="H2520" s="60">
        <v>2016</v>
      </c>
      <c r="I2520" s="62">
        <v>0</v>
      </c>
      <c r="J2520" s="60" t="s">
        <v>268</v>
      </c>
      <c r="K2520" s="60">
        <v>872008</v>
      </c>
      <c r="L2520" s="61"/>
      <c r="M2520" s="61">
        <v>2923.2001437505792</v>
      </c>
      <c r="N2520" s="61"/>
      <c r="O2520" s="60">
        <v>9230</v>
      </c>
      <c r="P2520" s="60">
        <v>504003</v>
      </c>
    </row>
    <row r="2521" spans="1:16" hidden="1" x14ac:dyDescent="0.25">
      <c r="A2521" s="60" t="s">
        <v>34</v>
      </c>
      <c r="B2521" s="60" t="s">
        <v>33</v>
      </c>
      <c r="C2521" s="57" t="s">
        <v>173</v>
      </c>
      <c r="D2521" s="61">
        <v>4245.598745825454</v>
      </c>
      <c r="E2521" s="62">
        <v>0</v>
      </c>
      <c r="F2521" s="60">
        <v>454057</v>
      </c>
      <c r="G2521" s="60" t="s">
        <v>307</v>
      </c>
      <c r="H2521" s="60">
        <v>2020</v>
      </c>
      <c r="I2521" s="62">
        <v>0</v>
      </c>
      <c r="J2521" s="60" t="s">
        <v>268</v>
      </c>
      <c r="K2521" s="60">
        <v>872008</v>
      </c>
      <c r="L2521" s="61"/>
      <c r="M2521" s="61">
        <v>4245.598745825454</v>
      </c>
      <c r="N2521" s="61"/>
      <c r="O2521" s="60">
        <v>9230</v>
      </c>
      <c r="P2521" s="60">
        <v>504003</v>
      </c>
    </row>
    <row r="2522" spans="1:16" hidden="1" x14ac:dyDescent="0.25">
      <c r="A2522" s="60" t="s">
        <v>34</v>
      </c>
      <c r="B2522" s="60" t="s">
        <v>33</v>
      </c>
      <c r="C2522" s="57" t="s">
        <v>173</v>
      </c>
      <c r="D2522" s="61">
        <v>4245.5988114789116</v>
      </c>
      <c r="E2522" s="62">
        <v>0</v>
      </c>
      <c r="F2522" s="60">
        <v>454057</v>
      </c>
      <c r="G2522" s="60" t="s">
        <v>307</v>
      </c>
      <c r="H2522" s="60">
        <v>2020</v>
      </c>
      <c r="I2522" s="62">
        <v>0</v>
      </c>
      <c r="J2522" s="60" t="s">
        <v>268</v>
      </c>
      <c r="K2522" s="60">
        <v>872008</v>
      </c>
      <c r="L2522" s="61"/>
      <c r="M2522" s="61">
        <v>4245.5988114789116</v>
      </c>
      <c r="N2522" s="61"/>
      <c r="O2522" s="60">
        <v>9230</v>
      </c>
      <c r="P2522" s="60">
        <v>504003</v>
      </c>
    </row>
    <row r="2523" spans="1:16" hidden="1" x14ac:dyDescent="0.25">
      <c r="A2523" s="60" t="s">
        <v>34</v>
      </c>
      <c r="B2523" s="60" t="s">
        <v>33</v>
      </c>
      <c r="C2523" s="57" t="s">
        <v>173</v>
      </c>
      <c r="D2523" s="61">
        <v>4245.5997146650034</v>
      </c>
      <c r="E2523" s="62">
        <v>0</v>
      </c>
      <c r="F2523" s="60">
        <v>454057</v>
      </c>
      <c r="G2523" s="60" t="s">
        <v>307</v>
      </c>
      <c r="H2523" s="60">
        <v>2020</v>
      </c>
      <c r="I2523" s="62">
        <v>0</v>
      </c>
      <c r="J2523" s="60" t="s">
        <v>268</v>
      </c>
      <c r="K2523" s="60">
        <v>872008</v>
      </c>
      <c r="L2523" s="61"/>
      <c r="M2523" s="61">
        <v>4245.5997146650034</v>
      </c>
      <c r="N2523" s="61"/>
      <c r="O2523" s="60">
        <v>9230</v>
      </c>
      <c r="P2523" s="60">
        <v>504003</v>
      </c>
    </row>
    <row r="2524" spans="1:16" hidden="1" x14ac:dyDescent="0.25">
      <c r="A2524" s="60" t="s">
        <v>34</v>
      </c>
      <c r="B2524" s="60" t="s">
        <v>33</v>
      </c>
      <c r="C2524" s="57" t="s">
        <v>173</v>
      </c>
      <c r="D2524" s="61">
        <v>4245.5998363524113</v>
      </c>
      <c r="E2524" s="62">
        <v>0</v>
      </c>
      <c r="F2524" s="60">
        <v>454057</v>
      </c>
      <c r="G2524" s="60" t="s">
        <v>307</v>
      </c>
      <c r="H2524" s="60">
        <v>2020</v>
      </c>
      <c r="I2524" s="62">
        <v>0</v>
      </c>
      <c r="J2524" s="60" t="s">
        <v>268</v>
      </c>
      <c r="K2524" s="60">
        <v>872008</v>
      </c>
      <c r="L2524" s="61"/>
      <c r="M2524" s="61">
        <v>4245.5998363524113</v>
      </c>
      <c r="N2524" s="61"/>
      <c r="O2524" s="60">
        <v>9230</v>
      </c>
      <c r="P2524" s="60">
        <v>504003</v>
      </c>
    </row>
    <row r="2525" spans="1:16" hidden="1" x14ac:dyDescent="0.25">
      <c r="A2525" s="60" t="s">
        <v>34</v>
      </c>
      <c r="B2525" s="60" t="s">
        <v>33</v>
      </c>
      <c r="C2525" s="57" t="s">
        <v>173</v>
      </c>
      <c r="D2525" s="61">
        <v>4245.5999613660924</v>
      </c>
      <c r="E2525" s="62">
        <v>0</v>
      </c>
      <c r="F2525" s="60">
        <v>454057</v>
      </c>
      <c r="G2525" s="60" t="s">
        <v>307</v>
      </c>
      <c r="H2525" s="60">
        <v>2019</v>
      </c>
      <c r="I2525" s="62">
        <v>0</v>
      </c>
      <c r="J2525" s="60" t="s">
        <v>268</v>
      </c>
      <c r="K2525" s="60">
        <v>872008</v>
      </c>
      <c r="L2525" s="61"/>
      <c r="M2525" s="61">
        <v>4245.5999613660924</v>
      </c>
      <c r="N2525" s="61"/>
      <c r="O2525" s="60">
        <v>9230</v>
      </c>
      <c r="P2525" s="60">
        <v>504003</v>
      </c>
    </row>
    <row r="2526" spans="1:16" hidden="1" x14ac:dyDescent="0.25">
      <c r="A2526" s="60" t="s">
        <v>34</v>
      </c>
      <c r="B2526" s="60" t="s">
        <v>33</v>
      </c>
      <c r="C2526" s="57" t="s">
        <v>173</v>
      </c>
      <c r="D2526" s="61">
        <v>4245.5999631152845</v>
      </c>
      <c r="E2526" s="62">
        <v>0</v>
      </c>
      <c r="F2526" s="60">
        <v>454057</v>
      </c>
      <c r="G2526" s="60" t="s">
        <v>307</v>
      </c>
      <c r="H2526" s="60">
        <v>2020</v>
      </c>
      <c r="I2526" s="62">
        <v>0</v>
      </c>
      <c r="J2526" s="60" t="s">
        <v>268</v>
      </c>
      <c r="K2526" s="60">
        <v>872008</v>
      </c>
      <c r="L2526" s="61"/>
      <c r="M2526" s="61">
        <v>4245.5999631152845</v>
      </c>
      <c r="N2526" s="61"/>
      <c r="O2526" s="60">
        <v>9230</v>
      </c>
      <c r="P2526" s="60">
        <v>504003</v>
      </c>
    </row>
    <row r="2527" spans="1:16" hidden="1" x14ac:dyDescent="0.25">
      <c r="A2527" s="60" t="s">
        <v>34</v>
      </c>
      <c r="B2527" s="60" t="s">
        <v>33</v>
      </c>
      <c r="C2527" s="57" t="s">
        <v>173</v>
      </c>
      <c r="D2527" s="61">
        <v>4245.6000252537469</v>
      </c>
      <c r="E2527" s="62">
        <v>0</v>
      </c>
      <c r="F2527" s="60">
        <v>454057</v>
      </c>
      <c r="G2527" s="60" t="s">
        <v>307</v>
      </c>
      <c r="H2527" s="60">
        <v>2019</v>
      </c>
      <c r="I2527" s="62">
        <v>0</v>
      </c>
      <c r="J2527" s="60" t="s">
        <v>268</v>
      </c>
      <c r="K2527" s="60">
        <v>872008</v>
      </c>
      <c r="L2527" s="61"/>
      <c r="M2527" s="61">
        <v>4245.6000252537469</v>
      </c>
      <c r="N2527" s="61"/>
      <c r="O2527" s="60">
        <v>9230</v>
      </c>
      <c r="P2527" s="60">
        <v>504003</v>
      </c>
    </row>
    <row r="2528" spans="1:16" hidden="1" x14ac:dyDescent="0.25">
      <c r="A2528" s="60" t="s">
        <v>34</v>
      </c>
      <c r="B2528" s="60" t="s">
        <v>33</v>
      </c>
      <c r="C2528" s="57" t="s">
        <v>173</v>
      </c>
      <c r="D2528" s="61">
        <v>4245.6001488186375</v>
      </c>
      <c r="E2528" s="62">
        <v>0</v>
      </c>
      <c r="F2528" s="60">
        <v>454057</v>
      </c>
      <c r="G2528" s="60" t="s">
        <v>307</v>
      </c>
      <c r="H2528" s="60">
        <v>2019</v>
      </c>
      <c r="I2528" s="62">
        <v>0</v>
      </c>
      <c r="J2528" s="60" t="s">
        <v>268</v>
      </c>
      <c r="K2528" s="60">
        <v>872008</v>
      </c>
      <c r="L2528" s="61"/>
      <c r="M2528" s="61">
        <v>4245.6001488186375</v>
      </c>
      <c r="N2528" s="61"/>
      <c r="O2528" s="60">
        <v>9230</v>
      </c>
      <c r="P2528" s="60">
        <v>504003</v>
      </c>
    </row>
    <row r="2529" spans="1:16" hidden="1" x14ac:dyDescent="0.25">
      <c r="A2529" s="60" t="s">
        <v>34</v>
      </c>
      <c r="B2529" s="60" t="s">
        <v>33</v>
      </c>
      <c r="C2529" s="57" t="s">
        <v>173</v>
      </c>
      <c r="D2529" s="61">
        <v>4245.6004581876941</v>
      </c>
      <c r="E2529" s="62">
        <v>0</v>
      </c>
      <c r="F2529" s="60">
        <v>454057</v>
      </c>
      <c r="G2529" s="60" t="s">
        <v>307</v>
      </c>
      <c r="H2529" s="60">
        <v>2020</v>
      </c>
      <c r="I2529" s="62">
        <v>0</v>
      </c>
      <c r="J2529" s="60" t="s">
        <v>268</v>
      </c>
      <c r="K2529" s="60">
        <v>872008</v>
      </c>
      <c r="L2529" s="61"/>
      <c r="M2529" s="61">
        <v>4245.6004581876941</v>
      </c>
      <c r="N2529" s="61"/>
      <c r="O2529" s="60">
        <v>9230</v>
      </c>
      <c r="P2529" s="60">
        <v>504003</v>
      </c>
    </row>
    <row r="2530" spans="1:16" hidden="1" x14ac:dyDescent="0.25">
      <c r="A2530" s="60" t="s">
        <v>34</v>
      </c>
      <c r="B2530" s="60" t="s">
        <v>33</v>
      </c>
      <c r="C2530" s="57" t="s">
        <v>173</v>
      </c>
      <c r="D2530" s="61">
        <v>4245.6008483647311</v>
      </c>
      <c r="E2530" s="62">
        <v>0</v>
      </c>
      <c r="F2530" s="60">
        <v>454057</v>
      </c>
      <c r="G2530" s="60" t="s">
        <v>307</v>
      </c>
      <c r="H2530" s="60">
        <v>2020</v>
      </c>
      <c r="I2530" s="62">
        <v>0</v>
      </c>
      <c r="J2530" s="60" t="s">
        <v>268</v>
      </c>
      <c r="K2530" s="60">
        <v>872008</v>
      </c>
      <c r="L2530" s="61"/>
      <c r="M2530" s="61">
        <v>4245.6008483647311</v>
      </c>
      <c r="N2530" s="61"/>
      <c r="O2530" s="60">
        <v>9230</v>
      </c>
      <c r="P2530" s="60">
        <v>504003</v>
      </c>
    </row>
    <row r="2531" spans="1:16" hidden="1" x14ac:dyDescent="0.25">
      <c r="A2531" s="60" t="s">
        <v>34</v>
      </c>
      <c r="B2531" s="60" t="s">
        <v>33</v>
      </c>
      <c r="C2531" s="57" t="s">
        <v>173</v>
      </c>
      <c r="D2531" s="61">
        <v>4245.6012916085128</v>
      </c>
      <c r="E2531" s="62">
        <v>0</v>
      </c>
      <c r="F2531" s="60">
        <v>454057</v>
      </c>
      <c r="G2531" s="60" t="s">
        <v>307</v>
      </c>
      <c r="H2531" s="60">
        <v>2020</v>
      </c>
      <c r="I2531" s="62">
        <v>0</v>
      </c>
      <c r="J2531" s="60" t="s">
        <v>268</v>
      </c>
      <c r="K2531" s="60">
        <v>872008</v>
      </c>
      <c r="L2531" s="61"/>
      <c r="M2531" s="61">
        <v>4245.6012916085128</v>
      </c>
      <c r="N2531" s="61"/>
      <c r="O2531" s="60">
        <v>9230</v>
      </c>
      <c r="P2531" s="60">
        <v>504003</v>
      </c>
    </row>
    <row r="2532" spans="1:16" hidden="1" x14ac:dyDescent="0.25">
      <c r="A2532" s="60" t="s">
        <v>34</v>
      </c>
      <c r="B2532" s="60" t="s">
        <v>33</v>
      </c>
      <c r="C2532" s="57" t="s">
        <v>173</v>
      </c>
      <c r="D2532" s="61">
        <v>5440.400649092403</v>
      </c>
      <c r="E2532" s="62">
        <v>0</v>
      </c>
      <c r="F2532" s="60">
        <v>454057</v>
      </c>
      <c r="G2532" s="60" t="s">
        <v>307</v>
      </c>
      <c r="H2532" s="60">
        <v>2015</v>
      </c>
      <c r="I2532" s="62">
        <v>0</v>
      </c>
      <c r="J2532" s="60" t="s">
        <v>268</v>
      </c>
      <c r="K2532" s="60">
        <v>870905</v>
      </c>
      <c r="L2532" s="61"/>
      <c r="M2532" s="61">
        <v>5440.400649092403</v>
      </c>
      <c r="N2532" s="61"/>
      <c r="O2532" s="60">
        <v>9210</v>
      </c>
      <c r="P2532" s="60">
        <v>504003</v>
      </c>
    </row>
    <row r="2533" spans="1:16" hidden="1" x14ac:dyDescent="0.25">
      <c r="A2533" s="60" t="s">
        <v>34</v>
      </c>
      <c r="B2533" s="60" t="s">
        <v>33</v>
      </c>
      <c r="C2533" s="57" t="s">
        <v>173</v>
      </c>
      <c r="D2533" s="61">
        <v>5846.4002091900384</v>
      </c>
      <c r="E2533" s="62">
        <v>0</v>
      </c>
      <c r="F2533" s="60">
        <v>454057</v>
      </c>
      <c r="G2533" s="60" t="s">
        <v>307</v>
      </c>
      <c r="H2533" s="60">
        <v>2016</v>
      </c>
      <c r="I2533" s="62">
        <v>0</v>
      </c>
      <c r="J2533" s="60" t="s">
        <v>268</v>
      </c>
      <c r="K2533" s="60">
        <v>872008</v>
      </c>
      <c r="L2533" s="61"/>
      <c r="M2533" s="61">
        <v>5846.4002091900384</v>
      </c>
      <c r="N2533" s="61"/>
      <c r="O2533" s="60">
        <v>9230</v>
      </c>
      <c r="P2533" s="60">
        <v>504003</v>
      </c>
    </row>
    <row r="2534" spans="1:16" hidden="1" x14ac:dyDescent="0.25">
      <c r="A2534" s="60" t="s">
        <v>34</v>
      </c>
      <c r="B2534" s="60" t="s">
        <v>33</v>
      </c>
      <c r="C2534" s="57" t="s">
        <v>173</v>
      </c>
      <c r="D2534" s="61">
        <v>8491.200033819945</v>
      </c>
      <c r="E2534" s="62">
        <v>0</v>
      </c>
      <c r="F2534" s="60">
        <v>454057</v>
      </c>
      <c r="G2534" s="60" t="s">
        <v>307</v>
      </c>
      <c r="H2534" s="60">
        <v>2019</v>
      </c>
      <c r="I2534" s="62">
        <v>0</v>
      </c>
      <c r="J2534" s="60" t="s">
        <v>268</v>
      </c>
      <c r="K2534" s="60">
        <v>872008</v>
      </c>
      <c r="L2534" s="61"/>
      <c r="M2534" s="61">
        <v>8491.200033819945</v>
      </c>
      <c r="N2534" s="61"/>
      <c r="O2534" s="60">
        <v>9230</v>
      </c>
      <c r="P2534" s="60">
        <v>504003</v>
      </c>
    </row>
    <row r="2535" spans="1:16" hidden="1" x14ac:dyDescent="0.25">
      <c r="A2535" s="60" t="s">
        <v>34</v>
      </c>
      <c r="B2535" s="60" t="s">
        <v>33</v>
      </c>
      <c r="C2535" s="57" t="s">
        <v>173</v>
      </c>
      <c r="D2535" s="61">
        <v>18690.419452561022</v>
      </c>
      <c r="E2535" s="62">
        <v>0</v>
      </c>
      <c r="F2535" s="60">
        <v>454057</v>
      </c>
      <c r="G2535" s="60" t="s">
        <v>307</v>
      </c>
      <c r="H2535" s="60">
        <v>2019</v>
      </c>
      <c r="I2535" s="62">
        <v>0</v>
      </c>
      <c r="J2535" s="60" t="s">
        <v>268</v>
      </c>
      <c r="K2535" s="60">
        <v>872008</v>
      </c>
      <c r="L2535" s="61"/>
      <c r="M2535" s="61">
        <v>18690.419452561022</v>
      </c>
      <c r="N2535" s="61"/>
      <c r="O2535" s="60">
        <v>9230</v>
      </c>
      <c r="P2535" s="60">
        <v>504003</v>
      </c>
    </row>
    <row r="2536" spans="1:16" hidden="1" x14ac:dyDescent="0.25">
      <c r="A2536" s="60" t="s">
        <v>34</v>
      </c>
      <c r="B2536" s="60" t="s">
        <v>33</v>
      </c>
      <c r="C2536" s="57" t="s">
        <v>173</v>
      </c>
      <c r="D2536" s="61">
        <v>19264.899629570926</v>
      </c>
      <c r="E2536" s="62">
        <v>0</v>
      </c>
      <c r="F2536" s="60">
        <v>454057</v>
      </c>
      <c r="G2536" s="60" t="s">
        <v>307</v>
      </c>
      <c r="H2536" s="60">
        <v>2017</v>
      </c>
      <c r="I2536" s="62">
        <v>0</v>
      </c>
      <c r="J2536" s="60" t="s">
        <v>268</v>
      </c>
      <c r="K2536" s="60">
        <v>872008</v>
      </c>
      <c r="L2536" s="61"/>
      <c r="M2536" s="61">
        <v>19264.899629570926</v>
      </c>
      <c r="N2536" s="61"/>
      <c r="O2536" s="60">
        <v>9230</v>
      </c>
      <c r="P2536" s="60">
        <v>504003</v>
      </c>
    </row>
    <row r="2537" spans="1:16" hidden="1" x14ac:dyDescent="0.25">
      <c r="A2537" s="60" t="s">
        <v>34</v>
      </c>
      <c r="B2537" s="60" t="s">
        <v>33</v>
      </c>
      <c r="C2537" s="57" t="s">
        <v>173</v>
      </c>
      <c r="D2537" s="61">
        <v>21677.799420196243</v>
      </c>
      <c r="E2537" s="62">
        <v>0</v>
      </c>
      <c r="F2537" s="60">
        <v>454057</v>
      </c>
      <c r="G2537" s="60" t="s">
        <v>307</v>
      </c>
      <c r="H2537" s="60">
        <v>2017</v>
      </c>
      <c r="I2537" s="62">
        <v>0</v>
      </c>
      <c r="J2537" s="60" t="s">
        <v>268</v>
      </c>
      <c r="K2537" s="60">
        <v>872008</v>
      </c>
      <c r="L2537" s="61"/>
      <c r="M2537" s="61">
        <v>21677.799420196243</v>
      </c>
      <c r="N2537" s="61"/>
      <c r="O2537" s="60">
        <v>9230</v>
      </c>
      <c r="P2537" s="60">
        <v>504003</v>
      </c>
    </row>
    <row r="2538" spans="1:16" hidden="1" x14ac:dyDescent="0.25">
      <c r="A2538" s="60" t="s">
        <v>34</v>
      </c>
      <c r="B2538" s="60" t="s">
        <v>33</v>
      </c>
      <c r="C2538" s="57" t="s">
        <v>173</v>
      </c>
      <c r="D2538" s="61">
        <v>28035.599167162894</v>
      </c>
      <c r="E2538" s="62">
        <v>0</v>
      </c>
      <c r="F2538" s="60">
        <v>454057</v>
      </c>
      <c r="G2538" s="60" t="s">
        <v>307</v>
      </c>
      <c r="H2538" s="60">
        <v>2020</v>
      </c>
      <c r="I2538" s="62">
        <v>0</v>
      </c>
      <c r="J2538" s="60" t="s">
        <v>268</v>
      </c>
      <c r="K2538" s="60">
        <v>872008</v>
      </c>
      <c r="L2538" s="61"/>
      <c r="M2538" s="61">
        <v>28035.599167162894</v>
      </c>
      <c r="N2538" s="61"/>
      <c r="O2538" s="60">
        <v>9230</v>
      </c>
      <c r="P2538" s="60">
        <v>504003</v>
      </c>
    </row>
    <row r="2539" spans="1:16" hidden="1" x14ac:dyDescent="0.25">
      <c r="A2539" s="60" t="s">
        <v>34</v>
      </c>
      <c r="B2539" s="60" t="s">
        <v>33</v>
      </c>
      <c r="C2539" s="57" t="s">
        <v>174</v>
      </c>
      <c r="D2539" s="61">
        <v>672.79981956798815</v>
      </c>
      <c r="E2539" s="62">
        <v>0</v>
      </c>
      <c r="F2539" s="60">
        <v>434057</v>
      </c>
      <c r="G2539" s="60" t="s">
        <v>309</v>
      </c>
      <c r="H2539" s="60">
        <v>2016</v>
      </c>
      <c r="I2539" s="62">
        <v>0</v>
      </c>
      <c r="J2539" s="60" t="s">
        <v>268</v>
      </c>
      <c r="K2539" s="60">
        <v>872008</v>
      </c>
      <c r="L2539" s="61"/>
      <c r="M2539" s="61">
        <v>672.79981956798815</v>
      </c>
      <c r="N2539" s="61"/>
      <c r="O2539" s="60">
        <v>9230</v>
      </c>
      <c r="P2539" s="60">
        <v>504003</v>
      </c>
    </row>
    <row r="2540" spans="1:16" hidden="1" x14ac:dyDescent="0.25">
      <c r="A2540" s="60" t="s">
        <v>34</v>
      </c>
      <c r="B2540" s="60" t="s">
        <v>33</v>
      </c>
      <c r="C2540" s="57" t="s">
        <v>174</v>
      </c>
      <c r="D2540" s="61">
        <v>672.7998327183343</v>
      </c>
      <c r="E2540" s="62">
        <v>0</v>
      </c>
      <c r="F2540" s="60">
        <v>434057</v>
      </c>
      <c r="G2540" s="60" t="s">
        <v>309</v>
      </c>
      <c r="H2540" s="60">
        <v>2016</v>
      </c>
      <c r="I2540" s="62">
        <v>0</v>
      </c>
      <c r="J2540" s="60" t="s">
        <v>268</v>
      </c>
      <c r="K2540" s="60">
        <v>872008</v>
      </c>
      <c r="L2540" s="61"/>
      <c r="M2540" s="61">
        <v>672.7998327183343</v>
      </c>
      <c r="N2540" s="61"/>
      <c r="O2540" s="60">
        <v>9230</v>
      </c>
      <c r="P2540" s="60">
        <v>504003</v>
      </c>
    </row>
    <row r="2541" spans="1:16" hidden="1" x14ac:dyDescent="0.25">
      <c r="A2541" s="60" t="s">
        <v>34</v>
      </c>
      <c r="B2541" s="60" t="s">
        <v>33</v>
      </c>
      <c r="C2541" s="57" t="s">
        <v>174</v>
      </c>
      <c r="D2541" s="61">
        <v>672.79991313304208</v>
      </c>
      <c r="E2541" s="62">
        <v>0</v>
      </c>
      <c r="F2541" s="60">
        <v>434057</v>
      </c>
      <c r="G2541" s="60" t="s">
        <v>309</v>
      </c>
      <c r="H2541" s="60">
        <v>2016</v>
      </c>
      <c r="I2541" s="62">
        <v>0</v>
      </c>
      <c r="J2541" s="60" t="s">
        <v>268</v>
      </c>
      <c r="K2541" s="60">
        <v>872008</v>
      </c>
      <c r="L2541" s="61"/>
      <c r="M2541" s="61">
        <v>672.79991313304208</v>
      </c>
      <c r="N2541" s="61"/>
      <c r="O2541" s="60">
        <v>9230</v>
      </c>
      <c r="P2541" s="60">
        <v>504003</v>
      </c>
    </row>
    <row r="2542" spans="1:16" hidden="1" x14ac:dyDescent="0.25">
      <c r="A2542" s="60" t="s">
        <v>34</v>
      </c>
      <c r="B2542" s="60" t="s">
        <v>33</v>
      </c>
      <c r="C2542" s="57" t="s">
        <v>174</v>
      </c>
      <c r="D2542" s="61">
        <v>672.79993679418305</v>
      </c>
      <c r="E2542" s="62">
        <v>0</v>
      </c>
      <c r="F2542" s="60">
        <v>434057</v>
      </c>
      <c r="G2542" s="60" t="s">
        <v>309</v>
      </c>
      <c r="H2542" s="60">
        <v>2016</v>
      </c>
      <c r="I2542" s="62">
        <v>0</v>
      </c>
      <c r="J2542" s="60" t="s">
        <v>268</v>
      </c>
      <c r="K2542" s="60">
        <v>872008</v>
      </c>
      <c r="L2542" s="61"/>
      <c r="M2542" s="61">
        <v>672.79993679418305</v>
      </c>
      <c r="N2542" s="61"/>
      <c r="O2542" s="60">
        <v>9230</v>
      </c>
      <c r="P2542" s="60">
        <v>504003</v>
      </c>
    </row>
    <row r="2543" spans="1:16" hidden="1" x14ac:dyDescent="0.25">
      <c r="A2543" s="60" t="s">
        <v>34</v>
      </c>
      <c r="B2543" s="60" t="s">
        <v>33</v>
      </c>
      <c r="C2543" s="57" t="s">
        <v>174</v>
      </c>
      <c r="D2543" s="61">
        <v>672.79994691913646</v>
      </c>
      <c r="E2543" s="62">
        <v>0</v>
      </c>
      <c r="F2543" s="60">
        <v>434057</v>
      </c>
      <c r="G2543" s="60" t="s">
        <v>309</v>
      </c>
      <c r="H2543" s="60">
        <v>2016</v>
      </c>
      <c r="I2543" s="62">
        <v>0</v>
      </c>
      <c r="J2543" s="60" t="s">
        <v>268</v>
      </c>
      <c r="K2543" s="60">
        <v>872008</v>
      </c>
      <c r="L2543" s="61"/>
      <c r="M2543" s="61">
        <v>672.79994691913646</v>
      </c>
      <c r="N2543" s="61"/>
      <c r="O2543" s="60">
        <v>9230</v>
      </c>
      <c r="P2543" s="60">
        <v>504003</v>
      </c>
    </row>
    <row r="2544" spans="1:16" hidden="1" x14ac:dyDescent="0.25">
      <c r="A2544" s="60" t="s">
        <v>34</v>
      </c>
      <c r="B2544" s="60" t="s">
        <v>33</v>
      </c>
      <c r="C2544" s="57" t="s">
        <v>174</v>
      </c>
      <c r="D2544" s="61">
        <v>672.80002861492733</v>
      </c>
      <c r="E2544" s="62">
        <v>0</v>
      </c>
      <c r="F2544" s="60">
        <v>434057</v>
      </c>
      <c r="G2544" s="60" t="s">
        <v>309</v>
      </c>
      <c r="H2544" s="60">
        <v>2016</v>
      </c>
      <c r="I2544" s="62">
        <v>0</v>
      </c>
      <c r="J2544" s="60" t="s">
        <v>268</v>
      </c>
      <c r="K2544" s="60">
        <v>872008</v>
      </c>
      <c r="L2544" s="61"/>
      <c r="M2544" s="61">
        <v>672.80002861492733</v>
      </c>
      <c r="N2544" s="61"/>
      <c r="O2544" s="60">
        <v>9230</v>
      </c>
      <c r="P2544" s="60">
        <v>504003</v>
      </c>
    </row>
    <row r="2545" spans="1:16" hidden="1" x14ac:dyDescent="0.25">
      <c r="A2545" s="60" t="s">
        <v>34</v>
      </c>
      <c r="B2545" s="60" t="s">
        <v>33</v>
      </c>
      <c r="C2545" s="57" t="s">
        <v>174</v>
      </c>
      <c r="D2545" s="61">
        <v>672.80015246787468</v>
      </c>
      <c r="E2545" s="62">
        <v>0</v>
      </c>
      <c r="F2545" s="60">
        <v>434057</v>
      </c>
      <c r="G2545" s="60" t="s">
        <v>309</v>
      </c>
      <c r="H2545" s="60">
        <v>2016</v>
      </c>
      <c r="I2545" s="62">
        <v>0</v>
      </c>
      <c r="J2545" s="60" t="s">
        <v>268</v>
      </c>
      <c r="K2545" s="60">
        <v>872008</v>
      </c>
      <c r="L2545" s="61"/>
      <c r="M2545" s="61">
        <v>672.80015246787468</v>
      </c>
      <c r="N2545" s="61"/>
      <c r="O2545" s="60">
        <v>9230</v>
      </c>
      <c r="P2545" s="60">
        <v>504003</v>
      </c>
    </row>
    <row r="2546" spans="1:16" hidden="1" x14ac:dyDescent="0.25">
      <c r="A2546" s="60" t="s">
        <v>34</v>
      </c>
      <c r="B2546" s="60" t="s">
        <v>33</v>
      </c>
      <c r="C2546" s="57" t="s">
        <v>174</v>
      </c>
      <c r="D2546" s="61">
        <v>672.80016297390637</v>
      </c>
      <c r="E2546" s="62">
        <v>0</v>
      </c>
      <c r="F2546" s="60">
        <v>434057</v>
      </c>
      <c r="G2546" s="60" t="s">
        <v>309</v>
      </c>
      <c r="H2546" s="60">
        <v>2016</v>
      </c>
      <c r="I2546" s="62">
        <v>0</v>
      </c>
      <c r="J2546" s="60" t="s">
        <v>268</v>
      </c>
      <c r="K2546" s="60">
        <v>872008</v>
      </c>
      <c r="L2546" s="61"/>
      <c r="M2546" s="61">
        <v>672.80016297390637</v>
      </c>
      <c r="N2546" s="61"/>
      <c r="O2546" s="60">
        <v>9230</v>
      </c>
      <c r="P2546" s="60">
        <v>504003</v>
      </c>
    </row>
    <row r="2547" spans="1:16" hidden="1" x14ac:dyDescent="0.25">
      <c r="A2547" s="60" t="s">
        <v>34</v>
      </c>
      <c r="B2547" s="60" t="s">
        <v>33</v>
      </c>
      <c r="C2547" s="57" t="s">
        <v>174</v>
      </c>
      <c r="D2547" s="61">
        <v>672.80016900341616</v>
      </c>
      <c r="E2547" s="62">
        <v>0</v>
      </c>
      <c r="F2547" s="60">
        <v>434057</v>
      </c>
      <c r="G2547" s="60" t="s">
        <v>309</v>
      </c>
      <c r="H2547" s="60">
        <v>2016</v>
      </c>
      <c r="I2547" s="62">
        <v>0</v>
      </c>
      <c r="J2547" s="60" t="s">
        <v>268</v>
      </c>
      <c r="K2547" s="60">
        <v>872008</v>
      </c>
      <c r="L2547" s="61"/>
      <c r="M2547" s="61">
        <v>672.80016900341616</v>
      </c>
      <c r="N2547" s="61"/>
      <c r="O2547" s="60">
        <v>9230</v>
      </c>
      <c r="P2547" s="60">
        <v>504003</v>
      </c>
    </row>
    <row r="2548" spans="1:16" hidden="1" x14ac:dyDescent="0.25">
      <c r="A2548" s="60" t="s">
        <v>34</v>
      </c>
      <c r="B2548" s="60" t="s">
        <v>33</v>
      </c>
      <c r="C2548" s="57" t="s">
        <v>174</v>
      </c>
      <c r="D2548" s="61">
        <v>672.80034711266512</v>
      </c>
      <c r="E2548" s="62">
        <v>0</v>
      </c>
      <c r="F2548" s="60">
        <v>434057</v>
      </c>
      <c r="G2548" s="60" t="s">
        <v>309</v>
      </c>
      <c r="H2548" s="60">
        <v>2016</v>
      </c>
      <c r="I2548" s="62">
        <v>0</v>
      </c>
      <c r="J2548" s="60" t="s">
        <v>268</v>
      </c>
      <c r="K2548" s="60">
        <v>872008</v>
      </c>
      <c r="L2548" s="61"/>
      <c r="M2548" s="61">
        <v>672.80034711266512</v>
      </c>
      <c r="N2548" s="61"/>
      <c r="O2548" s="60">
        <v>9230</v>
      </c>
      <c r="P2548" s="60">
        <v>504003</v>
      </c>
    </row>
    <row r="2549" spans="1:16" hidden="1" x14ac:dyDescent="0.25">
      <c r="A2549" s="60" t="s">
        <v>34</v>
      </c>
      <c r="B2549" s="60" t="s">
        <v>33</v>
      </c>
      <c r="C2549" s="57" t="s">
        <v>174</v>
      </c>
      <c r="D2549" s="61">
        <v>707.5995419115136</v>
      </c>
      <c r="E2549" s="62">
        <v>0</v>
      </c>
      <c r="F2549" s="60">
        <v>434057</v>
      </c>
      <c r="G2549" s="60" t="s">
        <v>309</v>
      </c>
      <c r="H2549" s="60">
        <v>2019</v>
      </c>
      <c r="I2549" s="62">
        <v>0</v>
      </c>
      <c r="J2549" s="60" t="s">
        <v>268</v>
      </c>
      <c r="K2549" s="60">
        <v>872008</v>
      </c>
      <c r="L2549" s="61"/>
      <c r="M2549" s="61">
        <v>707.5995419115136</v>
      </c>
      <c r="N2549" s="61"/>
      <c r="O2549" s="60">
        <v>9230</v>
      </c>
      <c r="P2549" s="60">
        <v>504003</v>
      </c>
    </row>
    <row r="2550" spans="1:16" hidden="1" x14ac:dyDescent="0.25">
      <c r="A2550" s="60" t="s">
        <v>34</v>
      </c>
      <c r="B2550" s="60" t="s">
        <v>33</v>
      </c>
      <c r="C2550" s="57" t="s">
        <v>174</v>
      </c>
      <c r="D2550" s="61">
        <v>707.59962376427825</v>
      </c>
      <c r="E2550" s="62">
        <v>0</v>
      </c>
      <c r="F2550" s="60">
        <v>434057</v>
      </c>
      <c r="G2550" s="60" t="s">
        <v>309</v>
      </c>
      <c r="H2550" s="60">
        <v>2019</v>
      </c>
      <c r="I2550" s="62">
        <v>0</v>
      </c>
      <c r="J2550" s="60" t="s">
        <v>268</v>
      </c>
      <c r="K2550" s="60">
        <v>872008</v>
      </c>
      <c r="L2550" s="61"/>
      <c r="M2550" s="61">
        <v>707.59962376427825</v>
      </c>
      <c r="N2550" s="61"/>
      <c r="O2550" s="60">
        <v>9230</v>
      </c>
      <c r="P2550" s="60">
        <v>504003</v>
      </c>
    </row>
    <row r="2551" spans="1:16" hidden="1" x14ac:dyDescent="0.25">
      <c r="A2551" s="60" t="s">
        <v>34</v>
      </c>
      <c r="B2551" s="60" t="s">
        <v>33</v>
      </c>
      <c r="C2551" s="57" t="s">
        <v>174</v>
      </c>
      <c r="D2551" s="61">
        <v>707.59983219268508</v>
      </c>
      <c r="E2551" s="62">
        <v>0</v>
      </c>
      <c r="F2551" s="60">
        <v>434057</v>
      </c>
      <c r="G2551" s="60" t="s">
        <v>309</v>
      </c>
      <c r="H2551" s="60">
        <v>2019</v>
      </c>
      <c r="I2551" s="62">
        <v>0</v>
      </c>
      <c r="J2551" s="60" t="s">
        <v>268</v>
      </c>
      <c r="K2551" s="60">
        <v>872008</v>
      </c>
      <c r="L2551" s="61"/>
      <c r="M2551" s="61">
        <v>707.59983219268508</v>
      </c>
      <c r="N2551" s="61"/>
      <c r="O2551" s="60">
        <v>9230</v>
      </c>
      <c r="P2551" s="60">
        <v>504003</v>
      </c>
    </row>
    <row r="2552" spans="1:16" hidden="1" x14ac:dyDescent="0.25">
      <c r="A2552" s="60" t="s">
        <v>34</v>
      </c>
      <c r="B2552" s="60" t="s">
        <v>33</v>
      </c>
      <c r="C2552" s="57" t="s">
        <v>174</v>
      </c>
      <c r="D2552" s="61">
        <v>707.59983902285535</v>
      </c>
      <c r="E2552" s="62">
        <v>0</v>
      </c>
      <c r="F2552" s="60">
        <v>434057</v>
      </c>
      <c r="G2552" s="60" t="s">
        <v>309</v>
      </c>
      <c r="H2552" s="60">
        <v>2019</v>
      </c>
      <c r="I2552" s="62">
        <v>0</v>
      </c>
      <c r="J2552" s="60" t="s">
        <v>268</v>
      </c>
      <c r="K2552" s="60">
        <v>872008</v>
      </c>
      <c r="L2552" s="61"/>
      <c r="M2552" s="61">
        <v>707.59983902285535</v>
      </c>
      <c r="N2552" s="61"/>
      <c r="O2552" s="60">
        <v>9230</v>
      </c>
      <c r="P2552" s="60">
        <v>504003</v>
      </c>
    </row>
    <row r="2553" spans="1:16" hidden="1" x14ac:dyDescent="0.25">
      <c r="A2553" s="60" t="s">
        <v>34</v>
      </c>
      <c r="B2553" s="60" t="s">
        <v>33</v>
      </c>
      <c r="C2553" s="57" t="s">
        <v>174</v>
      </c>
      <c r="D2553" s="61">
        <v>707.59989262391696</v>
      </c>
      <c r="E2553" s="62">
        <v>0</v>
      </c>
      <c r="F2553" s="60">
        <v>434057</v>
      </c>
      <c r="G2553" s="60" t="s">
        <v>309</v>
      </c>
      <c r="H2553" s="60">
        <v>2019</v>
      </c>
      <c r="I2553" s="62">
        <v>0</v>
      </c>
      <c r="J2553" s="60" t="s">
        <v>268</v>
      </c>
      <c r="K2553" s="60">
        <v>872008</v>
      </c>
      <c r="L2553" s="61"/>
      <c r="M2553" s="61">
        <v>707.59989262391696</v>
      </c>
      <c r="N2553" s="61"/>
      <c r="O2553" s="60">
        <v>9230</v>
      </c>
      <c r="P2553" s="60">
        <v>504003</v>
      </c>
    </row>
    <row r="2554" spans="1:16" hidden="1" x14ac:dyDescent="0.25">
      <c r="A2554" s="60" t="s">
        <v>34</v>
      </c>
      <c r="B2554" s="60" t="s">
        <v>33</v>
      </c>
      <c r="C2554" s="57" t="s">
        <v>174</v>
      </c>
      <c r="D2554" s="61">
        <v>707.60080397411878</v>
      </c>
      <c r="E2554" s="62">
        <v>0</v>
      </c>
      <c r="F2554" s="60">
        <v>434057</v>
      </c>
      <c r="G2554" s="60" t="s">
        <v>309</v>
      </c>
      <c r="H2554" s="60">
        <v>2019</v>
      </c>
      <c r="I2554" s="62">
        <v>0</v>
      </c>
      <c r="J2554" s="60" t="s">
        <v>268</v>
      </c>
      <c r="K2554" s="60">
        <v>872008</v>
      </c>
      <c r="L2554" s="61"/>
      <c r="M2554" s="61">
        <v>707.60080397411878</v>
      </c>
      <c r="N2554" s="61"/>
      <c r="O2554" s="60">
        <v>9230</v>
      </c>
      <c r="P2554" s="60">
        <v>504003</v>
      </c>
    </row>
    <row r="2555" spans="1:16" hidden="1" x14ac:dyDescent="0.25">
      <c r="A2555" s="60" t="s">
        <v>34</v>
      </c>
      <c r="B2555" s="60" t="s">
        <v>33</v>
      </c>
      <c r="C2555" s="57" t="s">
        <v>174</v>
      </c>
      <c r="D2555" s="61">
        <v>713.39939774976779</v>
      </c>
      <c r="E2555" s="62">
        <v>0</v>
      </c>
      <c r="F2555" s="60">
        <v>434057</v>
      </c>
      <c r="G2555" s="60" t="s">
        <v>309</v>
      </c>
      <c r="H2555" s="60">
        <v>2018</v>
      </c>
      <c r="I2555" s="62">
        <v>0</v>
      </c>
      <c r="J2555" s="60" t="s">
        <v>268</v>
      </c>
      <c r="K2555" s="60">
        <v>872008</v>
      </c>
      <c r="L2555" s="61"/>
      <c r="M2555" s="61">
        <v>713.39939774976779</v>
      </c>
      <c r="N2555" s="61"/>
      <c r="O2555" s="60">
        <v>9230</v>
      </c>
      <c r="P2555" s="60">
        <v>504003</v>
      </c>
    </row>
    <row r="2556" spans="1:16" hidden="1" x14ac:dyDescent="0.25">
      <c r="A2556" s="60" t="s">
        <v>34</v>
      </c>
      <c r="B2556" s="60" t="s">
        <v>33</v>
      </c>
      <c r="C2556" s="57" t="s">
        <v>174</v>
      </c>
      <c r="D2556" s="61">
        <v>713.39948051728231</v>
      </c>
      <c r="E2556" s="62">
        <v>0</v>
      </c>
      <c r="F2556" s="60">
        <v>434057</v>
      </c>
      <c r="G2556" s="60" t="s">
        <v>309</v>
      </c>
      <c r="H2556" s="60">
        <v>2018</v>
      </c>
      <c r="I2556" s="62">
        <v>0</v>
      </c>
      <c r="J2556" s="60" t="s">
        <v>268</v>
      </c>
      <c r="K2556" s="60">
        <v>872008</v>
      </c>
      <c r="L2556" s="61"/>
      <c r="M2556" s="61">
        <v>713.39948051728231</v>
      </c>
      <c r="N2556" s="61"/>
      <c r="O2556" s="60">
        <v>9230</v>
      </c>
      <c r="P2556" s="60">
        <v>504003</v>
      </c>
    </row>
    <row r="2557" spans="1:16" hidden="1" x14ac:dyDescent="0.25">
      <c r="A2557" s="60" t="s">
        <v>34</v>
      </c>
      <c r="B2557" s="60" t="s">
        <v>33</v>
      </c>
      <c r="C2557" s="57" t="s">
        <v>174</v>
      </c>
      <c r="D2557" s="61">
        <v>713.39982407887669</v>
      </c>
      <c r="E2557" s="62">
        <v>0</v>
      </c>
      <c r="F2557" s="60">
        <v>434057</v>
      </c>
      <c r="G2557" s="60" t="s">
        <v>309</v>
      </c>
      <c r="H2557" s="60">
        <v>2018</v>
      </c>
      <c r="I2557" s="62">
        <v>0</v>
      </c>
      <c r="J2557" s="60" t="s">
        <v>268</v>
      </c>
      <c r="K2557" s="60">
        <v>872008</v>
      </c>
      <c r="L2557" s="61"/>
      <c r="M2557" s="61">
        <v>713.39982407887669</v>
      </c>
      <c r="N2557" s="61"/>
      <c r="O2557" s="60">
        <v>9230</v>
      </c>
      <c r="P2557" s="60">
        <v>504003</v>
      </c>
    </row>
    <row r="2558" spans="1:16" hidden="1" x14ac:dyDescent="0.25">
      <c r="A2558" s="60" t="s">
        <v>34</v>
      </c>
      <c r="B2558" s="60" t="s">
        <v>33</v>
      </c>
      <c r="C2558" s="57" t="s">
        <v>174</v>
      </c>
      <c r="D2558" s="61">
        <v>713.39994988712681</v>
      </c>
      <c r="E2558" s="62">
        <v>0</v>
      </c>
      <c r="F2558" s="60">
        <v>434057</v>
      </c>
      <c r="G2558" s="60" t="s">
        <v>309</v>
      </c>
      <c r="H2558" s="60">
        <v>2018</v>
      </c>
      <c r="I2558" s="62">
        <v>0</v>
      </c>
      <c r="J2558" s="60" t="s">
        <v>268</v>
      </c>
      <c r="K2558" s="60">
        <v>872008</v>
      </c>
      <c r="L2558" s="61"/>
      <c r="M2558" s="61">
        <v>713.39994988712681</v>
      </c>
      <c r="N2558" s="61"/>
      <c r="O2558" s="60">
        <v>9230</v>
      </c>
      <c r="P2558" s="60">
        <v>504003</v>
      </c>
    </row>
    <row r="2559" spans="1:16" hidden="1" x14ac:dyDescent="0.25">
      <c r="A2559" s="60" t="s">
        <v>34</v>
      </c>
      <c r="B2559" s="60" t="s">
        <v>33</v>
      </c>
      <c r="C2559" s="57" t="s">
        <v>174</v>
      </c>
      <c r="D2559" s="61">
        <v>713.39995805353101</v>
      </c>
      <c r="E2559" s="62">
        <v>0</v>
      </c>
      <c r="F2559" s="60">
        <v>434057</v>
      </c>
      <c r="G2559" s="60" t="s">
        <v>309</v>
      </c>
      <c r="H2559" s="60">
        <v>2018</v>
      </c>
      <c r="I2559" s="62">
        <v>0</v>
      </c>
      <c r="J2559" s="60" t="s">
        <v>268</v>
      </c>
      <c r="K2559" s="60">
        <v>872008</v>
      </c>
      <c r="L2559" s="61"/>
      <c r="M2559" s="61">
        <v>713.39995805353101</v>
      </c>
      <c r="N2559" s="61"/>
      <c r="O2559" s="60">
        <v>9230</v>
      </c>
      <c r="P2559" s="60">
        <v>504003</v>
      </c>
    </row>
    <row r="2560" spans="1:16" hidden="1" x14ac:dyDescent="0.25">
      <c r="A2560" s="60" t="s">
        <v>34</v>
      </c>
      <c r="B2560" s="60" t="s">
        <v>33</v>
      </c>
      <c r="C2560" s="57" t="s">
        <v>174</v>
      </c>
      <c r="D2560" s="61">
        <v>713.40002271741855</v>
      </c>
      <c r="E2560" s="62">
        <v>0</v>
      </c>
      <c r="F2560" s="60">
        <v>434057</v>
      </c>
      <c r="G2560" s="60" t="s">
        <v>309</v>
      </c>
      <c r="H2560" s="60">
        <v>2018</v>
      </c>
      <c r="I2560" s="62">
        <v>0</v>
      </c>
      <c r="J2560" s="60" t="s">
        <v>268</v>
      </c>
      <c r="K2560" s="60">
        <v>872008</v>
      </c>
      <c r="L2560" s="61"/>
      <c r="M2560" s="61">
        <v>713.40002271741855</v>
      </c>
      <c r="N2560" s="61"/>
      <c r="O2560" s="60">
        <v>9230</v>
      </c>
      <c r="P2560" s="60">
        <v>504003</v>
      </c>
    </row>
    <row r="2561" spans="1:16" hidden="1" x14ac:dyDescent="0.25">
      <c r="A2561" s="60" t="s">
        <v>34</v>
      </c>
      <c r="B2561" s="60" t="s">
        <v>33</v>
      </c>
      <c r="C2561" s="57" t="s">
        <v>174</v>
      </c>
      <c r="D2561" s="61">
        <v>713.40010774157031</v>
      </c>
      <c r="E2561" s="62">
        <v>0</v>
      </c>
      <c r="F2561" s="60">
        <v>434057</v>
      </c>
      <c r="G2561" s="60" t="s">
        <v>309</v>
      </c>
      <c r="H2561" s="60">
        <v>2018</v>
      </c>
      <c r="I2561" s="62">
        <v>0</v>
      </c>
      <c r="J2561" s="60" t="s">
        <v>268</v>
      </c>
      <c r="K2561" s="60">
        <v>872008</v>
      </c>
      <c r="L2561" s="61"/>
      <c r="M2561" s="61">
        <v>713.40010774157031</v>
      </c>
      <c r="N2561" s="61"/>
      <c r="O2561" s="60">
        <v>9230</v>
      </c>
      <c r="P2561" s="60">
        <v>504003</v>
      </c>
    </row>
    <row r="2562" spans="1:16" hidden="1" x14ac:dyDescent="0.25">
      <c r="A2562" s="60" t="s">
        <v>34</v>
      </c>
      <c r="B2562" s="60" t="s">
        <v>33</v>
      </c>
      <c r="C2562" s="57" t="s">
        <v>174</v>
      </c>
      <c r="D2562" s="61">
        <v>713.40012473879506</v>
      </c>
      <c r="E2562" s="62">
        <v>0</v>
      </c>
      <c r="F2562" s="60">
        <v>434057</v>
      </c>
      <c r="G2562" s="60" t="s">
        <v>309</v>
      </c>
      <c r="H2562" s="60">
        <v>2018</v>
      </c>
      <c r="I2562" s="62">
        <v>0</v>
      </c>
      <c r="J2562" s="60" t="s">
        <v>268</v>
      </c>
      <c r="K2562" s="60">
        <v>872008</v>
      </c>
      <c r="L2562" s="61"/>
      <c r="M2562" s="61">
        <v>713.40012473879506</v>
      </c>
      <c r="N2562" s="61"/>
      <c r="O2562" s="60">
        <v>9230</v>
      </c>
      <c r="P2562" s="60">
        <v>504003</v>
      </c>
    </row>
    <row r="2563" spans="1:16" hidden="1" x14ac:dyDescent="0.25">
      <c r="A2563" s="60" t="s">
        <v>34</v>
      </c>
      <c r="B2563" s="60" t="s">
        <v>33</v>
      </c>
      <c r="C2563" s="57" t="s">
        <v>174</v>
      </c>
      <c r="D2563" s="61">
        <v>713.40012659001923</v>
      </c>
      <c r="E2563" s="62">
        <v>0</v>
      </c>
      <c r="F2563" s="60">
        <v>434057</v>
      </c>
      <c r="G2563" s="60" t="s">
        <v>309</v>
      </c>
      <c r="H2563" s="60">
        <v>2018</v>
      </c>
      <c r="I2563" s="62">
        <v>0</v>
      </c>
      <c r="J2563" s="60" t="s">
        <v>268</v>
      </c>
      <c r="K2563" s="60">
        <v>872008</v>
      </c>
      <c r="L2563" s="61"/>
      <c r="M2563" s="61">
        <v>713.40012659001923</v>
      </c>
      <c r="N2563" s="61"/>
      <c r="O2563" s="60">
        <v>9230</v>
      </c>
      <c r="P2563" s="60">
        <v>504003</v>
      </c>
    </row>
    <row r="2564" spans="1:16" hidden="1" x14ac:dyDescent="0.25">
      <c r="A2564" s="60" t="s">
        <v>34</v>
      </c>
      <c r="B2564" s="60" t="s">
        <v>33</v>
      </c>
      <c r="C2564" s="57" t="s">
        <v>174</v>
      </c>
      <c r="D2564" s="61">
        <v>713.40012676543654</v>
      </c>
      <c r="E2564" s="62">
        <v>0</v>
      </c>
      <c r="F2564" s="60">
        <v>434057</v>
      </c>
      <c r="G2564" s="60" t="s">
        <v>309</v>
      </c>
      <c r="H2564" s="60">
        <v>2018</v>
      </c>
      <c r="I2564" s="62">
        <v>0</v>
      </c>
      <c r="J2564" s="60" t="s">
        <v>268</v>
      </c>
      <c r="K2564" s="60">
        <v>872008</v>
      </c>
      <c r="L2564" s="61"/>
      <c r="M2564" s="61">
        <v>713.40012676543654</v>
      </c>
      <c r="N2564" s="61"/>
      <c r="O2564" s="60">
        <v>9230</v>
      </c>
      <c r="P2564" s="60">
        <v>504003</v>
      </c>
    </row>
    <row r="2565" spans="1:16" hidden="1" x14ac:dyDescent="0.25">
      <c r="A2565" s="60" t="s">
        <v>34</v>
      </c>
      <c r="B2565" s="60" t="s">
        <v>33</v>
      </c>
      <c r="C2565" s="57" t="s">
        <v>174</v>
      </c>
      <c r="D2565" s="61">
        <v>713.40038153059334</v>
      </c>
      <c r="E2565" s="62">
        <v>0</v>
      </c>
      <c r="F2565" s="60">
        <v>434057</v>
      </c>
      <c r="G2565" s="60" t="s">
        <v>309</v>
      </c>
      <c r="H2565" s="60">
        <v>2018</v>
      </c>
      <c r="I2565" s="62">
        <v>0</v>
      </c>
      <c r="J2565" s="60" t="s">
        <v>268</v>
      </c>
      <c r="K2565" s="60">
        <v>872008</v>
      </c>
      <c r="L2565" s="61"/>
      <c r="M2565" s="61">
        <v>713.40038153059334</v>
      </c>
      <c r="N2565" s="61"/>
      <c r="O2565" s="60">
        <v>9230</v>
      </c>
      <c r="P2565" s="60">
        <v>504003</v>
      </c>
    </row>
    <row r="2566" spans="1:16" hidden="1" x14ac:dyDescent="0.25">
      <c r="A2566" s="60" t="s">
        <v>34</v>
      </c>
      <c r="B2566" s="60" t="s">
        <v>33</v>
      </c>
      <c r="C2566" s="57" t="s">
        <v>174</v>
      </c>
      <c r="D2566" s="61">
        <v>713.40114487719745</v>
      </c>
      <c r="E2566" s="62">
        <v>0</v>
      </c>
      <c r="F2566" s="60">
        <v>434057</v>
      </c>
      <c r="G2566" s="60" t="s">
        <v>309</v>
      </c>
      <c r="H2566" s="60">
        <v>2018</v>
      </c>
      <c r="I2566" s="62">
        <v>0</v>
      </c>
      <c r="J2566" s="60" t="s">
        <v>268</v>
      </c>
      <c r="K2566" s="60">
        <v>872008</v>
      </c>
      <c r="L2566" s="61"/>
      <c r="M2566" s="61">
        <v>713.40114487719745</v>
      </c>
      <c r="N2566" s="61"/>
      <c r="O2566" s="60">
        <v>9230</v>
      </c>
      <c r="P2566" s="60">
        <v>504003</v>
      </c>
    </row>
    <row r="2567" spans="1:16" hidden="1" x14ac:dyDescent="0.25">
      <c r="A2567" s="60" t="s">
        <v>34</v>
      </c>
      <c r="B2567" s="60" t="s">
        <v>33</v>
      </c>
      <c r="C2567" s="57" t="s">
        <v>174</v>
      </c>
      <c r="D2567" s="61">
        <v>736.59959055483421</v>
      </c>
      <c r="E2567" s="62">
        <v>0</v>
      </c>
      <c r="F2567" s="60">
        <v>434057</v>
      </c>
      <c r="G2567" s="60" t="s">
        <v>309</v>
      </c>
      <c r="H2567" s="60">
        <v>2017</v>
      </c>
      <c r="I2567" s="62">
        <v>0</v>
      </c>
      <c r="J2567" s="60" t="s">
        <v>268</v>
      </c>
      <c r="K2567" s="60">
        <v>872008</v>
      </c>
      <c r="L2567" s="61"/>
      <c r="M2567" s="61">
        <v>736.59959055483421</v>
      </c>
      <c r="N2567" s="61"/>
      <c r="O2567" s="60">
        <v>9230</v>
      </c>
      <c r="P2567" s="60">
        <v>504003</v>
      </c>
    </row>
    <row r="2568" spans="1:16" hidden="1" x14ac:dyDescent="0.25">
      <c r="A2568" s="60" t="s">
        <v>34</v>
      </c>
      <c r="B2568" s="60" t="s">
        <v>33</v>
      </c>
      <c r="C2568" s="57" t="s">
        <v>174</v>
      </c>
      <c r="D2568" s="61">
        <v>736.59961314619738</v>
      </c>
      <c r="E2568" s="62">
        <v>0</v>
      </c>
      <c r="F2568" s="60">
        <v>434057</v>
      </c>
      <c r="G2568" s="60" t="s">
        <v>309</v>
      </c>
      <c r="H2568" s="60">
        <v>2017</v>
      </c>
      <c r="I2568" s="62">
        <v>0</v>
      </c>
      <c r="J2568" s="60" t="s">
        <v>268</v>
      </c>
      <c r="K2568" s="60">
        <v>872008</v>
      </c>
      <c r="L2568" s="61"/>
      <c r="M2568" s="61">
        <v>736.59961314619738</v>
      </c>
      <c r="N2568" s="61"/>
      <c r="O2568" s="60">
        <v>9230</v>
      </c>
      <c r="P2568" s="60">
        <v>504003</v>
      </c>
    </row>
    <row r="2569" spans="1:16" hidden="1" x14ac:dyDescent="0.25">
      <c r="A2569" s="60" t="s">
        <v>34</v>
      </c>
      <c r="B2569" s="60" t="s">
        <v>33</v>
      </c>
      <c r="C2569" s="57" t="s">
        <v>174</v>
      </c>
      <c r="D2569" s="61">
        <v>736.59966036079027</v>
      </c>
      <c r="E2569" s="62">
        <v>0</v>
      </c>
      <c r="F2569" s="60">
        <v>434057</v>
      </c>
      <c r="G2569" s="60" t="s">
        <v>309</v>
      </c>
      <c r="H2569" s="60">
        <v>2017</v>
      </c>
      <c r="I2569" s="62">
        <v>0</v>
      </c>
      <c r="J2569" s="60" t="s">
        <v>268</v>
      </c>
      <c r="K2569" s="60">
        <v>872008</v>
      </c>
      <c r="L2569" s="61"/>
      <c r="M2569" s="61">
        <v>736.59966036079027</v>
      </c>
      <c r="N2569" s="61"/>
      <c r="O2569" s="60">
        <v>9230</v>
      </c>
      <c r="P2569" s="60">
        <v>504003</v>
      </c>
    </row>
    <row r="2570" spans="1:16" hidden="1" x14ac:dyDescent="0.25">
      <c r="A2570" s="60" t="s">
        <v>34</v>
      </c>
      <c r="B2570" s="60" t="s">
        <v>33</v>
      </c>
      <c r="C2570" s="57" t="s">
        <v>174</v>
      </c>
      <c r="D2570" s="61">
        <v>736.59985590829297</v>
      </c>
      <c r="E2570" s="62">
        <v>0</v>
      </c>
      <c r="F2570" s="60">
        <v>434057</v>
      </c>
      <c r="G2570" s="60" t="s">
        <v>309</v>
      </c>
      <c r="H2570" s="60">
        <v>2017</v>
      </c>
      <c r="I2570" s="62">
        <v>0</v>
      </c>
      <c r="J2570" s="60" t="s">
        <v>268</v>
      </c>
      <c r="K2570" s="60">
        <v>872008</v>
      </c>
      <c r="L2570" s="61"/>
      <c r="M2570" s="61">
        <v>736.59985590829297</v>
      </c>
      <c r="N2570" s="61"/>
      <c r="O2570" s="60">
        <v>9230</v>
      </c>
      <c r="P2570" s="60">
        <v>504003</v>
      </c>
    </row>
    <row r="2571" spans="1:16" hidden="1" x14ac:dyDescent="0.25">
      <c r="A2571" s="60" t="s">
        <v>34</v>
      </c>
      <c r="B2571" s="60" t="s">
        <v>33</v>
      </c>
      <c r="C2571" s="57" t="s">
        <v>174</v>
      </c>
      <c r="D2571" s="61">
        <v>736.59992170201508</v>
      </c>
      <c r="E2571" s="62">
        <v>0</v>
      </c>
      <c r="F2571" s="60">
        <v>434057</v>
      </c>
      <c r="G2571" s="60" t="s">
        <v>309</v>
      </c>
      <c r="H2571" s="60">
        <v>2017</v>
      </c>
      <c r="I2571" s="62">
        <v>0</v>
      </c>
      <c r="J2571" s="60" t="s">
        <v>268</v>
      </c>
      <c r="K2571" s="60">
        <v>872008</v>
      </c>
      <c r="L2571" s="61"/>
      <c r="M2571" s="61">
        <v>736.59992170201508</v>
      </c>
      <c r="N2571" s="61"/>
      <c r="O2571" s="60">
        <v>9230</v>
      </c>
      <c r="P2571" s="60">
        <v>504003</v>
      </c>
    </row>
    <row r="2572" spans="1:16" hidden="1" x14ac:dyDescent="0.25">
      <c r="A2572" s="60" t="s">
        <v>34</v>
      </c>
      <c r="B2572" s="60" t="s">
        <v>33</v>
      </c>
      <c r="C2572" s="57" t="s">
        <v>174</v>
      </c>
      <c r="D2572" s="61">
        <v>736.59995469514706</v>
      </c>
      <c r="E2572" s="62">
        <v>0</v>
      </c>
      <c r="F2572" s="60">
        <v>434057</v>
      </c>
      <c r="G2572" s="60" t="s">
        <v>309</v>
      </c>
      <c r="H2572" s="60">
        <v>2017</v>
      </c>
      <c r="I2572" s="62">
        <v>0</v>
      </c>
      <c r="J2572" s="60" t="s">
        <v>268</v>
      </c>
      <c r="K2572" s="60">
        <v>872008</v>
      </c>
      <c r="L2572" s="61"/>
      <c r="M2572" s="61">
        <v>736.59995469514706</v>
      </c>
      <c r="N2572" s="61"/>
      <c r="O2572" s="60">
        <v>9230</v>
      </c>
      <c r="P2572" s="60">
        <v>504003</v>
      </c>
    </row>
    <row r="2573" spans="1:16" hidden="1" x14ac:dyDescent="0.25">
      <c r="A2573" s="60" t="s">
        <v>34</v>
      </c>
      <c r="B2573" s="60" t="s">
        <v>33</v>
      </c>
      <c r="C2573" s="57" t="s">
        <v>174</v>
      </c>
      <c r="D2573" s="61">
        <v>736.60002322415312</v>
      </c>
      <c r="E2573" s="62">
        <v>0</v>
      </c>
      <c r="F2573" s="60">
        <v>434057</v>
      </c>
      <c r="G2573" s="60" t="s">
        <v>309</v>
      </c>
      <c r="H2573" s="60">
        <v>2017</v>
      </c>
      <c r="I2573" s="62">
        <v>0</v>
      </c>
      <c r="J2573" s="60" t="s">
        <v>268</v>
      </c>
      <c r="K2573" s="60">
        <v>872008</v>
      </c>
      <c r="L2573" s="61"/>
      <c r="M2573" s="61">
        <v>736.60002322415312</v>
      </c>
      <c r="N2573" s="61"/>
      <c r="O2573" s="60">
        <v>9230</v>
      </c>
      <c r="P2573" s="60">
        <v>504003</v>
      </c>
    </row>
    <row r="2574" spans="1:16" hidden="1" x14ac:dyDescent="0.25">
      <c r="A2574" s="60" t="s">
        <v>34</v>
      </c>
      <c r="B2574" s="60" t="s">
        <v>33</v>
      </c>
      <c r="C2574" s="57" t="s">
        <v>174</v>
      </c>
      <c r="D2574" s="61">
        <v>736.60012875609618</v>
      </c>
      <c r="E2574" s="62">
        <v>0</v>
      </c>
      <c r="F2574" s="60">
        <v>434057</v>
      </c>
      <c r="G2574" s="60" t="s">
        <v>309</v>
      </c>
      <c r="H2574" s="60">
        <v>2017</v>
      </c>
      <c r="I2574" s="62">
        <v>0</v>
      </c>
      <c r="J2574" s="60" t="s">
        <v>268</v>
      </c>
      <c r="K2574" s="60">
        <v>872008</v>
      </c>
      <c r="L2574" s="61"/>
      <c r="M2574" s="61">
        <v>736.60012875609618</v>
      </c>
      <c r="N2574" s="61"/>
      <c r="O2574" s="60">
        <v>9230</v>
      </c>
      <c r="P2574" s="60">
        <v>504003</v>
      </c>
    </row>
    <row r="2575" spans="1:16" hidden="1" x14ac:dyDescent="0.25">
      <c r="A2575" s="60" t="s">
        <v>34</v>
      </c>
      <c r="B2575" s="60" t="s">
        <v>33</v>
      </c>
      <c r="C2575" s="57" t="s">
        <v>174</v>
      </c>
      <c r="D2575" s="61">
        <v>736.60029039596247</v>
      </c>
      <c r="E2575" s="62">
        <v>0</v>
      </c>
      <c r="F2575" s="60">
        <v>434057</v>
      </c>
      <c r="G2575" s="60" t="s">
        <v>309</v>
      </c>
      <c r="H2575" s="60">
        <v>2017</v>
      </c>
      <c r="I2575" s="62">
        <v>0</v>
      </c>
      <c r="J2575" s="60" t="s">
        <v>268</v>
      </c>
      <c r="K2575" s="60">
        <v>872008</v>
      </c>
      <c r="L2575" s="61"/>
      <c r="M2575" s="61">
        <v>736.60029039596247</v>
      </c>
      <c r="N2575" s="61"/>
      <c r="O2575" s="60">
        <v>9230</v>
      </c>
      <c r="P2575" s="60">
        <v>504003</v>
      </c>
    </row>
    <row r="2576" spans="1:16" hidden="1" x14ac:dyDescent="0.25">
      <c r="A2576" s="60" t="s">
        <v>34</v>
      </c>
      <c r="B2576" s="60" t="s">
        <v>33</v>
      </c>
      <c r="C2576" s="57" t="s">
        <v>174</v>
      </c>
      <c r="D2576" s="61">
        <v>736.60052509632158</v>
      </c>
      <c r="E2576" s="62">
        <v>0</v>
      </c>
      <c r="F2576" s="60">
        <v>434057</v>
      </c>
      <c r="G2576" s="60" t="s">
        <v>309</v>
      </c>
      <c r="H2576" s="60">
        <v>2017</v>
      </c>
      <c r="I2576" s="62">
        <v>0</v>
      </c>
      <c r="J2576" s="60" t="s">
        <v>268</v>
      </c>
      <c r="K2576" s="60">
        <v>872008</v>
      </c>
      <c r="L2576" s="61"/>
      <c r="M2576" s="61">
        <v>736.60052509632158</v>
      </c>
      <c r="N2576" s="61"/>
      <c r="O2576" s="60">
        <v>9230</v>
      </c>
      <c r="P2576" s="60">
        <v>504003</v>
      </c>
    </row>
    <row r="2577" spans="1:16" hidden="1" x14ac:dyDescent="0.25">
      <c r="A2577" s="60" t="s">
        <v>34</v>
      </c>
      <c r="B2577" s="60" t="s">
        <v>33</v>
      </c>
      <c r="C2577" s="57" t="s">
        <v>174</v>
      </c>
      <c r="D2577" s="61">
        <v>1061.400038723275</v>
      </c>
      <c r="E2577" s="62">
        <v>0</v>
      </c>
      <c r="F2577" s="60">
        <v>434057</v>
      </c>
      <c r="G2577" s="60" t="s">
        <v>309</v>
      </c>
      <c r="H2577" s="60">
        <v>2019</v>
      </c>
      <c r="I2577" s="62">
        <v>0</v>
      </c>
      <c r="J2577" s="60" t="s">
        <v>268</v>
      </c>
      <c r="K2577" s="60">
        <v>872008</v>
      </c>
      <c r="L2577" s="61"/>
      <c r="M2577" s="61">
        <v>1061.400038723275</v>
      </c>
      <c r="N2577" s="61"/>
      <c r="O2577" s="60">
        <v>9230</v>
      </c>
      <c r="P2577" s="60">
        <v>504003</v>
      </c>
    </row>
    <row r="2578" spans="1:16" hidden="1" x14ac:dyDescent="0.25">
      <c r="A2578" s="60" t="s">
        <v>34</v>
      </c>
      <c r="B2578" s="60" t="s">
        <v>33</v>
      </c>
      <c r="C2578" s="57" t="s">
        <v>174</v>
      </c>
      <c r="D2578" s="61">
        <v>1061.4001323779476</v>
      </c>
      <c r="E2578" s="62">
        <v>0</v>
      </c>
      <c r="F2578" s="60">
        <v>434057</v>
      </c>
      <c r="G2578" s="60" t="s">
        <v>309</v>
      </c>
      <c r="H2578" s="60">
        <v>2019</v>
      </c>
      <c r="I2578" s="62">
        <v>0</v>
      </c>
      <c r="J2578" s="60" t="s">
        <v>268</v>
      </c>
      <c r="K2578" s="60">
        <v>872008</v>
      </c>
      <c r="L2578" s="61"/>
      <c r="M2578" s="61">
        <v>1061.4001323779476</v>
      </c>
      <c r="N2578" s="61"/>
      <c r="O2578" s="60">
        <v>9230</v>
      </c>
      <c r="P2578" s="60">
        <v>504003</v>
      </c>
    </row>
    <row r="2579" spans="1:16" hidden="1" x14ac:dyDescent="0.25">
      <c r="A2579" s="60" t="s">
        <v>34</v>
      </c>
      <c r="B2579" s="60" t="s">
        <v>33</v>
      </c>
      <c r="C2579" s="57" t="s">
        <v>174</v>
      </c>
      <c r="D2579" s="61">
        <v>1061.4001696998844</v>
      </c>
      <c r="E2579" s="62">
        <v>0</v>
      </c>
      <c r="F2579" s="60">
        <v>434057</v>
      </c>
      <c r="G2579" s="60" t="s">
        <v>309</v>
      </c>
      <c r="H2579" s="60">
        <v>2019</v>
      </c>
      <c r="I2579" s="62">
        <v>0</v>
      </c>
      <c r="J2579" s="60" t="s">
        <v>268</v>
      </c>
      <c r="K2579" s="60">
        <v>872008</v>
      </c>
      <c r="L2579" s="61"/>
      <c r="M2579" s="61">
        <v>1061.4001696998844</v>
      </c>
      <c r="N2579" s="61"/>
      <c r="O2579" s="60">
        <v>9230</v>
      </c>
      <c r="P2579" s="60">
        <v>504003</v>
      </c>
    </row>
    <row r="2580" spans="1:16" hidden="1" x14ac:dyDescent="0.25">
      <c r="A2580" s="60" t="s">
        <v>34</v>
      </c>
      <c r="B2580" s="60" t="s">
        <v>33</v>
      </c>
      <c r="C2580" s="57" t="s">
        <v>174</v>
      </c>
      <c r="D2580" s="61">
        <v>1067.1984278429754</v>
      </c>
      <c r="E2580" s="62">
        <v>0</v>
      </c>
      <c r="F2580" s="60">
        <v>434057</v>
      </c>
      <c r="G2580" s="60" t="s">
        <v>309</v>
      </c>
      <c r="H2580" s="60">
        <v>2020</v>
      </c>
      <c r="I2580" s="62">
        <v>0</v>
      </c>
      <c r="J2580" s="60" t="s">
        <v>268</v>
      </c>
      <c r="K2580" s="60">
        <v>872008</v>
      </c>
      <c r="L2580" s="61"/>
      <c r="M2580" s="61">
        <v>1067.1984278429754</v>
      </c>
      <c r="N2580" s="61"/>
      <c r="O2580" s="60">
        <v>9230</v>
      </c>
      <c r="P2580" s="60">
        <v>504003</v>
      </c>
    </row>
    <row r="2581" spans="1:16" hidden="1" x14ac:dyDescent="0.25">
      <c r="A2581" s="60" t="s">
        <v>34</v>
      </c>
      <c r="B2581" s="60" t="s">
        <v>33</v>
      </c>
      <c r="C2581" s="57" t="s">
        <v>174</v>
      </c>
      <c r="D2581" s="61">
        <v>1067.1987348919295</v>
      </c>
      <c r="E2581" s="62">
        <v>0</v>
      </c>
      <c r="F2581" s="60">
        <v>434057</v>
      </c>
      <c r="G2581" s="60" t="s">
        <v>309</v>
      </c>
      <c r="H2581" s="60">
        <v>2020</v>
      </c>
      <c r="I2581" s="62">
        <v>0</v>
      </c>
      <c r="J2581" s="60" t="s">
        <v>268</v>
      </c>
      <c r="K2581" s="60">
        <v>872008</v>
      </c>
      <c r="L2581" s="61"/>
      <c r="M2581" s="61">
        <v>1067.1987348919295</v>
      </c>
      <c r="N2581" s="61"/>
      <c r="O2581" s="60">
        <v>9230</v>
      </c>
      <c r="P2581" s="60">
        <v>504003</v>
      </c>
    </row>
    <row r="2582" spans="1:16" hidden="1" x14ac:dyDescent="0.25">
      <c r="A2582" s="60" t="s">
        <v>34</v>
      </c>
      <c r="B2582" s="60" t="s">
        <v>33</v>
      </c>
      <c r="C2582" s="57" t="s">
        <v>174</v>
      </c>
      <c r="D2582" s="61">
        <v>1067.1994664922822</v>
      </c>
      <c r="E2582" s="62">
        <v>0</v>
      </c>
      <c r="F2582" s="60">
        <v>434057</v>
      </c>
      <c r="G2582" s="60" t="s">
        <v>309</v>
      </c>
      <c r="H2582" s="60">
        <v>2020</v>
      </c>
      <c r="I2582" s="62">
        <v>0</v>
      </c>
      <c r="J2582" s="60" t="s">
        <v>268</v>
      </c>
      <c r="K2582" s="60">
        <v>872008</v>
      </c>
      <c r="L2582" s="61"/>
      <c r="M2582" s="61">
        <v>1067.1994664922822</v>
      </c>
      <c r="N2582" s="61"/>
      <c r="O2582" s="60">
        <v>9230</v>
      </c>
      <c r="P2582" s="60">
        <v>504003</v>
      </c>
    </row>
    <row r="2583" spans="1:16" hidden="1" x14ac:dyDescent="0.25">
      <c r="A2583" s="60" t="s">
        <v>34</v>
      </c>
      <c r="B2583" s="60" t="s">
        <v>33</v>
      </c>
      <c r="C2583" s="57" t="s">
        <v>174</v>
      </c>
      <c r="D2583" s="61">
        <v>1067.1995630844276</v>
      </c>
      <c r="E2583" s="62">
        <v>0</v>
      </c>
      <c r="F2583" s="60">
        <v>434057</v>
      </c>
      <c r="G2583" s="60" t="s">
        <v>309</v>
      </c>
      <c r="H2583" s="60">
        <v>2020</v>
      </c>
      <c r="I2583" s="62">
        <v>0</v>
      </c>
      <c r="J2583" s="60" t="s">
        <v>268</v>
      </c>
      <c r="K2583" s="60">
        <v>872008</v>
      </c>
      <c r="L2583" s="61"/>
      <c r="M2583" s="61">
        <v>1067.1995630844276</v>
      </c>
      <c r="N2583" s="61"/>
      <c r="O2583" s="60">
        <v>9230</v>
      </c>
      <c r="P2583" s="60">
        <v>504003</v>
      </c>
    </row>
    <row r="2584" spans="1:16" hidden="1" x14ac:dyDescent="0.25">
      <c r="A2584" s="60" t="s">
        <v>34</v>
      </c>
      <c r="B2584" s="60" t="s">
        <v>33</v>
      </c>
      <c r="C2584" s="57" t="s">
        <v>174</v>
      </c>
      <c r="D2584" s="61">
        <v>1067.1996968315671</v>
      </c>
      <c r="E2584" s="62">
        <v>0</v>
      </c>
      <c r="F2584" s="60">
        <v>434057</v>
      </c>
      <c r="G2584" s="60" t="s">
        <v>309</v>
      </c>
      <c r="H2584" s="60">
        <v>2020</v>
      </c>
      <c r="I2584" s="62">
        <v>0</v>
      </c>
      <c r="J2584" s="60" t="s">
        <v>268</v>
      </c>
      <c r="K2584" s="60">
        <v>872008</v>
      </c>
      <c r="L2584" s="61"/>
      <c r="M2584" s="61">
        <v>1067.1996968315671</v>
      </c>
      <c r="N2584" s="61"/>
      <c r="O2584" s="60">
        <v>9230</v>
      </c>
      <c r="P2584" s="60">
        <v>504003</v>
      </c>
    </row>
    <row r="2585" spans="1:16" hidden="1" x14ac:dyDescent="0.25">
      <c r="A2585" s="60" t="s">
        <v>34</v>
      </c>
      <c r="B2585" s="60" t="s">
        <v>33</v>
      </c>
      <c r="C2585" s="57" t="s">
        <v>174</v>
      </c>
      <c r="D2585" s="61">
        <v>1067.1998283374821</v>
      </c>
      <c r="E2585" s="62">
        <v>0</v>
      </c>
      <c r="F2585" s="60">
        <v>434057</v>
      </c>
      <c r="G2585" s="60" t="s">
        <v>309</v>
      </c>
      <c r="H2585" s="60">
        <v>2020</v>
      </c>
      <c r="I2585" s="62">
        <v>0</v>
      </c>
      <c r="J2585" s="60" t="s">
        <v>268</v>
      </c>
      <c r="K2585" s="60">
        <v>872008</v>
      </c>
      <c r="L2585" s="61"/>
      <c r="M2585" s="61">
        <v>1067.1998283374821</v>
      </c>
      <c r="N2585" s="61"/>
      <c r="O2585" s="60">
        <v>9230</v>
      </c>
      <c r="P2585" s="60">
        <v>504003</v>
      </c>
    </row>
    <row r="2586" spans="1:16" hidden="1" x14ac:dyDescent="0.25">
      <c r="A2586" s="60" t="s">
        <v>34</v>
      </c>
      <c r="B2586" s="60" t="s">
        <v>33</v>
      </c>
      <c r="C2586" s="57" t="s">
        <v>174</v>
      </c>
      <c r="D2586" s="61">
        <v>1067.2002714801092</v>
      </c>
      <c r="E2586" s="62">
        <v>0</v>
      </c>
      <c r="F2586" s="60">
        <v>434057</v>
      </c>
      <c r="G2586" s="60" t="s">
        <v>309</v>
      </c>
      <c r="H2586" s="60">
        <v>2020</v>
      </c>
      <c r="I2586" s="62">
        <v>0</v>
      </c>
      <c r="J2586" s="60" t="s">
        <v>268</v>
      </c>
      <c r="K2586" s="60">
        <v>872008</v>
      </c>
      <c r="L2586" s="61"/>
      <c r="M2586" s="61">
        <v>1067.2002714801092</v>
      </c>
      <c r="N2586" s="61"/>
      <c r="O2586" s="60">
        <v>9230</v>
      </c>
      <c r="P2586" s="60">
        <v>504003</v>
      </c>
    </row>
    <row r="2587" spans="1:16" hidden="1" x14ac:dyDescent="0.25">
      <c r="A2587" s="60" t="s">
        <v>34</v>
      </c>
      <c r="B2587" s="60" t="s">
        <v>33</v>
      </c>
      <c r="C2587" s="57" t="s">
        <v>174</v>
      </c>
      <c r="D2587" s="61">
        <v>1067.2013888066801</v>
      </c>
      <c r="E2587" s="62">
        <v>0</v>
      </c>
      <c r="F2587" s="60">
        <v>434057</v>
      </c>
      <c r="G2587" s="60" t="s">
        <v>309</v>
      </c>
      <c r="H2587" s="60">
        <v>2020</v>
      </c>
      <c r="I2587" s="62">
        <v>0</v>
      </c>
      <c r="J2587" s="60" t="s">
        <v>268</v>
      </c>
      <c r="K2587" s="60">
        <v>872008</v>
      </c>
      <c r="L2587" s="61"/>
      <c r="M2587" s="61">
        <v>1067.2013888066801</v>
      </c>
      <c r="N2587" s="61"/>
      <c r="O2587" s="60">
        <v>9230</v>
      </c>
      <c r="P2587" s="60">
        <v>504003</v>
      </c>
    </row>
    <row r="2588" spans="1:16" hidden="1" x14ac:dyDescent="0.25">
      <c r="A2588" s="60" t="s">
        <v>34</v>
      </c>
      <c r="B2588" s="60" t="s">
        <v>33</v>
      </c>
      <c r="C2588" s="57" t="s">
        <v>174</v>
      </c>
      <c r="D2588" s="61">
        <v>1217.9995212298911</v>
      </c>
      <c r="E2588" s="62">
        <v>0</v>
      </c>
      <c r="F2588" s="60">
        <v>434057</v>
      </c>
      <c r="G2588" s="60" t="s">
        <v>309</v>
      </c>
      <c r="H2588" s="60">
        <v>2015</v>
      </c>
      <c r="I2588" s="62">
        <v>0</v>
      </c>
      <c r="J2588" s="60" t="s">
        <v>268</v>
      </c>
      <c r="K2588" s="60">
        <v>870905</v>
      </c>
      <c r="L2588" s="61"/>
      <c r="M2588" s="61">
        <v>1217.9995212298911</v>
      </c>
      <c r="N2588" s="61"/>
      <c r="O2588" s="60">
        <v>9210</v>
      </c>
      <c r="P2588" s="60">
        <v>504003</v>
      </c>
    </row>
    <row r="2589" spans="1:16" hidden="1" x14ac:dyDescent="0.25">
      <c r="A2589" s="60" t="s">
        <v>34</v>
      </c>
      <c r="B2589" s="60" t="s">
        <v>33</v>
      </c>
      <c r="C2589" s="57" t="s">
        <v>174</v>
      </c>
      <c r="D2589" s="61">
        <v>1345.5997994541772</v>
      </c>
      <c r="E2589" s="62">
        <v>0</v>
      </c>
      <c r="F2589" s="60">
        <v>434057</v>
      </c>
      <c r="G2589" s="60" t="s">
        <v>309</v>
      </c>
      <c r="H2589" s="60">
        <v>2016</v>
      </c>
      <c r="I2589" s="62">
        <v>0</v>
      </c>
      <c r="J2589" s="60" t="s">
        <v>268</v>
      </c>
      <c r="K2589" s="60">
        <v>872008</v>
      </c>
      <c r="L2589" s="61"/>
      <c r="M2589" s="61">
        <v>1345.5997994541772</v>
      </c>
      <c r="N2589" s="61"/>
      <c r="O2589" s="60">
        <v>9230</v>
      </c>
      <c r="P2589" s="60">
        <v>504003</v>
      </c>
    </row>
    <row r="2590" spans="1:16" hidden="1" x14ac:dyDescent="0.25">
      <c r="A2590" s="60" t="s">
        <v>34</v>
      </c>
      <c r="B2590" s="60" t="s">
        <v>33</v>
      </c>
      <c r="C2590" s="57" t="s">
        <v>174</v>
      </c>
      <c r="D2590" s="61">
        <v>2122.7998738214465</v>
      </c>
      <c r="E2590" s="62">
        <v>0</v>
      </c>
      <c r="F2590" s="60">
        <v>434057</v>
      </c>
      <c r="G2590" s="60" t="s">
        <v>309</v>
      </c>
      <c r="H2590" s="60">
        <v>2019</v>
      </c>
      <c r="I2590" s="62">
        <v>0</v>
      </c>
      <c r="J2590" s="60" t="s">
        <v>268</v>
      </c>
      <c r="K2590" s="60">
        <v>872008</v>
      </c>
      <c r="L2590" s="61"/>
      <c r="M2590" s="61">
        <v>2122.7998738214465</v>
      </c>
      <c r="N2590" s="61"/>
      <c r="O2590" s="60">
        <v>9230</v>
      </c>
      <c r="P2590" s="60">
        <v>504003</v>
      </c>
    </row>
    <row r="2591" spans="1:16" hidden="1" x14ac:dyDescent="0.25">
      <c r="A2591" s="60" t="s">
        <v>34</v>
      </c>
      <c r="B2591" s="60" t="s">
        <v>33</v>
      </c>
      <c r="C2591" s="57" t="s">
        <v>174</v>
      </c>
      <c r="D2591" s="61">
        <v>4672.5950107491399</v>
      </c>
      <c r="E2591" s="62">
        <v>0</v>
      </c>
      <c r="F2591" s="60">
        <v>434057</v>
      </c>
      <c r="G2591" s="60" t="s">
        <v>309</v>
      </c>
      <c r="H2591" s="60">
        <v>2019</v>
      </c>
      <c r="I2591" s="62">
        <v>0</v>
      </c>
      <c r="J2591" s="60" t="s">
        <v>268</v>
      </c>
      <c r="K2591" s="60">
        <v>872008</v>
      </c>
      <c r="L2591" s="61"/>
      <c r="M2591" s="61">
        <v>4672.5950107491399</v>
      </c>
      <c r="N2591" s="61"/>
      <c r="O2591" s="60">
        <v>9230</v>
      </c>
      <c r="P2591" s="60">
        <v>504003</v>
      </c>
    </row>
    <row r="2592" spans="1:16" hidden="1" x14ac:dyDescent="0.25">
      <c r="A2592" s="60" t="s">
        <v>34</v>
      </c>
      <c r="B2592" s="60" t="s">
        <v>33</v>
      </c>
      <c r="C2592" s="57" t="s">
        <v>174</v>
      </c>
      <c r="D2592" s="61">
        <v>4825.7990840781258</v>
      </c>
      <c r="E2592" s="62">
        <v>0</v>
      </c>
      <c r="F2592" s="60">
        <v>434057</v>
      </c>
      <c r="G2592" s="60" t="s">
        <v>309</v>
      </c>
      <c r="H2592" s="60">
        <v>2017</v>
      </c>
      <c r="I2592" s="62">
        <v>0</v>
      </c>
      <c r="J2592" s="60" t="s">
        <v>268</v>
      </c>
      <c r="K2592" s="60">
        <v>872008</v>
      </c>
      <c r="L2592" s="61"/>
      <c r="M2592" s="61">
        <v>4825.7990840781258</v>
      </c>
      <c r="N2592" s="61"/>
      <c r="O2592" s="60">
        <v>9230</v>
      </c>
      <c r="P2592" s="60">
        <v>504003</v>
      </c>
    </row>
    <row r="2593" spans="1:16" hidden="1" x14ac:dyDescent="0.25">
      <c r="A2593" s="60" t="s">
        <v>34</v>
      </c>
      <c r="B2593" s="60" t="s">
        <v>33</v>
      </c>
      <c r="C2593" s="57" t="s">
        <v>174</v>
      </c>
      <c r="D2593" s="61">
        <v>4864.1000204510392</v>
      </c>
      <c r="E2593" s="62">
        <v>0</v>
      </c>
      <c r="F2593" s="60">
        <v>434057</v>
      </c>
      <c r="G2593" s="60" t="s">
        <v>309</v>
      </c>
      <c r="H2593" s="60">
        <v>2017</v>
      </c>
      <c r="I2593" s="62">
        <v>0</v>
      </c>
      <c r="J2593" s="60" t="s">
        <v>268</v>
      </c>
      <c r="K2593" s="60">
        <v>872008</v>
      </c>
      <c r="L2593" s="61"/>
      <c r="M2593" s="61">
        <v>4864.1000204510392</v>
      </c>
      <c r="N2593" s="61"/>
      <c r="O2593" s="60">
        <v>9230</v>
      </c>
      <c r="P2593" s="60">
        <v>504003</v>
      </c>
    </row>
    <row r="2594" spans="1:16" hidden="1" x14ac:dyDescent="0.25">
      <c r="A2594" s="60" t="s">
        <v>34</v>
      </c>
      <c r="B2594" s="60" t="s">
        <v>33</v>
      </c>
      <c r="C2594" s="57" t="s">
        <v>174</v>
      </c>
      <c r="D2594" s="61">
        <v>7047.201714975351</v>
      </c>
      <c r="E2594" s="62">
        <v>0</v>
      </c>
      <c r="F2594" s="60">
        <v>434057</v>
      </c>
      <c r="G2594" s="60" t="s">
        <v>309</v>
      </c>
      <c r="H2594" s="60">
        <v>2020</v>
      </c>
      <c r="I2594" s="62">
        <v>0</v>
      </c>
      <c r="J2594" s="60" t="s">
        <v>268</v>
      </c>
      <c r="K2594" s="60">
        <v>872008</v>
      </c>
      <c r="L2594" s="61"/>
      <c r="M2594" s="61">
        <v>7047.201714975351</v>
      </c>
      <c r="N2594" s="61"/>
      <c r="O2594" s="60">
        <v>9230</v>
      </c>
      <c r="P2594" s="60">
        <v>504003</v>
      </c>
    </row>
    <row r="2595" spans="1:16" x14ac:dyDescent="0.25">
      <c r="A2595" s="57" t="s">
        <v>34</v>
      </c>
      <c r="B2595" s="57" t="s">
        <v>33</v>
      </c>
      <c r="C2595" s="57" t="s">
        <v>175</v>
      </c>
      <c r="D2595" s="58">
        <v>1583.3996622410552</v>
      </c>
      <c r="E2595" s="59">
        <v>0</v>
      </c>
      <c r="F2595" s="57">
        <v>414057</v>
      </c>
      <c r="G2595" s="57" t="s">
        <v>311</v>
      </c>
      <c r="H2595" s="57">
        <v>2019</v>
      </c>
      <c r="I2595" s="59">
        <v>0</v>
      </c>
      <c r="J2595" s="57" t="s">
        <v>268</v>
      </c>
      <c r="K2595" s="57">
        <v>872008</v>
      </c>
      <c r="M2595" s="58">
        <v>1583.3996622410552</v>
      </c>
      <c r="O2595" s="57">
        <v>9230</v>
      </c>
      <c r="P2595" s="57">
        <v>504003</v>
      </c>
    </row>
    <row r="2596" spans="1:16" x14ac:dyDescent="0.25">
      <c r="A2596" s="57" t="s">
        <v>34</v>
      </c>
      <c r="B2596" s="57" t="s">
        <v>33</v>
      </c>
      <c r="C2596" s="57" t="s">
        <v>175</v>
      </c>
      <c r="D2596" s="58">
        <v>1583.3997002384751</v>
      </c>
      <c r="E2596" s="59">
        <v>0</v>
      </c>
      <c r="F2596" s="57">
        <v>414057</v>
      </c>
      <c r="G2596" s="57" t="s">
        <v>311</v>
      </c>
      <c r="H2596" s="57">
        <v>2019</v>
      </c>
      <c r="I2596" s="59">
        <v>0</v>
      </c>
      <c r="J2596" s="57" t="s">
        <v>268</v>
      </c>
      <c r="K2596" s="57">
        <v>872008</v>
      </c>
      <c r="M2596" s="58">
        <v>1583.3997002384751</v>
      </c>
      <c r="O2596" s="57">
        <v>9230</v>
      </c>
      <c r="P2596" s="57">
        <v>504003</v>
      </c>
    </row>
    <row r="2597" spans="1:16" x14ac:dyDescent="0.25">
      <c r="A2597" s="57" t="s">
        <v>34</v>
      </c>
      <c r="B2597" s="57" t="s">
        <v>33</v>
      </c>
      <c r="C2597" s="57" t="s">
        <v>175</v>
      </c>
      <c r="D2597" s="58">
        <v>1583.3998987510809</v>
      </c>
      <c r="E2597" s="59">
        <v>0</v>
      </c>
      <c r="F2597" s="57">
        <v>414057</v>
      </c>
      <c r="G2597" s="57" t="s">
        <v>311</v>
      </c>
      <c r="H2597" s="57">
        <v>2019</v>
      </c>
      <c r="I2597" s="59">
        <v>0</v>
      </c>
      <c r="J2597" s="57" t="s">
        <v>268</v>
      </c>
      <c r="K2597" s="57">
        <v>872008</v>
      </c>
      <c r="M2597" s="58">
        <v>1583.3998987510809</v>
      </c>
      <c r="O2597" s="57">
        <v>9230</v>
      </c>
      <c r="P2597" s="57">
        <v>504003</v>
      </c>
    </row>
    <row r="2598" spans="1:16" x14ac:dyDescent="0.25">
      <c r="A2598" s="57" t="s">
        <v>34</v>
      </c>
      <c r="B2598" s="57" t="s">
        <v>33</v>
      </c>
      <c r="C2598" s="57" t="s">
        <v>175</v>
      </c>
      <c r="D2598" s="58">
        <v>1583.3998988866911</v>
      </c>
      <c r="E2598" s="59">
        <v>0</v>
      </c>
      <c r="F2598" s="57">
        <v>414057</v>
      </c>
      <c r="G2598" s="57" t="s">
        <v>311</v>
      </c>
      <c r="H2598" s="57">
        <v>2019</v>
      </c>
      <c r="I2598" s="59">
        <v>0</v>
      </c>
      <c r="J2598" s="57" t="s">
        <v>268</v>
      </c>
      <c r="K2598" s="57">
        <v>872008</v>
      </c>
      <c r="M2598" s="58">
        <v>1583.3998988866911</v>
      </c>
      <c r="O2598" s="57">
        <v>9230</v>
      </c>
      <c r="P2598" s="57">
        <v>504003</v>
      </c>
    </row>
    <row r="2599" spans="1:16" x14ac:dyDescent="0.25">
      <c r="A2599" s="57" t="s">
        <v>34</v>
      </c>
      <c r="B2599" s="57" t="s">
        <v>33</v>
      </c>
      <c r="C2599" s="57" t="s">
        <v>175</v>
      </c>
      <c r="D2599" s="58">
        <v>1583.3999108099606</v>
      </c>
      <c r="E2599" s="59">
        <v>0</v>
      </c>
      <c r="F2599" s="57">
        <v>414057</v>
      </c>
      <c r="G2599" s="57" t="s">
        <v>311</v>
      </c>
      <c r="H2599" s="57">
        <v>2019</v>
      </c>
      <c r="I2599" s="59">
        <v>0</v>
      </c>
      <c r="J2599" s="57" t="s">
        <v>268</v>
      </c>
      <c r="K2599" s="57">
        <v>872008</v>
      </c>
      <c r="M2599" s="58">
        <v>1583.3999108099606</v>
      </c>
      <c r="O2599" s="57">
        <v>9230</v>
      </c>
      <c r="P2599" s="57">
        <v>504003</v>
      </c>
    </row>
    <row r="2600" spans="1:16" x14ac:dyDescent="0.25">
      <c r="A2600" s="57" t="s">
        <v>34</v>
      </c>
      <c r="B2600" s="57" t="s">
        <v>33</v>
      </c>
      <c r="C2600" s="57" t="s">
        <v>175</v>
      </c>
      <c r="D2600" s="58">
        <v>1583.4004553694328</v>
      </c>
      <c r="E2600" s="59">
        <v>0</v>
      </c>
      <c r="F2600" s="57">
        <v>414057</v>
      </c>
      <c r="G2600" s="57" t="s">
        <v>311</v>
      </c>
      <c r="H2600" s="57">
        <v>2019</v>
      </c>
      <c r="I2600" s="59">
        <v>0</v>
      </c>
      <c r="J2600" s="57" t="s">
        <v>268</v>
      </c>
      <c r="K2600" s="57">
        <v>872008</v>
      </c>
      <c r="M2600" s="58">
        <v>1583.4004553694328</v>
      </c>
      <c r="O2600" s="57">
        <v>9230</v>
      </c>
      <c r="P2600" s="57">
        <v>504003</v>
      </c>
    </row>
    <row r="2601" spans="1:16" x14ac:dyDescent="0.25">
      <c r="A2601" s="57" t="s">
        <v>34</v>
      </c>
      <c r="B2601" s="57" t="s">
        <v>33</v>
      </c>
      <c r="C2601" s="57" t="s">
        <v>175</v>
      </c>
      <c r="D2601" s="58">
        <v>1699.3997842773683</v>
      </c>
      <c r="E2601" s="59">
        <v>0</v>
      </c>
      <c r="F2601" s="57">
        <v>414057</v>
      </c>
      <c r="G2601" s="57" t="s">
        <v>311</v>
      </c>
      <c r="H2601" s="57">
        <v>2016</v>
      </c>
      <c r="I2601" s="59">
        <v>0</v>
      </c>
      <c r="J2601" s="57" t="s">
        <v>268</v>
      </c>
      <c r="K2601" s="57">
        <v>872008</v>
      </c>
      <c r="M2601" s="58">
        <v>1699.3997842773683</v>
      </c>
      <c r="O2601" s="57">
        <v>9230</v>
      </c>
      <c r="P2601" s="57">
        <v>504003</v>
      </c>
    </row>
    <row r="2602" spans="1:16" x14ac:dyDescent="0.25">
      <c r="A2602" s="57" t="s">
        <v>34</v>
      </c>
      <c r="B2602" s="57" t="s">
        <v>33</v>
      </c>
      <c r="C2602" s="57" t="s">
        <v>175</v>
      </c>
      <c r="D2602" s="58">
        <v>1699.3998217248918</v>
      </c>
      <c r="E2602" s="59">
        <v>0</v>
      </c>
      <c r="F2602" s="57">
        <v>414057</v>
      </c>
      <c r="G2602" s="57" t="s">
        <v>311</v>
      </c>
      <c r="H2602" s="57">
        <v>2016</v>
      </c>
      <c r="I2602" s="59">
        <v>0</v>
      </c>
      <c r="J2602" s="57" t="s">
        <v>268</v>
      </c>
      <c r="K2602" s="57">
        <v>872008</v>
      </c>
      <c r="M2602" s="58">
        <v>1699.3998217248918</v>
      </c>
      <c r="O2602" s="57">
        <v>9230</v>
      </c>
      <c r="P2602" s="57">
        <v>504003</v>
      </c>
    </row>
    <row r="2603" spans="1:16" x14ac:dyDescent="0.25">
      <c r="A2603" s="57" t="s">
        <v>34</v>
      </c>
      <c r="B2603" s="57" t="s">
        <v>33</v>
      </c>
      <c r="C2603" s="57" t="s">
        <v>175</v>
      </c>
      <c r="D2603" s="58">
        <v>1699.3998580221923</v>
      </c>
      <c r="E2603" s="59">
        <v>0</v>
      </c>
      <c r="F2603" s="57">
        <v>414057</v>
      </c>
      <c r="G2603" s="57" t="s">
        <v>311</v>
      </c>
      <c r="H2603" s="57">
        <v>2016</v>
      </c>
      <c r="I2603" s="59">
        <v>0</v>
      </c>
      <c r="J2603" s="57" t="s">
        <v>268</v>
      </c>
      <c r="K2603" s="57">
        <v>872008</v>
      </c>
      <c r="M2603" s="58">
        <v>1699.3998580221923</v>
      </c>
      <c r="O2603" s="57">
        <v>9230</v>
      </c>
      <c r="P2603" s="57">
        <v>504003</v>
      </c>
    </row>
    <row r="2604" spans="1:16" x14ac:dyDescent="0.25">
      <c r="A2604" s="57" t="s">
        <v>34</v>
      </c>
      <c r="B2604" s="57" t="s">
        <v>33</v>
      </c>
      <c r="C2604" s="57" t="s">
        <v>175</v>
      </c>
      <c r="D2604" s="58">
        <v>1699.3998856459325</v>
      </c>
      <c r="E2604" s="59">
        <v>0</v>
      </c>
      <c r="F2604" s="57">
        <v>414057</v>
      </c>
      <c r="G2604" s="57" t="s">
        <v>311</v>
      </c>
      <c r="H2604" s="57">
        <v>2016</v>
      </c>
      <c r="I2604" s="59">
        <v>0</v>
      </c>
      <c r="J2604" s="57" t="s">
        <v>268</v>
      </c>
      <c r="K2604" s="57">
        <v>872008</v>
      </c>
      <c r="M2604" s="58">
        <v>1699.3998856459325</v>
      </c>
      <c r="O2604" s="57">
        <v>9230</v>
      </c>
      <c r="P2604" s="57">
        <v>504003</v>
      </c>
    </row>
    <row r="2605" spans="1:16" x14ac:dyDescent="0.25">
      <c r="A2605" s="57" t="s">
        <v>34</v>
      </c>
      <c r="B2605" s="57" t="s">
        <v>33</v>
      </c>
      <c r="C2605" s="57" t="s">
        <v>175</v>
      </c>
      <c r="D2605" s="58">
        <v>1699.3999254068594</v>
      </c>
      <c r="E2605" s="59">
        <v>0</v>
      </c>
      <c r="F2605" s="57">
        <v>414057</v>
      </c>
      <c r="G2605" s="57" t="s">
        <v>311</v>
      </c>
      <c r="H2605" s="57">
        <v>2016</v>
      </c>
      <c r="I2605" s="59">
        <v>0</v>
      </c>
      <c r="J2605" s="57" t="s">
        <v>268</v>
      </c>
      <c r="K2605" s="57">
        <v>872008</v>
      </c>
      <c r="M2605" s="58">
        <v>1699.3999254068594</v>
      </c>
      <c r="O2605" s="57">
        <v>9230</v>
      </c>
      <c r="P2605" s="57">
        <v>504003</v>
      </c>
    </row>
    <row r="2606" spans="1:16" x14ac:dyDescent="0.25">
      <c r="A2606" s="57" t="s">
        <v>34</v>
      </c>
      <c r="B2606" s="57" t="s">
        <v>33</v>
      </c>
      <c r="C2606" s="57" t="s">
        <v>175</v>
      </c>
      <c r="D2606" s="58">
        <v>1699.3999751590889</v>
      </c>
      <c r="E2606" s="59">
        <v>0</v>
      </c>
      <c r="F2606" s="57">
        <v>414057</v>
      </c>
      <c r="G2606" s="57" t="s">
        <v>311</v>
      </c>
      <c r="H2606" s="57">
        <v>2016</v>
      </c>
      <c r="I2606" s="59">
        <v>0</v>
      </c>
      <c r="J2606" s="57" t="s">
        <v>268</v>
      </c>
      <c r="K2606" s="57">
        <v>872008</v>
      </c>
      <c r="M2606" s="58">
        <v>1699.3999751590889</v>
      </c>
      <c r="O2606" s="57">
        <v>9230</v>
      </c>
      <c r="P2606" s="57">
        <v>504003</v>
      </c>
    </row>
    <row r="2607" spans="1:16" x14ac:dyDescent="0.25">
      <c r="A2607" s="57" t="s">
        <v>34</v>
      </c>
      <c r="B2607" s="57" t="s">
        <v>33</v>
      </c>
      <c r="C2607" s="57" t="s">
        <v>175</v>
      </c>
      <c r="D2607" s="58">
        <v>1699.4001107296624</v>
      </c>
      <c r="E2607" s="59">
        <v>0</v>
      </c>
      <c r="F2607" s="57">
        <v>414057</v>
      </c>
      <c r="G2607" s="57" t="s">
        <v>311</v>
      </c>
      <c r="H2607" s="57">
        <v>2016</v>
      </c>
      <c r="I2607" s="59">
        <v>0</v>
      </c>
      <c r="J2607" s="57" t="s">
        <v>268</v>
      </c>
      <c r="K2607" s="57">
        <v>872008</v>
      </c>
      <c r="M2607" s="58">
        <v>1699.4001107296624</v>
      </c>
      <c r="O2607" s="57">
        <v>9230</v>
      </c>
      <c r="P2607" s="57">
        <v>504003</v>
      </c>
    </row>
    <row r="2608" spans="1:16" x14ac:dyDescent="0.25">
      <c r="A2608" s="57" t="s">
        <v>34</v>
      </c>
      <c r="B2608" s="57" t="s">
        <v>33</v>
      </c>
      <c r="C2608" s="57" t="s">
        <v>175</v>
      </c>
      <c r="D2608" s="58">
        <v>1699.4001248938105</v>
      </c>
      <c r="E2608" s="59">
        <v>0</v>
      </c>
      <c r="F2608" s="57">
        <v>414057</v>
      </c>
      <c r="G2608" s="57" t="s">
        <v>311</v>
      </c>
      <c r="H2608" s="57">
        <v>2016</v>
      </c>
      <c r="I2608" s="59">
        <v>0</v>
      </c>
      <c r="J2608" s="57" t="s">
        <v>268</v>
      </c>
      <c r="K2608" s="57">
        <v>872008</v>
      </c>
      <c r="M2608" s="58">
        <v>1699.4001248938105</v>
      </c>
      <c r="O2608" s="57">
        <v>9230</v>
      </c>
      <c r="P2608" s="57">
        <v>504003</v>
      </c>
    </row>
    <row r="2609" spans="1:16" x14ac:dyDescent="0.25">
      <c r="A2609" s="57" t="s">
        <v>34</v>
      </c>
      <c r="B2609" s="57" t="s">
        <v>33</v>
      </c>
      <c r="C2609" s="57" t="s">
        <v>175</v>
      </c>
      <c r="D2609" s="58">
        <v>1699.4001375349744</v>
      </c>
      <c r="E2609" s="59">
        <v>0</v>
      </c>
      <c r="F2609" s="57">
        <v>414057</v>
      </c>
      <c r="G2609" s="57" t="s">
        <v>311</v>
      </c>
      <c r="H2609" s="57">
        <v>2016</v>
      </c>
      <c r="I2609" s="59">
        <v>0</v>
      </c>
      <c r="J2609" s="57" t="s">
        <v>268</v>
      </c>
      <c r="K2609" s="57">
        <v>872008</v>
      </c>
      <c r="M2609" s="58">
        <v>1699.4001375349744</v>
      </c>
      <c r="O2609" s="57">
        <v>9230</v>
      </c>
      <c r="P2609" s="57">
        <v>504003</v>
      </c>
    </row>
    <row r="2610" spans="1:16" x14ac:dyDescent="0.25">
      <c r="A2610" s="57" t="s">
        <v>34</v>
      </c>
      <c r="B2610" s="57" t="s">
        <v>33</v>
      </c>
      <c r="C2610" s="57" t="s">
        <v>175</v>
      </c>
      <c r="D2610" s="58">
        <v>1699.4003826657427</v>
      </c>
      <c r="E2610" s="59">
        <v>0</v>
      </c>
      <c r="F2610" s="57">
        <v>414057</v>
      </c>
      <c r="G2610" s="57" t="s">
        <v>311</v>
      </c>
      <c r="H2610" s="57">
        <v>2016</v>
      </c>
      <c r="I2610" s="59">
        <v>0</v>
      </c>
      <c r="J2610" s="57" t="s">
        <v>268</v>
      </c>
      <c r="K2610" s="57">
        <v>872008</v>
      </c>
      <c r="M2610" s="58">
        <v>1699.4003826657427</v>
      </c>
      <c r="O2610" s="57">
        <v>9230</v>
      </c>
      <c r="P2610" s="57">
        <v>504003</v>
      </c>
    </row>
    <row r="2611" spans="1:16" x14ac:dyDescent="0.25">
      <c r="A2611" s="57" t="s">
        <v>34</v>
      </c>
      <c r="B2611" s="57" t="s">
        <v>33</v>
      </c>
      <c r="C2611" s="57" t="s">
        <v>175</v>
      </c>
      <c r="D2611" s="58">
        <v>1780.5988997183226</v>
      </c>
      <c r="E2611" s="59">
        <v>0</v>
      </c>
      <c r="F2611" s="57">
        <v>414057</v>
      </c>
      <c r="G2611" s="57" t="s">
        <v>311</v>
      </c>
      <c r="H2611" s="57">
        <v>2018</v>
      </c>
      <c r="I2611" s="59">
        <v>0</v>
      </c>
      <c r="J2611" s="57" t="s">
        <v>268</v>
      </c>
      <c r="K2611" s="57">
        <v>872008</v>
      </c>
      <c r="M2611" s="58">
        <v>1780.5988997183226</v>
      </c>
      <c r="O2611" s="57">
        <v>9230</v>
      </c>
      <c r="P2611" s="57">
        <v>504003</v>
      </c>
    </row>
    <row r="2612" spans="1:16" x14ac:dyDescent="0.25">
      <c r="A2612" s="57" t="s">
        <v>34</v>
      </c>
      <c r="B2612" s="57" t="s">
        <v>33</v>
      </c>
      <c r="C2612" s="57" t="s">
        <v>175</v>
      </c>
      <c r="D2612" s="58">
        <v>1780.5995347691783</v>
      </c>
      <c r="E2612" s="59">
        <v>0</v>
      </c>
      <c r="F2612" s="57">
        <v>414057</v>
      </c>
      <c r="G2612" s="57" t="s">
        <v>311</v>
      </c>
      <c r="H2612" s="57">
        <v>2018</v>
      </c>
      <c r="I2612" s="59">
        <v>0</v>
      </c>
      <c r="J2612" s="57" t="s">
        <v>268</v>
      </c>
      <c r="K2612" s="57">
        <v>872008</v>
      </c>
      <c r="M2612" s="58">
        <v>1780.5995347691783</v>
      </c>
      <c r="O2612" s="57">
        <v>9230</v>
      </c>
      <c r="P2612" s="57">
        <v>504003</v>
      </c>
    </row>
    <row r="2613" spans="1:16" x14ac:dyDescent="0.25">
      <c r="A2613" s="57" t="s">
        <v>34</v>
      </c>
      <c r="B2613" s="57" t="s">
        <v>33</v>
      </c>
      <c r="C2613" s="57" t="s">
        <v>175</v>
      </c>
      <c r="D2613" s="58">
        <v>1780.5996937818252</v>
      </c>
      <c r="E2613" s="59">
        <v>0</v>
      </c>
      <c r="F2613" s="57">
        <v>414057</v>
      </c>
      <c r="G2613" s="57" t="s">
        <v>311</v>
      </c>
      <c r="H2613" s="57">
        <v>2018</v>
      </c>
      <c r="I2613" s="59">
        <v>0</v>
      </c>
      <c r="J2613" s="57" t="s">
        <v>268</v>
      </c>
      <c r="K2613" s="57">
        <v>872008</v>
      </c>
      <c r="M2613" s="58">
        <v>1780.5996937818252</v>
      </c>
      <c r="O2613" s="57">
        <v>9230</v>
      </c>
      <c r="P2613" s="57">
        <v>504003</v>
      </c>
    </row>
    <row r="2614" spans="1:16" x14ac:dyDescent="0.25">
      <c r="A2614" s="57" t="s">
        <v>34</v>
      </c>
      <c r="B2614" s="57" t="s">
        <v>33</v>
      </c>
      <c r="C2614" s="57" t="s">
        <v>175</v>
      </c>
      <c r="D2614" s="58">
        <v>1780.5999823338375</v>
      </c>
      <c r="E2614" s="59">
        <v>0</v>
      </c>
      <c r="F2614" s="57">
        <v>414057</v>
      </c>
      <c r="G2614" s="57" t="s">
        <v>311</v>
      </c>
      <c r="H2614" s="57">
        <v>2018</v>
      </c>
      <c r="I2614" s="59">
        <v>0</v>
      </c>
      <c r="J2614" s="57" t="s">
        <v>268</v>
      </c>
      <c r="K2614" s="57">
        <v>872008</v>
      </c>
      <c r="M2614" s="58">
        <v>1780.5999823338375</v>
      </c>
      <c r="O2614" s="57">
        <v>9230</v>
      </c>
      <c r="P2614" s="57">
        <v>504003</v>
      </c>
    </row>
    <row r="2615" spans="1:16" x14ac:dyDescent="0.25">
      <c r="A2615" s="57" t="s">
        <v>34</v>
      </c>
      <c r="B2615" s="57" t="s">
        <v>33</v>
      </c>
      <c r="C2615" s="57" t="s">
        <v>175</v>
      </c>
      <c r="D2615" s="58">
        <v>1780.5999946783079</v>
      </c>
      <c r="E2615" s="59">
        <v>0</v>
      </c>
      <c r="F2615" s="57">
        <v>414057</v>
      </c>
      <c r="G2615" s="57" t="s">
        <v>311</v>
      </c>
      <c r="H2615" s="57">
        <v>2018</v>
      </c>
      <c r="I2615" s="59">
        <v>0</v>
      </c>
      <c r="J2615" s="57" t="s">
        <v>268</v>
      </c>
      <c r="K2615" s="57">
        <v>872008</v>
      </c>
      <c r="M2615" s="58">
        <v>1780.5999946783079</v>
      </c>
      <c r="O2615" s="57">
        <v>9230</v>
      </c>
      <c r="P2615" s="57">
        <v>504003</v>
      </c>
    </row>
    <row r="2616" spans="1:16" x14ac:dyDescent="0.25">
      <c r="A2616" s="57" t="s">
        <v>34</v>
      </c>
      <c r="B2616" s="57" t="s">
        <v>33</v>
      </c>
      <c r="C2616" s="57" t="s">
        <v>175</v>
      </c>
      <c r="D2616" s="58">
        <v>1780.6000298526467</v>
      </c>
      <c r="E2616" s="59">
        <v>0</v>
      </c>
      <c r="F2616" s="57">
        <v>414057</v>
      </c>
      <c r="G2616" s="57" t="s">
        <v>311</v>
      </c>
      <c r="H2616" s="57">
        <v>2018</v>
      </c>
      <c r="I2616" s="59">
        <v>0</v>
      </c>
      <c r="J2616" s="57" t="s">
        <v>268</v>
      </c>
      <c r="K2616" s="57">
        <v>872008</v>
      </c>
      <c r="M2616" s="58">
        <v>1780.6000298526467</v>
      </c>
      <c r="O2616" s="57">
        <v>9230</v>
      </c>
      <c r="P2616" s="57">
        <v>504003</v>
      </c>
    </row>
    <row r="2617" spans="1:16" x14ac:dyDescent="0.25">
      <c r="A2617" s="57" t="s">
        <v>34</v>
      </c>
      <c r="B2617" s="57" t="s">
        <v>33</v>
      </c>
      <c r="C2617" s="57" t="s">
        <v>175</v>
      </c>
      <c r="D2617" s="58">
        <v>1780.6000788304896</v>
      </c>
      <c r="E2617" s="59">
        <v>0</v>
      </c>
      <c r="F2617" s="57">
        <v>414057</v>
      </c>
      <c r="G2617" s="57" t="s">
        <v>311</v>
      </c>
      <c r="H2617" s="57">
        <v>2018</v>
      </c>
      <c r="I2617" s="59">
        <v>0</v>
      </c>
      <c r="J2617" s="57" t="s">
        <v>268</v>
      </c>
      <c r="K2617" s="57">
        <v>872008</v>
      </c>
      <c r="M2617" s="58">
        <v>1780.6000788304896</v>
      </c>
      <c r="O2617" s="57">
        <v>9230</v>
      </c>
      <c r="P2617" s="57">
        <v>504003</v>
      </c>
    </row>
    <row r="2618" spans="1:16" x14ac:dyDescent="0.25">
      <c r="A2618" s="57" t="s">
        <v>34</v>
      </c>
      <c r="B2618" s="57" t="s">
        <v>33</v>
      </c>
      <c r="C2618" s="57" t="s">
        <v>175</v>
      </c>
      <c r="D2618" s="58">
        <v>1780.6001277121698</v>
      </c>
      <c r="E2618" s="59">
        <v>0</v>
      </c>
      <c r="F2618" s="57">
        <v>414057</v>
      </c>
      <c r="G2618" s="57" t="s">
        <v>311</v>
      </c>
      <c r="H2618" s="57">
        <v>2018</v>
      </c>
      <c r="I2618" s="59">
        <v>0</v>
      </c>
      <c r="J2618" s="57" t="s">
        <v>268</v>
      </c>
      <c r="K2618" s="57">
        <v>872008</v>
      </c>
      <c r="M2618" s="58">
        <v>1780.6001277121698</v>
      </c>
      <c r="O2618" s="57">
        <v>9230</v>
      </c>
      <c r="P2618" s="57">
        <v>504003</v>
      </c>
    </row>
    <row r="2619" spans="1:16" x14ac:dyDescent="0.25">
      <c r="A2619" s="57" t="s">
        <v>34</v>
      </c>
      <c r="B2619" s="57" t="s">
        <v>33</v>
      </c>
      <c r="C2619" s="57" t="s">
        <v>175</v>
      </c>
      <c r="D2619" s="58">
        <v>1780.6002331536608</v>
      </c>
      <c r="E2619" s="59">
        <v>0</v>
      </c>
      <c r="F2619" s="57">
        <v>414057</v>
      </c>
      <c r="G2619" s="57" t="s">
        <v>311</v>
      </c>
      <c r="H2619" s="57">
        <v>2018</v>
      </c>
      <c r="I2619" s="59">
        <v>0</v>
      </c>
      <c r="J2619" s="57" t="s">
        <v>268</v>
      </c>
      <c r="K2619" s="57">
        <v>872008</v>
      </c>
      <c r="M2619" s="58">
        <v>1780.6002331536608</v>
      </c>
      <c r="O2619" s="57">
        <v>9230</v>
      </c>
      <c r="P2619" s="57">
        <v>504003</v>
      </c>
    </row>
    <row r="2620" spans="1:16" x14ac:dyDescent="0.25">
      <c r="A2620" s="57" t="s">
        <v>34</v>
      </c>
      <c r="B2620" s="57" t="s">
        <v>33</v>
      </c>
      <c r="C2620" s="57" t="s">
        <v>175</v>
      </c>
      <c r="D2620" s="58">
        <v>1780.600240196185</v>
      </c>
      <c r="E2620" s="59">
        <v>0</v>
      </c>
      <c r="F2620" s="57">
        <v>414057</v>
      </c>
      <c r="G2620" s="57" t="s">
        <v>311</v>
      </c>
      <c r="H2620" s="57">
        <v>2018</v>
      </c>
      <c r="I2620" s="59">
        <v>0</v>
      </c>
      <c r="J2620" s="57" t="s">
        <v>268</v>
      </c>
      <c r="K2620" s="57">
        <v>872008</v>
      </c>
      <c r="M2620" s="58">
        <v>1780.600240196185</v>
      </c>
      <c r="O2620" s="57">
        <v>9230</v>
      </c>
      <c r="P2620" s="57">
        <v>504003</v>
      </c>
    </row>
    <row r="2621" spans="1:16" x14ac:dyDescent="0.25">
      <c r="A2621" s="57" t="s">
        <v>34</v>
      </c>
      <c r="B2621" s="57" t="s">
        <v>33</v>
      </c>
      <c r="C2621" s="57" t="s">
        <v>175</v>
      </c>
      <c r="D2621" s="58">
        <v>1780.6005698711867</v>
      </c>
      <c r="E2621" s="59">
        <v>0</v>
      </c>
      <c r="F2621" s="57">
        <v>414057</v>
      </c>
      <c r="G2621" s="57" t="s">
        <v>311</v>
      </c>
      <c r="H2621" s="57">
        <v>2018</v>
      </c>
      <c r="I2621" s="59">
        <v>0</v>
      </c>
      <c r="J2621" s="57" t="s">
        <v>268</v>
      </c>
      <c r="K2621" s="57">
        <v>872008</v>
      </c>
      <c r="M2621" s="58">
        <v>1780.6005698711867</v>
      </c>
      <c r="O2621" s="57">
        <v>9230</v>
      </c>
      <c r="P2621" s="57">
        <v>504003</v>
      </c>
    </row>
    <row r="2622" spans="1:16" x14ac:dyDescent="0.25">
      <c r="A2622" s="57" t="s">
        <v>34</v>
      </c>
      <c r="B2622" s="57" t="s">
        <v>33</v>
      </c>
      <c r="C2622" s="57" t="s">
        <v>175</v>
      </c>
      <c r="D2622" s="58">
        <v>1780.600908022928</v>
      </c>
      <c r="E2622" s="59">
        <v>0</v>
      </c>
      <c r="F2622" s="57">
        <v>414057</v>
      </c>
      <c r="G2622" s="57" t="s">
        <v>311</v>
      </c>
      <c r="H2622" s="57">
        <v>2018</v>
      </c>
      <c r="I2622" s="59">
        <v>0</v>
      </c>
      <c r="J2622" s="57" t="s">
        <v>268</v>
      </c>
      <c r="K2622" s="57">
        <v>872008</v>
      </c>
      <c r="M2622" s="58">
        <v>1780.600908022928</v>
      </c>
      <c r="O2622" s="57">
        <v>9230</v>
      </c>
      <c r="P2622" s="57">
        <v>504003</v>
      </c>
    </row>
    <row r="2623" spans="1:16" x14ac:dyDescent="0.25">
      <c r="A2623" s="57" t="s">
        <v>34</v>
      </c>
      <c r="B2623" s="57" t="s">
        <v>33</v>
      </c>
      <c r="C2623" s="57" t="s">
        <v>175</v>
      </c>
      <c r="D2623" s="58">
        <v>1838.5995788957687</v>
      </c>
      <c r="E2623" s="59">
        <v>0</v>
      </c>
      <c r="F2623" s="57">
        <v>414057</v>
      </c>
      <c r="G2623" s="57" t="s">
        <v>311</v>
      </c>
      <c r="H2623" s="57">
        <v>2017</v>
      </c>
      <c r="I2623" s="59">
        <v>0</v>
      </c>
      <c r="J2623" s="57" t="s">
        <v>268</v>
      </c>
      <c r="K2623" s="57">
        <v>872008</v>
      </c>
      <c r="M2623" s="58">
        <v>1838.5995788957687</v>
      </c>
      <c r="O2623" s="57">
        <v>9230</v>
      </c>
      <c r="P2623" s="57">
        <v>504003</v>
      </c>
    </row>
    <row r="2624" spans="1:16" x14ac:dyDescent="0.25">
      <c r="A2624" s="57" t="s">
        <v>34</v>
      </c>
      <c r="B2624" s="57" t="s">
        <v>33</v>
      </c>
      <c r="C2624" s="57" t="s">
        <v>175</v>
      </c>
      <c r="D2624" s="58">
        <v>1838.5996155049413</v>
      </c>
      <c r="E2624" s="59">
        <v>0</v>
      </c>
      <c r="F2624" s="57">
        <v>414057</v>
      </c>
      <c r="G2624" s="57" t="s">
        <v>311</v>
      </c>
      <c r="H2624" s="57">
        <v>2017</v>
      </c>
      <c r="I2624" s="59">
        <v>0</v>
      </c>
      <c r="J2624" s="57" t="s">
        <v>268</v>
      </c>
      <c r="K2624" s="57">
        <v>872008</v>
      </c>
      <c r="M2624" s="58">
        <v>1838.5996155049413</v>
      </c>
      <c r="O2624" s="57">
        <v>9230</v>
      </c>
      <c r="P2624" s="57">
        <v>504003</v>
      </c>
    </row>
    <row r="2625" spans="1:16" x14ac:dyDescent="0.25">
      <c r="A2625" s="57" t="s">
        <v>34</v>
      </c>
      <c r="B2625" s="57" t="s">
        <v>33</v>
      </c>
      <c r="C2625" s="57" t="s">
        <v>175</v>
      </c>
      <c r="D2625" s="58">
        <v>1838.5997195980106</v>
      </c>
      <c r="E2625" s="59">
        <v>0</v>
      </c>
      <c r="F2625" s="57">
        <v>414057</v>
      </c>
      <c r="G2625" s="57" t="s">
        <v>311</v>
      </c>
      <c r="H2625" s="57">
        <v>2017</v>
      </c>
      <c r="I2625" s="59">
        <v>0</v>
      </c>
      <c r="J2625" s="57" t="s">
        <v>268</v>
      </c>
      <c r="K2625" s="57">
        <v>872008</v>
      </c>
      <c r="M2625" s="58">
        <v>1838.5997195980106</v>
      </c>
      <c r="O2625" s="57">
        <v>9230</v>
      </c>
      <c r="P2625" s="57">
        <v>504003</v>
      </c>
    </row>
    <row r="2626" spans="1:16" x14ac:dyDescent="0.25">
      <c r="A2626" s="57" t="s">
        <v>34</v>
      </c>
      <c r="B2626" s="57" t="s">
        <v>33</v>
      </c>
      <c r="C2626" s="57" t="s">
        <v>175</v>
      </c>
      <c r="D2626" s="58">
        <v>1838.5998495129625</v>
      </c>
      <c r="E2626" s="59">
        <v>0</v>
      </c>
      <c r="F2626" s="57">
        <v>414057</v>
      </c>
      <c r="G2626" s="57" t="s">
        <v>311</v>
      </c>
      <c r="H2626" s="57">
        <v>2017</v>
      </c>
      <c r="I2626" s="59">
        <v>0</v>
      </c>
      <c r="J2626" s="57" t="s">
        <v>268</v>
      </c>
      <c r="K2626" s="57">
        <v>872008</v>
      </c>
      <c r="M2626" s="58">
        <v>1838.5998495129625</v>
      </c>
      <c r="O2626" s="57">
        <v>9230</v>
      </c>
      <c r="P2626" s="57">
        <v>504003</v>
      </c>
    </row>
    <row r="2627" spans="1:16" x14ac:dyDescent="0.25">
      <c r="A2627" s="57" t="s">
        <v>34</v>
      </c>
      <c r="B2627" s="57" t="s">
        <v>33</v>
      </c>
      <c r="C2627" s="57" t="s">
        <v>175</v>
      </c>
      <c r="D2627" s="58">
        <v>1838.5999593836525</v>
      </c>
      <c r="E2627" s="59">
        <v>0</v>
      </c>
      <c r="F2627" s="57">
        <v>414057</v>
      </c>
      <c r="G2627" s="57" t="s">
        <v>311</v>
      </c>
      <c r="H2627" s="57">
        <v>2017</v>
      </c>
      <c r="I2627" s="59">
        <v>0</v>
      </c>
      <c r="J2627" s="57" t="s">
        <v>268</v>
      </c>
      <c r="K2627" s="57">
        <v>872008</v>
      </c>
      <c r="M2627" s="58">
        <v>1838.5999593836525</v>
      </c>
      <c r="O2627" s="57">
        <v>9230</v>
      </c>
      <c r="P2627" s="57">
        <v>504003</v>
      </c>
    </row>
    <row r="2628" spans="1:16" x14ac:dyDescent="0.25">
      <c r="A2628" s="57" t="s">
        <v>34</v>
      </c>
      <c r="B2628" s="57" t="s">
        <v>33</v>
      </c>
      <c r="C2628" s="57" t="s">
        <v>175</v>
      </c>
      <c r="D2628" s="58">
        <v>1838.6000227268478</v>
      </c>
      <c r="E2628" s="59">
        <v>0</v>
      </c>
      <c r="F2628" s="57">
        <v>414057</v>
      </c>
      <c r="G2628" s="57" t="s">
        <v>311</v>
      </c>
      <c r="H2628" s="57">
        <v>2017</v>
      </c>
      <c r="I2628" s="59">
        <v>0</v>
      </c>
      <c r="J2628" s="57" t="s">
        <v>268</v>
      </c>
      <c r="K2628" s="57">
        <v>872008</v>
      </c>
      <c r="M2628" s="58">
        <v>1838.6000227268478</v>
      </c>
      <c r="O2628" s="57">
        <v>9230</v>
      </c>
      <c r="P2628" s="57">
        <v>504003</v>
      </c>
    </row>
    <row r="2629" spans="1:16" x14ac:dyDescent="0.25">
      <c r="A2629" s="57" t="s">
        <v>34</v>
      </c>
      <c r="B2629" s="57" t="s">
        <v>33</v>
      </c>
      <c r="C2629" s="57" t="s">
        <v>175</v>
      </c>
      <c r="D2629" s="58">
        <v>1838.600056111512</v>
      </c>
      <c r="E2629" s="59">
        <v>0</v>
      </c>
      <c r="F2629" s="57">
        <v>414057</v>
      </c>
      <c r="G2629" s="57" t="s">
        <v>311</v>
      </c>
      <c r="H2629" s="57">
        <v>2017</v>
      </c>
      <c r="I2629" s="59">
        <v>0</v>
      </c>
      <c r="J2629" s="57" t="s">
        <v>268</v>
      </c>
      <c r="K2629" s="57">
        <v>872008</v>
      </c>
      <c r="M2629" s="58">
        <v>1838.600056111512</v>
      </c>
      <c r="O2629" s="57">
        <v>9230</v>
      </c>
      <c r="P2629" s="57">
        <v>504003</v>
      </c>
    </row>
    <row r="2630" spans="1:16" x14ac:dyDescent="0.25">
      <c r="A2630" s="57" t="s">
        <v>34</v>
      </c>
      <c r="B2630" s="57" t="s">
        <v>33</v>
      </c>
      <c r="C2630" s="57" t="s">
        <v>175</v>
      </c>
      <c r="D2630" s="58">
        <v>1838.6000815815746</v>
      </c>
      <c r="E2630" s="59">
        <v>0</v>
      </c>
      <c r="F2630" s="57">
        <v>414057</v>
      </c>
      <c r="G2630" s="57" t="s">
        <v>311</v>
      </c>
      <c r="H2630" s="57">
        <v>2017</v>
      </c>
      <c r="I2630" s="59">
        <v>0</v>
      </c>
      <c r="J2630" s="57" t="s">
        <v>268</v>
      </c>
      <c r="K2630" s="57">
        <v>872008</v>
      </c>
      <c r="M2630" s="58">
        <v>1838.6000815815746</v>
      </c>
      <c r="O2630" s="57">
        <v>9230</v>
      </c>
      <c r="P2630" s="57">
        <v>504003</v>
      </c>
    </row>
    <row r="2631" spans="1:16" x14ac:dyDescent="0.25">
      <c r="A2631" s="57" t="s">
        <v>34</v>
      </c>
      <c r="B2631" s="57" t="s">
        <v>33</v>
      </c>
      <c r="C2631" s="57" t="s">
        <v>175</v>
      </c>
      <c r="D2631" s="58">
        <v>1838.6003810962936</v>
      </c>
      <c r="E2631" s="59">
        <v>0</v>
      </c>
      <c r="F2631" s="57">
        <v>414057</v>
      </c>
      <c r="G2631" s="57" t="s">
        <v>311</v>
      </c>
      <c r="H2631" s="57">
        <v>2017</v>
      </c>
      <c r="I2631" s="59">
        <v>0</v>
      </c>
      <c r="J2631" s="57" t="s">
        <v>268</v>
      </c>
      <c r="K2631" s="57">
        <v>872008</v>
      </c>
      <c r="M2631" s="58">
        <v>1838.6003810962936</v>
      </c>
      <c r="O2631" s="57">
        <v>9230</v>
      </c>
      <c r="P2631" s="57">
        <v>504003</v>
      </c>
    </row>
    <row r="2632" spans="1:16" x14ac:dyDescent="0.25">
      <c r="A2632" s="57" t="s">
        <v>34</v>
      </c>
      <c r="B2632" s="57" t="s">
        <v>33</v>
      </c>
      <c r="C2632" s="57" t="s">
        <v>175</v>
      </c>
      <c r="D2632" s="58">
        <v>1838.6004719706393</v>
      </c>
      <c r="E2632" s="59">
        <v>0</v>
      </c>
      <c r="F2632" s="57">
        <v>414057</v>
      </c>
      <c r="G2632" s="57" t="s">
        <v>311</v>
      </c>
      <c r="H2632" s="57">
        <v>2017</v>
      </c>
      <c r="I2632" s="59">
        <v>0</v>
      </c>
      <c r="J2632" s="57" t="s">
        <v>268</v>
      </c>
      <c r="K2632" s="57">
        <v>872008</v>
      </c>
      <c r="M2632" s="58">
        <v>1838.6004719706393</v>
      </c>
      <c r="O2632" s="57">
        <v>9230</v>
      </c>
      <c r="P2632" s="57">
        <v>504003</v>
      </c>
    </row>
    <row r="2633" spans="1:16" x14ac:dyDescent="0.25">
      <c r="A2633" s="57" t="s">
        <v>34</v>
      </c>
      <c r="B2633" s="57" t="s">
        <v>33</v>
      </c>
      <c r="C2633" s="57" t="s">
        <v>175</v>
      </c>
      <c r="D2633" s="58">
        <v>2377.9999226227878</v>
      </c>
      <c r="E2633" s="59">
        <v>0</v>
      </c>
      <c r="F2633" s="57">
        <v>414057</v>
      </c>
      <c r="G2633" s="57" t="s">
        <v>311</v>
      </c>
      <c r="H2633" s="57">
        <v>2019</v>
      </c>
      <c r="I2633" s="59">
        <v>0</v>
      </c>
      <c r="J2633" s="57" t="s">
        <v>268</v>
      </c>
      <c r="K2633" s="57">
        <v>872008</v>
      </c>
      <c r="M2633" s="58">
        <v>2377.9999226227878</v>
      </c>
      <c r="O2633" s="57">
        <v>9230</v>
      </c>
      <c r="P2633" s="57">
        <v>504003</v>
      </c>
    </row>
    <row r="2634" spans="1:16" x14ac:dyDescent="0.25">
      <c r="A2634" s="57" t="s">
        <v>34</v>
      </c>
      <c r="B2634" s="57" t="s">
        <v>33</v>
      </c>
      <c r="C2634" s="57" t="s">
        <v>175</v>
      </c>
      <c r="D2634" s="58">
        <v>2377.999941532652</v>
      </c>
      <c r="E2634" s="59">
        <v>0</v>
      </c>
      <c r="F2634" s="57">
        <v>414057</v>
      </c>
      <c r="G2634" s="57" t="s">
        <v>311</v>
      </c>
      <c r="H2634" s="57">
        <v>2019</v>
      </c>
      <c r="I2634" s="59">
        <v>0</v>
      </c>
      <c r="J2634" s="57" t="s">
        <v>268</v>
      </c>
      <c r="K2634" s="57">
        <v>872008</v>
      </c>
      <c r="M2634" s="58">
        <v>2377.999941532652</v>
      </c>
      <c r="O2634" s="57">
        <v>9230</v>
      </c>
      <c r="P2634" s="57">
        <v>504003</v>
      </c>
    </row>
    <row r="2635" spans="1:16" x14ac:dyDescent="0.25">
      <c r="A2635" s="57" t="s">
        <v>34</v>
      </c>
      <c r="B2635" s="57" t="s">
        <v>33</v>
      </c>
      <c r="C2635" s="57" t="s">
        <v>175</v>
      </c>
      <c r="D2635" s="58">
        <v>2377.9999488668873</v>
      </c>
      <c r="E2635" s="59">
        <v>0</v>
      </c>
      <c r="F2635" s="57">
        <v>414057</v>
      </c>
      <c r="G2635" s="57" t="s">
        <v>311</v>
      </c>
      <c r="H2635" s="57">
        <v>2019</v>
      </c>
      <c r="I2635" s="59">
        <v>0</v>
      </c>
      <c r="J2635" s="57" t="s">
        <v>268</v>
      </c>
      <c r="K2635" s="57">
        <v>872008</v>
      </c>
      <c r="M2635" s="58">
        <v>2377.9999488668873</v>
      </c>
      <c r="O2635" s="57">
        <v>9230</v>
      </c>
      <c r="P2635" s="57">
        <v>504003</v>
      </c>
    </row>
    <row r="2636" spans="1:16" x14ac:dyDescent="0.25">
      <c r="A2636" s="57" t="s">
        <v>34</v>
      </c>
      <c r="B2636" s="57" t="s">
        <v>33</v>
      </c>
      <c r="C2636" s="57" t="s">
        <v>175</v>
      </c>
      <c r="D2636" s="58">
        <v>2435.9996021412185</v>
      </c>
      <c r="E2636" s="59">
        <v>0</v>
      </c>
      <c r="F2636" s="57">
        <v>414057</v>
      </c>
      <c r="G2636" s="57" t="s">
        <v>311</v>
      </c>
      <c r="H2636" s="57">
        <v>2020</v>
      </c>
      <c r="I2636" s="59">
        <v>0</v>
      </c>
      <c r="J2636" s="57" t="s">
        <v>268</v>
      </c>
      <c r="K2636" s="57">
        <v>872008</v>
      </c>
      <c r="M2636" s="58">
        <v>2435.9996021412185</v>
      </c>
      <c r="O2636" s="57">
        <v>9230</v>
      </c>
      <c r="P2636" s="57">
        <v>504003</v>
      </c>
    </row>
    <row r="2637" spans="1:16" x14ac:dyDescent="0.25">
      <c r="A2637" s="57" t="s">
        <v>34</v>
      </c>
      <c r="B2637" s="57" t="s">
        <v>33</v>
      </c>
      <c r="C2637" s="57" t="s">
        <v>175</v>
      </c>
      <c r="D2637" s="58">
        <v>2435.9999501794123</v>
      </c>
      <c r="E2637" s="59">
        <v>0</v>
      </c>
      <c r="F2637" s="57">
        <v>414057</v>
      </c>
      <c r="G2637" s="57" t="s">
        <v>311</v>
      </c>
      <c r="H2637" s="57">
        <v>2020</v>
      </c>
      <c r="I2637" s="59">
        <v>0</v>
      </c>
      <c r="J2637" s="57" t="s">
        <v>268</v>
      </c>
      <c r="K2637" s="57">
        <v>872008</v>
      </c>
      <c r="M2637" s="58">
        <v>2435.9999501794123</v>
      </c>
      <c r="O2637" s="57">
        <v>9230</v>
      </c>
      <c r="P2637" s="57">
        <v>504003</v>
      </c>
    </row>
    <row r="2638" spans="1:16" x14ac:dyDescent="0.25">
      <c r="A2638" s="57" t="s">
        <v>34</v>
      </c>
      <c r="B2638" s="57" t="s">
        <v>33</v>
      </c>
      <c r="C2638" s="57" t="s">
        <v>175</v>
      </c>
      <c r="D2638" s="58">
        <v>2436.0000080706209</v>
      </c>
      <c r="E2638" s="59">
        <v>0</v>
      </c>
      <c r="F2638" s="57">
        <v>414057</v>
      </c>
      <c r="G2638" s="57" t="s">
        <v>311</v>
      </c>
      <c r="H2638" s="57">
        <v>2020</v>
      </c>
      <c r="I2638" s="59">
        <v>0</v>
      </c>
      <c r="J2638" s="57" t="s">
        <v>268</v>
      </c>
      <c r="K2638" s="57">
        <v>872008</v>
      </c>
      <c r="M2638" s="58">
        <v>2436.0000080706209</v>
      </c>
      <c r="O2638" s="57">
        <v>9230</v>
      </c>
      <c r="P2638" s="57">
        <v>504003</v>
      </c>
    </row>
    <row r="2639" spans="1:16" x14ac:dyDescent="0.25">
      <c r="A2639" s="57" t="s">
        <v>34</v>
      </c>
      <c r="B2639" s="57" t="s">
        <v>33</v>
      </c>
      <c r="C2639" s="57" t="s">
        <v>175</v>
      </c>
      <c r="D2639" s="58">
        <v>2436.0000665552393</v>
      </c>
      <c r="E2639" s="59">
        <v>0</v>
      </c>
      <c r="F2639" s="57">
        <v>414057</v>
      </c>
      <c r="G2639" s="57" t="s">
        <v>311</v>
      </c>
      <c r="H2639" s="57">
        <v>2020</v>
      </c>
      <c r="I2639" s="59">
        <v>0</v>
      </c>
      <c r="J2639" s="57" t="s">
        <v>268</v>
      </c>
      <c r="K2639" s="57">
        <v>872008</v>
      </c>
      <c r="M2639" s="58">
        <v>2436.0000665552393</v>
      </c>
      <c r="O2639" s="57">
        <v>9230</v>
      </c>
      <c r="P2639" s="57">
        <v>504003</v>
      </c>
    </row>
    <row r="2640" spans="1:16" x14ac:dyDescent="0.25">
      <c r="A2640" s="57" t="s">
        <v>34</v>
      </c>
      <c r="B2640" s="57" t="s">
        <v>33</v>
      </c>
      <c r="C2640" s="57" t="s">
        <v>175</v>
      </c>
      <c r="D2640" s="58">
        <v>2436.000247804131</v>
      </c>
      <c r="E2640" s="59">
        <v>0</v>
      </c>
      <c r="F2640" s="57">
        <v>414057</v>
      </c>
      <c r="G2640" s="57" t="s">
        <v>311</v>
      </c>
      <c r="H2640" s="57">
        <v>2020</v>
      </c>
      <c r="I2640" s="59">
        <v>0</v>
      </c>
      <c r="J2640" s="57" t="s">
        <v>268</v>
      </c>
      <c r="K2640" s="57">
        <v>872008</v>
      </c>
      <c r="M2640" s="58">
        <v>2436.000247804131</v>
      </c>
      <c r="O2640" s="57">
        <v>9230</v>
      </c>
      <c r="P2640" s="57">
        <v>504003</v>
      </c>
    </row>
    <row r="2641" spans="1:16" x14ac:dyDescent="0.25">
      <c r="A2641" s="57" t="s">
        <v>34</v>
      </c>
      <c r="B2641" s="57" t="s">
        <v>33</v>
      </c>
      <c r="C2641" s="57" t="s">
        <v>175</v>
      </c>
      <c r="D2641" s="58">
        <v>2436.0004977156927</v>
      </c>
      <c r="E2641" s="59">
        <v>0</v>
      </c>
      <c r="F2641" s="57">
        <v>414057</v>
      </c>
      <c r="G2641" s="57" t="s">
        <v>311</v>
      </c>
      <c r="H2641" s="57">
        <v>2020</v>
      </c>
      <c r="I2641" s="59">
        <v>0</v>
      </c>
      <c r="J2641" s="57" t="s">
        <v>268</v>
      </c>
      <c r="K2641" s="57">
        <v>872008</v>
      </c>
      <c r="M2641" s="58">
        <v>2436.0004977156927</v>
      </c>
      <c r="O2641" s="57">
        <v>9230</v>
      </c>
      <c r="P2641" s="57">
        <v>504003</v>
      </c>
    </row>
    <row r="2642" spans="1:16" x14ac:dyDescent="0.25">
      <c r="A2642" s="57" t="s">
        <v>34</v>
      </c>
      <c r="B2642" s="57" t="s">
        <v>33</v>
      </c>
      <c r="C2642" s="57" t="s">
        <v>175</v>
      </c>
      <c r="D2642" s="58">
        <v>2436.0007133374893</v>
      </c>
      <c r="E2642" s="59">
        <v>0</v>
      </c>
      <c r="F2642" s="57">
        <v>414057</v>
      </c>
      <c r="G2642" s="57" t="s">
        <v>311</v>
      </c>
      <c r="H2642" s="57">
        <v>2020</v>
      </c>
      <c r="I2642" s="59">
        <v>0</v>
      </c>
      <c r="J2642" s="57" t="s">
        <v>268</v>
      </c>
      <c r="K2642" s="57">
        <v>872008</v>
      </c>
      <c r="M2642" s="58">
        <v>2436.0007133374893</v>
      </c>
      <c r="O2642" s="57">
        <v>9230</v>
      </c>
      <c r="P2642" s="57">
        <v>504003</v>
      </c>
    </row>
    <row r="2643" spans="1:16" x14ac:dyDescent="0.25">
      <c r="A2643" s="57" t="s">
        <v>34</v>
      </c>
      <c r="B2643" s="57" t="s">
        <v>33</v>
      </c>
      <c r="C2643" s="57" t="s">
        <v>175</v>
      </c>
      <c r="D2643" s="58">
        <v>2436.0013077392164</v>
      </c>
      <c r="E2643" s="59">
        <v>0</v>
      </c>
      <c r="F2643" s="57">
        <v>414057</v>
      </c>
      <c r="G2643" s="57" t="s">
        <v>311</v>
      </c>
      <c r="H2643" s="57">
        <v>2020</v>
      </c>
      <c r="I2643" s="59">
        <v>0</v>
      </c>
      <c r="J2643" s="57" t="s">
        <v>268</v>
      </c>
      <c r="K2643" s="57">
        <v>872008</v>
      </c>
      <c r="M2643" s="58">
        <v>2436.0013077392164</v>
      </c>
      <c r="O2643" s="57">
        <v>9230</v>
      </c>
      <c r="P2643" s="57">
        <v>504003</v>
      </c>
    </row>
    <row r="2644" spans="1:16" x14ac:dyDescent="0.25">
      <c r="A2644" s="57" t="s">
        <v>34</v>
      </c>
      <c r="B2644" s="57" t="s">
        <v>33</v>
      </c>
      <c r="C2644" s="57" t="s">
        <v>175</v>
      </c>
      <c r="D2644" s="58">
        <v>3364.0004697104141</v>
      </c>
      <c r="E2644" s="59">
        <v>0</v>
      </c>
      <c r="F2644" s="57">
        <v>414057</v>
      </c>
      <c r="G2644" s="57" t="s">
        <v>311</v>
      </c>
      <c r="H2644" s="57">
        <v>2015</v>
      </c>
      <c r="I2644" s="59">
        <v>0</v>
      </c>
      <c r="J2644" s="57" t="s">
        <v>268</v>
      </c>
      <c r="K2644" s="57">
        <v>870905</v>
      </c>
      <c r="M2644" s="58">
        <v>3364.0004697104141</v>
      </c>
      <c r="O2644" s="57">
        <v>9210</v>
      </c>
      <c r="P2644" s="57">
        <v>504003</v>
      </c>
    </row>
    <row r="2645" spans="1:16" x14ac:dyDescent="0.25">
      <c r="A2645" s="57" t="s">
        <v>34</v>
      </c>
      <c r="B2645" s="57" t="s">
        <v>33</v>
      </c>
      <c r="C2645" s="57" t="s">
        <v>175</v>
      </c>
      <c r="D2645" s="58">
        <v>3398.800033712444</v>
      </c>
      <c r="E2645" s="59">
        <v>0</v>
      </c>
      <c r="F2645" s="57">
        <v>414057</v>
      </c>
      <c r="G2645" s="57" t="s">
        <v>311</v>
      </c>
      <c r="H2645" s="57">
        <v>2016</v>
      </c>
      <c r="I2645" s="59">
        <v>0</v>
      </c>
      <c r="J2645" s="57" t="s">
        <v>268</v>
      </c>
      <c r="K2645" s="57">
        <v>872008</v>
      </c>
      <c r="M2645" s="58">
        <v>3398.800033712444</v>
      </c>
      <c r="O2645" s="57">
        <v>9230</v>
      </c>
      <c r="P2645" s="57">
        <v>504003</v>
      </c>
    </row>
    <row r="2646" spans="1:16" x14ac:dyDescent="0.25">
      <c r="A2646" s="57" t="s">
        <v>34</v>
      </c>
      <c r="B2646" s="57" t="s">
        <v>33</v>
      </c>
      <c r="C2646" s="57" t="s">
        <v>175</v>
      </c>
      <c r="D2646" s="58">
        <v>4756.0000748562479</v>
      </c>
      <c r="E2646" s="59">
        <v>0</v>
      </c>
      <c r="F2646" s="57">
        <v>414057</v>
      </c>
      <c r="G2646" s="57" t="s">
        <v>311</v>
      </c>
      <c r="H2646" s="57">
        <v>2019</v>
      </c>
      <c r="I2646" s="59">
        <v>0</v>
      </c>
      <c r="J2646" s="57" t="s">
        <v>268</v>
      </c>
      <c r="K2646" s="57">
        <v>872008</v>
      </c>
      <c r="M2646" s="58">
        <v>4756.0000748562479</v>
      </c>
      <c r="O2646" s="57">
        <v>9230</v>
      </c>
      <c r="P2646" s="57">
        <v>504003</v>
      </c>
    </row>
    <row r="2647" spans="1:16" x14ac:dyDescent="0.25">
      <c r="A2647" s="57" t="s">
        <v>34</v>
      </c>
      <c r="B2647" s="57" t="s">
        <v>33</v>
      </c>
      <c r="C2647" s="57" t="s">
        <v>175</v>
      </c>
      <c r="D2647" s="58">
        <v>10455.909186369478</v>
      </c>
      <c r="E2647" s="59">
        <v>0</v>
      </c>
      <c r="F2647" s="57">
        <v>414057</v>
      </c>
      <c r="G2647" s="57" t="s">
        <v>311</v>
      </c>
      <c r="H2647" s="57">
        <v>2019</v>
      </c>
      <c r="I2647" s="59">
        <v>0</v>
      </c>
      <c r="J2647" s="57" t="s">
        <v>268</v>
      </c>
      <c r="K2647" s="57">
        <v>872008</v>
      </c>
      <c r="M2647" s="58">
        <v>10455.909186369478</v>
      </c>
      <c r="O2647" s="57">
        <v>9230</v>
      </c>
      <c r="P2647" s="57">
        <v>504003</v>
      </c>
    </row>
    <row r="2648" spans="1:16" x14ac:dyDescent="0.25">
      <c r="A2648" s="57" t="s">
        <v>34</v>
      </c>
      <c r="B2648" s="57" t="s">
        <v>33</v>
      </c>
      <c r="C2648" s="57" t="s">
        <v>175</v>
      </c>
      <c r="D2648" s="58">
        <v>11949.599932776377</v>
      </c>
      <c r="E2648" s="59">
        <v>0</v>
      </c>
      <c r="F2648" s="57">
        <v>414057</v>
      </c>
      <c r="G2648" s="57" t="s">
        <v>311</v>
      </c>
      <c r="H2648" s="57">
        <v>2017</v>
      </c>
      <c r="I2648" s="59">
        <v>0</v>
      </c>
      <c r="J2648" s="57" t="s">
        <v>268</v>
      </c>
      <c r="K2648" s="57">
        <v>872008</v>
      </c>
      <c r="M2648" s="58">
        <v>11949.599932776377</v>
      </c>
      <c r="O2648" s="57">
        <v>9230</v>
      </c>
      <c r="P2648" s="57">
        <v>504003</v>
      </c>
    </row>
    <row r="2649" spans="1:16" x14ac:dyDescent="0.25">
      <c r="A2649" s="57" t="s">
        <v>34</v>
      </c>
      <c r="B2649" s="57" t="s">
        <v>33</v>
      </c>
      <c r="C2649" s="57" t="s">
        <v>175</v>
      </c>
      <c r="D2649" s="58">
        <v>12141.100091473478</v>
      </c>
      <c r="E2649" s="59">
        <v>0</v>
      </c>
      <c r="F2649" s="57">
        <v>414057</v>
      </c>
      <c r="G2649" s="57" t="s">
        <v>311</v>
      </c>
      <c r="H2649" s="57">
        <v>2017</v>
      </c>
      <c r="I2649" s="59">
        <v>0</v>
      </c>
      <c r="J2649" s="57" t="s">
        <v>268</v>
      </c>
      <c r="K2649" s="57">
        <v>872008</v>
      </c>
      <c r="M2649" s="58">
        <v>12141.100091473478</v>
      </c>
      <c r="O2649" s="57">
        <v>9230</v>
      </c>
      <c r="P2649" s="57">
        <v>504003</v>
      </c>
    </row>
    <row r="2650" spans="1:16" x14ac:dyDescent="0.25">
      <c r="A2650" s="57" t="s">
        <v>34</v>
      </c>
      <c r="B2650" s="57" t="s">
        <v>33</v>
      </c>
      <c r="C2650" s="57" t="s">
        <v>175</v>
      </c>
      <c r="D2650" s="58">
        <v>16086.002192139948</v>
      </c>
      <c r="E2650" s="59">
        <v>0</v>
      </c>
      <c r="F2650" s="57">
        <v>414057</v>
      </c>
      <c r="G2650" s="57" t="s">
        <v>311</v>
      </c>
      <c r="H2650" s="57">
        <v>2020</v>
      </c>
      <c r="I2650" s="59">
        <v>0</v>
      </c>
      <c r="J2650" s="57" t="s">
        <v>268</v>
      </c>
      <c r="K2650" s="57">
        <v>872008</v>
      </c>
      <c r="M2650" s="58">
        <v>16086.002192139948</v>
      </c>
      <c r="O2650" s="57">
        <v>9230</v>
      </c>
      <c r="P2650" s="57">
        <v>504003</v>
      </c>
    </row>
    <row r="2651" spans="1:16" hidden="1" x14ac:dyDescent="0.25">
      <c r="A2651" s="60" t="s">
        <v>34</v>
      </c>
      <c r="B2651" s="60" t="s">
        <v>33</v>
      </c>
      <c r="C2651" s="57" t="s">
        <v>176</v>
      </c>
      <c r="D2651" s="61">
        <v>2586.799821428624</v>
      </c>
      <c r="E2651" s="62">
        <v>0</v>
      </c>
      <c r="F2651" s="60">
        <v>490280</v>
      </c>
      <c r="G2651" s="60" t="s">
        <v>313</v>
      </c>
      <c r="H2651" s="60">
        <v>2016</v>
      </c>
      <c r="I2651" s="62">
        <v>0</v>
      </c>
      <c r="J2651" s="60" t="s">
        <v>268</v>
      </c>
      <c r="K2651" s="60">
        <v>872008</v>
      </c>
      <c r="L2651" s="61"/>
      <c r="M2651" s="61">
        <v>2586.799821428624</v>
      </c>
      <c r="N2651" s="61"/>
      <c r="O2651" s="60">
        <v>9230</v>
      </c>
      <c r="P2651" s="60">
        <v>504003</v>
      </c>
    </row>
    <row r="2652" spans="1:16" hidden="1" x14ac:dyDescent="0.25">
      <c r="A2652" s="60" t="s">
        <v>34</v>
      </c>
      <c r="B2652" s="60" t="s">
        <v>33</v>
      </c>
      <c r="C2652" s="57" t="s">
        <v>176</v>
      </c>
      <c r="D2652" s="61">
        <v>2586.7998735324418</v>
      </c>
      <c r="E2652" s="62">
        <v>0</v>
      </c>
      <c r="F2652" s="60">
        <v>490280</v>
      </c>
      <c r="G2652" s="60" t="s">
        <v>313</v>
      </c>
      <c r="H2652" s="60">
        <v>2016</v>
      </c>
      <c r="I2652" s="62">
        <v>0</v>
      </c>
      <c r="J2652" s="60" t="s">
        <v>268</v>
      </c>
      <c r="K2652" s="60">
        <v>872008</v>
      </c>
      <c r="L2652" s="61"/>
      <c r="M2652" s="61">
        <v>2586.7998735324418</v>
      </c>
      <c r="N2652" s="61"/>
      <c r="O2652" s="60">
        <v>9230</v>
      </c>
      <c r="P2652" s="60">
        <v>504003</v>
      </c>
    </row>
    <row r="2653" spans="1:16" hidden="1" x14ac:dyDescent="0.25">
      <c r="A2653" s="60" t="s">
        <v>34</v>
      </c>
      <c r="B2653" s="60" t="s">
        <v>33</v>
      </c>
      <c r="C2653" s="57" t="s">
        <v>176</v>
      </c>
      <c r="D2653" s="61">
        <v>2586.7998980166894</v>
      </c>
      <c r="E2653" s="62">
        <v>0</v>
      </c>
      <c r="F2653" s="60">
        <v>490280</v>
      </c>
      <c r="G2653" s="60" t="s">
        <v>313</v>
      </c>
      <c r="H2653" s="60">
        <v>2016</v>
      </c>
      <c r="I2653" s="62">
        <v>0</v>
      </c>
      <c r="J2653" s="60" t="s">
        <v>268</v>
      </c>
      <c r="K2653" s="60">
        <v>872008</v>
      </c>
      <c r="L2653" s="61"/>
      <c r="M2653" s="61">
        <v>2586.7998980166894</v>
      </c>
      <c r="N2653" s="61"/>
      <c r="O2653" s="60">
        <v>9230</v>
      </c>
      <c r="P2653" s="60">
        <v>504003</v>
      </c>
    </row>
    <row r="2654" spans="1:16" hidden="1" x14ac:dyDescent="0.25">
      <c r="A2654" s="60" t="s">
        <v>34</v>
      </c>
      <c r="B2654" s="60" t="s">
        <v>33</v>
      </c>
      <c r="C2654" s="57" t="s">
        <v>176</v>
      </c>
      <c r="D2654" s="61">
        <v>2586.7999269369438</v>
      </c>
      <c r="E2654" s="62">
        <v>0</v>
      </c>
      <c r="F2654" s="60">
        <v>490280</v>
      </c>
      <c r="G2654" s="60" t="s">
        <v>313</v>
      </c>
      <c r="H2654" s="60">
        <v>2016</v>
      </c>
      <c r="I2654" s="62">
        <v>0</v>
      </c>
      <c r="J2654" s="60" t="s">
        <v>268</v>
      </c>
      <c r="K2654" s="60">
        <v>872008</v>
      </c>
      <c r="L2654" s="61"/>
      <c r="M2654" s="61">
        <v>2586.7999269369438</v>
      </c>
      <c r="N2654" s="61"/>
      <c r="O2654" s="60">
        <v>9230</v>
      </c>
      <c r="P2654" s="60">
        <v>504003</v>
      </c>
    </row>
    <row r="2655" spans="1:16" hidden="1" x14ac:dyDescent="0.25">
      <c r="A2655" s="60" t="s">
        <v>34</v>
      </c>
      <c r="B2655" s="60" t="s">
        <v>33</v>
      </c>
      <c r="C2655" s="57" t="s">
        <v>176</v>
      </c>
      <c r="D2655" s="61">
        <v>2586.7999595364076</v>
      </c>
      <c r="E2655" s="62">
        <v>0</v>
      </c>
      <c r="F2655" s="60">
        <v>490280</v>
      </c>
      <c r="G2655" s="60" t="s">
        <v>313</v>
      </c>
      <c r="H2655" s="60">
        <v>2016</v>
      </c>
      <c r="I2655" s="62">
        <v>0</v>
      </c>
      <c r="J2655" s="60" t="s">
        <v>268</v>
      </c>
      <c r="K2655" s="60">
        <v>872008</v>
      </c>
      <c r="L2655" s="61"/>
      <c r="M2655" s="61">
        <v>2586.7999595364076</v>
      </c>
      <c r="N2655" s="61"/>
      <c r="O2655" s="60">
        <v>9230</v>
      </c>
      <c r="P2655" s="60">
        <v>504003</v>
      </c>
    </row>
    <row r="2656" spans="1:16" hidden="1" x14ac:dyDescent="0.25">
      <c r="A2656" s="60" t="s">
        <v>34</v>
      </c>
      <c r="B2656" s="60" t="s">
        <v>33</v>
      </c>
      <c r="C2656" s="57" t="s">
        <v>176</v>
      </c>
      <c r="D2656" s="61">
        <v>2586.8000352982403</v>
      </c>
      <c r="E2656" s="62">
        <v>0</v>
      </c>
      <c r="F2656" s="60">
        <v>490280</v>
      </c>
      <c r="G2656" s="60" t="s">
        <v>313</v>
      </c>
      <c r="H2656" s="60">
        <v>2016</v>
      </c>
      <c r="I2656" s="62">
        <v>0</v>
      </c>
      <c r="J2656" s="60" t="s">
        <v>268</v>
      </c>
      <c r="K2656" s="60">
        <v>872008</v>
      </c>
      <c r="L2656" s="61"/>
      <c r="M2656" s="61">
        <v>2586.8000352982403</v>
      </c>
      <c r="N2656" s="61"/>
      <c r="O2656" s="60">
        <v>9230</v>
      </c>
      <c r="P2656" s="60">
        <v>504003</v>
      </c>
    </row>
    <row r="2657" spans="1:16" hidden="1" x14ac:dyDescent="0.25">
      <c r="A2657" s="60" t="s">
        <v>34</v>
      </c>
      <c r="B2657" s="60" t="s">
        <v>33</v>
      </c>
      <c r="C2657" s="57" t="s">
        <v>176</v>
      </c>
      <c r="D2657" s="61">
        <v>2586.800129443116</v>
      </c>
      <c r="E2657" s="62">
        <v>0</v>
      </c>
      <c r="F2657" s="60">
        <v>490280</v>
      </c>
      <c r="G2657" s="60" t="s">
        <v>313</v>
      </c>
      <c r="H2657" s="60">
        <v>2016</v>
      </c>
      <c r="I2657" s="62">
        <v>0</v>
      </c>
      <c r="J2657" s="60" t="s">
        <v>268</v>
      </c>
      <c r="K2657" s="60">
        <v>872008</v>
      </c>
      <c r="L2657" s="61"/>
      <c r="M2657" s="61">
        <v>2586.800129443116</v>
      </c>
      <c r="N2657" s="61"/>
      <c r="O2657" s="60">
        <v>9230</v>
      </c>
      <c r="P2657" s="60">
        <v>504003</v>
      </c>
    </row>
    <row r="2658" spans="1:16" hidden="1" x14ac:dyDescent="0.25">
      <c r="A2658" s="60" t="s">
        <v>34</v>
      </c>
      <c r="B2658" s="60" t="s">
        <v>33</v>
      </c>
      <c r="C2658" s="57" t="s">
        <v>176</v>
      </c>
      <c r="D2658" s="61">
        <v>2586.8001411944729</v>
      </c>
      <c r="E2658" s="62">
        <v>0</v>
      </c>
      <c r="F2658" s="60">
        <v>490280</v>
      </c>
      <c r="G2658" s="60" t="s">
        <v>313</v>
      </c>
      <c r="H2658" s="60">
        <v>2016</v>
      </c>
      <c r="I2658" s="62">
        <v>0</v>
      </c>
      <c r="J2658" s="60" t="s">
        <v>268</v>
      </c>
      <c r="K2658" s="60">
        <v>872008</v>
      </c>
      <c r="L2658" s="61"/>
      <c r="M2658" s="61">
        <v>2586.8001411944729</v>
      </c>
      <c r="N2658" s="61"/>
      <c r="O2658" s="60">
        <v>9230</v>
      </c>
      <c r="P2658" s="60">
        <v>504003</v>
      </c>
    </row>
    <row r="2659" spans="1:16" hidden="1" x14ac:dyDescent="0.25">
      <c r="A2659" s="60" t="s">
        <v>34</v>
      </c>
      <c r="B2659" s="60" t="s">
        <v>33</v>
      </c>
      <c r="C2659" s="57" t="s">
        <v>176</v>
      </c>
      <c r="D2659" s="61">
        <v>2586.8001579882402</v>
      </c>
      <c r="E2659" s="62">
        <v>0</v>
      </c>
      <c r="F2659" s="60">
        <v>490280</v>
      </c>
      <c r="G2659" s="60" t="s">
        <v>313</v>
      </c>
      <c r="H2659" s="60">
        <v>2016</v>
      </c>
      <c r="I2659" s="62">
        <v>0</v>
      </c>
      <c r="J2659" s="60" t="s">
        <v>268</v>
      </c>
      <c r="K2659" s="60">
        <v>872008</v>
      </c>
      <c r="L2659" s="61"/>
      <c r="M2659" s="61">
        <v>2586.8001579882402</v>
      </c>
      <c r="N2659" s="61"/>
      <c r="O2659" s="60">
        <v>9230</v>
      </c>
      <c r="P2659" s="60">
        <v>504003</v>
      </c>
    </row>
    <row r="2660" spans="1:16" hidden="1" x14ac:dyDescent="0.25">
      <c r="A2660" s="60" t="s">
        <v>34</v>
      </c>
      <c r="B2660" s="60" t="s">
        <v>33</v>
      </c>
      <c r="C2660" s="57" t="s">
        <v>176</v>
      </c>
      <c r="D2660" s="61">
        <v>2586.8002581702908</v>
      </c>
      <c r="E2660" s="62">
        <v>0</v>
      </c>
      <c r="F2660" s="60">
        <v>490280</v>
      </c>
      <c r="G2660" s="60" t="s">
        <v>313</v>
      </c>
      <c r="H2660" s="60">
        <v>2016</v>
      </c>
      <c r="I2660" s="62">
        <v>0</v>
      </c>
      <c r="J2660" s="60" t="s">
        <v>268</v>
      </c>
      <c r="K2660" s="60">
        <v>872008</v>
      </c>
      <c r="L2660" s="61"/>
      <c r="M2660" s="61">
        <v>2586.8002581702908</v>
      </c>
      <c r="N2660" s="61"/>
      <c r="O2660" s="60">
        <v>9230</v>
      </c>
      <c r="P2660" s="60">
        <v>504003</v>
      </c>
    </row>
    <row r="2661" spans="1:16" hidden="1" x14ac:dyDescent="0.25">
      <c r="A2661" s="60" t="s">
        <v>34</v>
      </c>
      <c r="B2661" s="60" t="s">
        <v>33</v>
      </c>
      <c r="C2661" s="57" t="s">
        <v>176</v>
      </c>
      <c r="D2661" s="61">
        <v>2923.1993013430324</v>
      </c>
      <c r="E2661" s="62">
        <v>0</v>
      </c>
      <c r="F2661" s="60">
        <v>490280</v>
      </c>
      <c r="G2661" s="60" t="s">
        <v>313</v>
      </c>
      <c r="H2661" s="60">
        <v>2018</v>
      </c>
      <c r="I2661" s="62">
        <v>0</v>
      </c>
      <c r="J2661" s="60" t="s">
        <v>268</v>
      </c>
      <c r="K2661" s="60">
        <v>872008</v>
      </c>
      <c r="L2661" s="61"/>
      <c r="M2661" s="61">
        <v>2923.1993013430324</v>
      </c>
      <c r="N2661" s="61"/>
      <c r="O2661" s="60">
        <v>9230</v>
      </c>
      <c r="P2661" s="60">
        <v>504003</v>
      </c>
    </row>
    <row r="2662" spans="1:16" hidden="1" x14ac:dyDescent="0.25">
      <c r="A2662" s="60" t="s">
        <v>34</v>
      </c>
      <c r="B2662" s="60" t="s">
        <v>33</v>
      </c>
      <c r="C2662" s="57" t="s">
        <v>176</v>
      </c>
      <c r="D2662" s="61">
        <v>2923.1995061947782</v>
      </c>
      <c r="E2662" s="62">
        <v>0</v>
      </c>
      <c r="F2662" s="60">
        <v>490280</v>
      </c>
      <c r="G2662" s="60" t="s">
        <v>313</v>
      </c>
      <c r="H2662" s="60">
        <v>2018</v>
      </c>
      <c r="I2662" s="62">
        <v>0</v>
      </c>
      <c r="J2662" s="60" t="s">
        <v>268</v>
      </c>
      <c r="K2662" s="60">
        <v>872008</v>
      </c>
      <c r="L2662" s="61"/>
      <c r="M2662" s="61">
        <v>2923.1995061947782</v>
      </c>
      <c r="N2662" s="61"/>
      <c r="O2662" s="60">
        <v>9230</v>
      </c>
      <c r="P2662" s="60">
        <v>504003</v>
      </c>
    </row>
    <row r="2663" spans="1:16" hidden="1" x14ac:dyDescent="0.25">
      <c r="A2663" s="60" t="s">
        <v>34</v>
      </c>
      <c r="B2663" s="60" t="s">
        <v>33</v>
      </c>
      <c r="C2663" s="57" t="s">
        <v>176</v>
      </c>
      <c r="D2663" s="61">
        <v>2923.19950767005</v>
      </c>
      <c r="E2663" s="62">
        <v>0</v>
      </c>
      <c r="F2663" s="60">
        <v>490280</v>
      </c>
      <c r="G2663" s="60" t="s">
        <v>313</v>
      </c>
      <c r="H2663" s="60">
        <v>2018</v>
      </c>
      <c r="I2663" s="62">
        <v>0</v>
      </c>
      <c r="J2663" s="60" t="s">
        <v>268</v>
      </c>
      <c r="K2663" s="60">
        <v>872008</v>
      </c>
      <c r="L2663" s="61"/>
      <c r="M2663" s="61">
        <v>2923.19950767005</v>
      </c>
      <c r="N2663" s="61"/>
      <c r="O2663" s="60">
        <v>9230</v>
      </c>
      <c r="P2663" s="60">
        <v>504003</v>
      </c>
    </row>
    <row r="2664" spans="1:16" hidden="1" x14ac:dyDescent="0.25">
      <c r="A2664" s="60" t="s">
        <v>34</v>
      </c>
      <c r="B2664" s="60" t="s">
        <v>33</v>
      </c>
      <c r="C2664" s="57" t="s">
        <v>176</v>
      </c>
      <c r="D2664" s="61">
        <v>2923.1996682182189</v>
      </c>
      <c r="E2664" s="62">
        <v>0</v>
      </c>
      <c r="F2664" s="60">
        <v>490280</v>
      </c>
      <c r="G2664" s="60" t="s">
        <v>313</v>
      </c>
      <c r="H2664" s="60">
        <v>2018</v>
      </c>
      <c r="I2664" s="62">
        <v>0</v>
      </c>
      <c r="J2664" s="60" t="s">
        <v>268</v>
      </c>
      <c r="K2664" s="60">
        <v>872008</v>
      </c>
      <c r="L2664" s="61"/>
      <c r="M2664" s="61">
        <v>2923.1996682182189</v>
      </c>
      <c r="N2664" s="61"/>
      <c r="O2664" s="60">
        <v>9230</v>
      </c>
      <c r="P2664" s="60">
        <v>504003</v>
      </c>
    </row>
    <row r="2665" spans="1:16" hidden="1" x14ac:dyDescent="0.25">
      <c r="A2665" s="60" t="s">
        <v>34</v>
      </c>
      <c r="B2665" s="60" t="s">
        <v>33</v>
      </c>
      <c r="C2665" s="57" t="s">
        <v>176</v>
      </c>
      <c r="D2665" s="61">
        <v>2923.1997435761855</v>
      </c>
      <c r="E2665" s="62">
        <v>0</v>
      </c>
      <c r="F2665" s="60">
        <v>490280</v>
      </c>
      <c r="G2665" s="60" t="s">
        <v>313</v>
      </c>
      <c r="H2665" s="60">
        <v>2018</v>
      </c>
      <c r="I2665" s="62">
        <v>0</v>
      </c>
      <c r="J2665" s="60" t="s">
        <v>268</v>
      </c>
      <c r="K2665" s="60">
        <v>872008</v>
      </c>
      <c r="L2665" s="61"/>
      <c r="M2665" s="61">
        <v>2923.1997435761855</v>
      </c>
      <c r="N2665" s="61"/>
      <c r="O2665" s="60">
        <v>9230</v>
      </c>
      <c r="P2665" s="60">
        <v>504003</v>
      </c>
    </row>
    <row r="2666" spans="1:16" hidden="1" x14ac:dyDescent="0.25">
      <c r="A2666" s="60" t="s">
        <v>34</v>
      </c>
      <c r="B2666" s="60" t="s">
        <v>33</v>
      </c>
      <c r="C2666" s="57" t="s">
        <v>176</v>
      </c>
      <c r="D2666" s="61">
        <v>2923.1999807373031</v>
      </c>
      <c r="E2666" s="62">
        <v>0</v>
      </c>
      <c r="F2666" s="60">
        <v>490280</v>
      </c>
      <c r="G2666" s="60" t="s">
        <v>313</v>
      </c>
      <c r="H2666" s="60">
        <v>2018</v>
      </c>
      <c r="I2666" s="62">
        <v>0</v>
      </c>
      <c r="J2666" s="60" t="s">
        <v>268</v>
      </c>
      <c r="K2666" s="60">
        <v>872008</v>
      </c>
      <c r="L2666" s="61"/>
      <c r="M2666" s="61">
        <v>2923.1999807373031</v>
      </c>
      <c r="N2666" s="61"/>
      <c r="O2666" s="60">
        <v>9230</v>
      </c>
      <c r="P2666" s="60">
        <v>504003</v>
      </c>
    </row>
    <row r="2667" spans="1:16" hidden="1" x14ac:dyDescent="0.25">
      <c r="A2667" s="60" t="s">
        <v>34</v>
      </c>
      <c r="B2667" s="60" t="s">
        <v>33</v>
      </c>
      <c r="C2667" s="57" t="s">
        <v>176</v>
      </c>
      <c r="D2667" s="61">
        <v>2923.1999937196993</v>
      </c>
      <c r="E2667" s="62">
        <v>0</v>
      </c>
      <c r="F2667" s="60">
        <v>490280</v>
      </c>
      <c r="G2667" s="60" t="s">
        <v>313</v>
      </c>
      <c r="H2667" s="60">
        <v>2018</v>
      </c>
      <c r="I2667" s="62">
        <v>0</v>
      </c>
      <c r="J2667" s="60" t="s">
        <v>268</v>
      </c>
      <c r="K2667" s="60">
        <v>872008</v>
      </c>
      <c r="L2667" s="61"/>
      <c r="M2667" s="61">
        <v>2923.1999937196993</v>
      </c>
      <c r="N2667" s="61"/>
      <c r="O2667" s="60">
        <v>9230</v>
      </c>
      <c r="P2667" s="60">
        <v>504003</v>
      </c>
    </row>
    <row r="2668" spans="1:16" hidden="1" x14ac:dyDescent="0.25">
      <c r="A2668" s="60" t="s">
        <v>34</v>
      </c>
      <c r="B2668" s="60" t="s">
        <v>33</v>
      </c>
      <c r="C2668" s="57" t="s">
        <v>176</v>
      </c>
      <c r="D2668" s="61">
        <v>2923.2000534898289</v>
      </c>
      <c r="E2668" s="62">
        <v>0</v>
      </c>
      <c r="F2668" s="60">
        <v>490280</v>
      </c>
      <c r="G2668" s="60" t="s">
        <v>313</v>
      </c>
      <c r="H2668" s="60">
        <v>2018</v>
      </c>
      <c r="I2668" s="62">
        <v>0</v>
      </c>
      <c r="J2668" s="60" t="s">
        <v>268</v>
      </c>
      <c r="K2668" s="60">
        <v>872008</v>
      </c>
      <c r="L2668" s="61"/>
      <c r="M2668" s="61">
        <v>2923.2000534898289</v>
      </c>
      <c r="N2668" s="61"/>
      <c r="O2668" s="60">
        <v>9230</v>
      </c>
      <c r="P2668" s="60">
        <v>504003</v>
      </c>
    </row>
    <row r="2669" spans="1:16" hidden="1" x14ac:dyDescent="0.25">
      <c r="A2669" s="60" t="s">
        <v>34</v>
      </c>
      <c r="B2669" s="60" t="s">
        <v>33</v>
      </c>
      <c r="C2669" s="57" t="s">
        <v>176</v>
      </c>
      <c r="D2669" s="61">
        <v>2923.2000578664497</v>
      </c>
      <c r="E2669" s="62">
        <v>0</v>
      </c>
      <c r="F2669" s="60">
        <v>490280</v>
      </c>
      <c r="G2669" s="60" t="s">
        <v>313</v>
      </c>
      <c r="H2669" s="60">
        <v>2018</v>
      </c>
      <c r="I2669" s="62">
        <v>0</v>
      </c>
      <c r="J2669" s="60" t="s">
        <v>268</v>
      </c>
      <c r="K2669" s="60">
        <v>872008</v>
      </c>
      <c r="L2669" s="61"/>
      <c r="M2669" s="61">
        <v>2923.2000578664497</v>
      </c>
      <c r="N2669" s="61"/>
      <c r="O2669" s="60">
        <v>9230</v>
      </c>
      <c r="P2669" s="60">
        <v>504003</v>
      </c>
    </row>
    <row r="2670" spans="1:16" hidden="1" x14ac:dyDescent="0.25">
      <c r="A2670" s="60" t="s">
        <v>34</v>
      </c>
      <c r="B2670" s="60" t="s">
        <v>33</v>
      </c>
      <c r="C2670" s="57" t="s">
        <v>176</v>
      </c>
      <c r="D2670" s="61">
        <v>2923.2000959161919</v>
      </c>
      <c r="E2670" s="62">
        <v>0</v>
      </c>
      <c r="F2670" s="60">
        <v>490280</v>
      </c>
      <c r="G2670" s="60" t="s">
        <v>313</v>
      </c>
      <c r="H2670" s="60">
        <v>2018</v>
      </c>
      <c r="I2670" s="62">
        <v>0</v>
      </c>
      <c r="J2670" s="60" t="s">
        <v>268</v>
      </c>
      <c r="K2670" s="60">
        <v>872008</v>
      </c>
      <c r="L2670" s="61"/>
      <c r="M2670" s="61">
        <v>2923.2000959161919</v>
      </c>
      <c r="N2670" s="61"/>
      <c r="O2670" s="60">
        <v>9230</v>
      </c>
      <c r="P2670" s="60">
        <v>504003</v>
      </c>
    </row>
    <row r="2671" spans="1:16" hidden="1" x14ac:dyDescent="0.25">
      <c r="A2671" s="60" t="s">
        <v>34</v>
      </c>
      <c r="B2671" s="60" t="s">
        <v>33</v>
      </c>
      <c r="C2671" s="57" t="s">
        <v>176</v>
      </c>
      <c r="D2671" s="61">
        <v>2923.2003950243443</v>
      </c>
      <c r="E2671" s="62">
        <v>0</v>
      </c>
      <c r="F2671" s="60">
        <v>490280</v>
      </c>
      <c r="G2671" s="60" t="s">
        <v>313</v>
      </c>
      <c r="H2671" s="60">
        <v>2018</v>
      </c>
      <c r="I2671" s="62">
        <v>0</v>
      </c>
      <c r="J2671" s="60" t="s">
        <v>268</v>
      </c>
      <c r="K2671" s="60">
        <v>872008</v>
      </c>
      <c r="L2671" s="61"/>
      <c r="M2671" s="61">
        <v>2923.2003950243443</v>
      </c>
      <c r="N2671" s="61"/>
      <c r="O2671" s="60">
        <v>9230</v>
      </c>
      <c r="P2671" s="60">
        <v>504003</v>
      </c>
    </row>
    <row r="2672" spans="1:16" hidden="1" x14ac:dyDescent="0.25">
      <c r="A2672" s="60" t="s">
        <v>34</v>
      </c>
      <c r="B2672" s="60" t="s">
        <v>33</v>
      </c>
      <c r="C2672" s="57" t="s">
        <v>176</v>
      </c>
      <c r="D2672" s="61">
        <v>2923.2004254031704</v>
      </c>
      <c r="E2672" s="62">
        <v>0</v>
      </c>
      <c r="F2672" s="60">
        <v>490280</v>
      </c>
      <c r="G2672" s="60" t="s">
        <v>313</v>
      </c>
      <c r="H2672" s="60">
        <v>2018</v>
      </c>
      <c r="I2672" s="62">
        <v>0</v>
      </c>
      <c r="J2672" s="60" t="s">
        <v>268</v>
      </c>
      <c r="K2672" s="60">
        <v>872008</v>
      </c>
      <c r="L2672" s="61"/>
      <c r="M2672" s="61">
        <v>2923.2004254031704</v>
      </c>
      <c r="N2672" s="61"/>
      <c r="O2672" s="60">
        <v>9230</v>
      </c>
      <c r="P2672" s="60">
        <v>504003</v>
      </c>
    </row>
    <row r="2673" spans="1:16" hidden="1" x14ac:dyDescent="0.25">
      <c r="A2673" s="60" t="s">
        <v>34</v>
      </c>
      <c r="B2673" s="60" t="s">
        <v>33</v>
      </c>
      <c r="C2673" s="57" t="s">
        <v>176</v>
      </c>
      <c r="D2673" s="61">
        <v>3015.9997359859708</v>
      </c>
      <c r="E2673" s="62">
        <v>0</v>
      </c>
      <c r="F2673" s="60">
        <v>490280</v>
      </c>
      <c r="G2673" s="60" t="s">
        <v>313</v>
      </c>
      <c r="H2673" s="60">
        <v>2017</v>
      </c>
      <c r="I2673" s="62">
        <v>0</v>
      </c>
      <c r="J2673" s="60" t="s">
        <v>268</v>
      </c>
      <c r="K2673" s="60">
        <v>872008</v>
      </c>
      <c r="L2673" s="61"/>
      <c r="M2673" s="61">
        <v>3015.9997359859708</v>
      </c>
      <c r="N2673" s="61"/>
      <c r="O2673" s="60">
        <v>9230</v>
      </c>
      <c r="P2673" s="60">
        <v>504003</v>
      </c>
    </row>
    <row r="2674" spans="1:16" hidden="1" x14ac:dyDescent="0.25">
      <c r="A2674" s="60" t="s">
        <v>34</v>
      </c>
      <c r="B2674" s="60" t="s">
        <v>33</v>
      </c>
      <c r="C2674" s="57" t="s">
        <v>176</v>
      </c>
      <c r="D2674" s="61">
        <v>3015.9998007359791</v>
      </c>
      <c r="E2674" s="62">
        <v>0</v>
      </c>
      <c r="F2674" s="60">
        <v>490280</v>
      </c>
      <c r="G2674" s="60" t="s">
        <v>313</v>
      </c>
      <c r="H2674" s="60">
        <v>2017</v>
      </c>
      <c r="I2674" s="62">
        <v>0</v>
      </c>
      <c r="J2674" s="60" t="s">
        <v>268</v>
      </c>
      <c r="K2674" s="60">
        <v>872008</v>
      </c>
      <c r="L2674" s="61"/>
      <c r="M2674" s="61">
        <v>3015.9998007359791</v>
      </c>
      <c r="N2674" s="61"/>
      <c r="O2674" s="60">
        <v>9230</v>
      </c>
      <c r="P2674" s="60">
        <v>504003</v>
      </c>
    </row>
    <row r="2675" spans="1:16" hidden="1" x14ac:dyDescent="0.25">
      <c r="A2675" s="60" t="s">
        <v>34</v>
      </c>
      <c r="B2675" s="60" t="s">
        <v>33</v>
      </c>
      <c r="C2675" s="57" t="s">
        <v>176</v>
      </c>
      <c r="D2675" s="61">
        <v>3015.9998012528176</v>
      </c>
      <c r="E2675" s="62">
        <v>0</v>
      </c>
      <c r="F2675" s="60">
        <v>490280</v>
      </c>
      <c r="G2675" s="60" t="s">
        <v>313</v>
      </c>
      <c r="H2675" s="60">
        <v>2017</v>
      </c>
      <c r="I2675" s="62">
        <v>0</v>
      </c>
      <c r="J2675" s="60" t="s">
        <v>268</v>
      </c>
      <c r="K2675" s="60">
        <v>872008</v>
      </c>
      <c r="L2675" s="61"/>
      <c r="M2675" s="61">
        <v>3015.9998012528176</v>
      </c>
      <c r="N2675" s="61"/>
      <c r="O2675" s="60">
        <v>9230</v>
      </c>
      <c r="P2675" s="60">
        <v>504003</v>
      </c>
    </row>
    <row r="2676" spans="1:16" hidden="1" x14ac:dyDescent="0.25">
      <c r="A2676" s="60" t="s">
        <v>34</v>
      </c>
      <c r="B2676" s="60" t="s">
        <v>33</v>
      </c>
      <c r="C2676" s="57" t="s">
        <v>176</v>
      </c>
      <c r="D2676" s="61">
        <v>3015.9998468349668</v>
      </c>
      <c r="E2676" s="62">
        <v>0</v>
      </c>
      <c r="F2676" s="60">
        <v>490280</v>
      </c>
      <c r="G2676" s="60" t="s">
        <v>313</v>
      </c>
      <c r="H2676" s="60">
        <v>2017</v>
      </c>
      <c r="I2676" s="62">
        <v>0</v>
      </c>
      <c r="J2676" s="60" t="s">
        <v>268</v>
      </c>
      <c r="K2676" s="60">
        <v>872008</v>
      </c>
      <c r="L2676" s="61"/>
      <c r="M2676" s="61">
        <v>3015.9998468349668</v>
      </c>
      <c r="N2676" s="61"/>
      <c r="O2676" s="60">
        <v>9230</v>
      </c>
      <c r="P2676" s="60">
        <v>504003</v>
      </c>
    </row>
    <row r="2677" spans="1:16" hidden="1" x14ac:dyDescent="0.25">
      <c r="A2677" s="60" t="s">
        <v>34</v>
      </c>
      <c r="B2677" s="60" t="s">
        <v>33</v>
      </c>
      <c r="C2677" s="57" t="s">
        <v>176</v>
      </c>
      <c r="D2677" s="61">
        <v>3015.9999462910364</v>
      </c>
      <c r="E2677" s="62">
        <v>0</v>
      </c>
      <c r="F2677" s="60">
        <v>490280</v>
      </c>
      <c r="G2677" s="60" t="s">
        <v>313</v>
      </c>
      <c r="H2677" s="60">
        <v>2017</v>
      </c>
      <c r="I2677" s="62">
        <v>0</v>
      </c>
      <c r="J2677" s="60" t="s">
        <v>268</v>
      </c>
      <c r="K2677" s="60">
        <v>872008</v>
      </c>
      <c r="L2677" s="61"/>
      <c r="M2677" s="61">
        <v>3015.9999462910364</v>
      </c>
      <c r="N2677" s="61"/>
      <c r="O2677" s="60">
        <v>9230</v>
      </c>
      <c r="P2677" s="60">
        <v>504003</v>
      </c>
    </row>
    <row r="2678" spans="1:16" hidden="1" x14ac:dyDescent="0.25">
      <c r="A2678" s="60" t="s">
        <v>34</v>
      </c>
      <c r="B2678" s="60" t="s">
        <v>33</v>
      </c>
      <c r="C2678" s="57" t="s">
        <v>176</v>
      </c>
      <c r="D2678" s="61">
        <v>3015.9999627455304</v>
      </c>
      <c r="E2678" s="62">
        <v>0</v>
      </c>
      <c r="F2678" s="60">
        <v>490280</v>
      </c>
      <c r="G2678" s="60" t="s">
        <v>313</v>
      </c>
      <c r="H2678" s="60">
        <v>2017</v>
      </c>
      <c r="I2678" s="62">
        <v>0</v>
      </c>
      <c r="J2678" s="60" t="s">
        <v>268</v>
      </c>
      <c r="K2678" s="60">
        <v>872008</v>
      </c>
      <c r="L2678" s="61"/>
      <c r="M2678" s="61">
        <v>3015.9999627455304</v>
      </c>
      <c r="N2678" s="61"/>
      <c r="O2678" s="60">
        <v>9230</v>
      </c>
      <c r="P2678" s="60">
        <v>504003</v>
      </c>
    </row>
    <row r="2679" spans="1:16" hidden="1" x14ac:dyDescent="0.25">
      <c r="A2679" s="60" t="s">
        <v>34</v>
      </c>
      <c r="B2679" s="60" t="s">
        <v>33</v>
      </c>
      <c r="C2679" s="57" t="s">
        <v>176</v>
      </c>
      <c r="D2679" s="61">
        <v>3015.9999854135394</v>
      </c>
      <c r="E2679" s="62">
        <v>0</v>
      </c>
      <c r="F2679" s="60">
        <v>490280</v>
      </c>
      <c r="G2679" s="60" t="s">
        <v>313</v>
      </c>
      <c r="H2679" s="60">
        <v>2017</v>
      </c>
      <c r="I2679" s="62">
        <v>0</v>
      </c>
      <c r="J2679" s="60" t="s">
        <v>268</v>
      </c>
      <c r="K2679" s="60">
        <v>872008</v>
      </c>
      <c r="L2679" s="61"/>
      <c r="M2679" s="61">
        <v>3015.9999854135394</v>
      </c>
      <c r="N2679" s="61"/>
      <c r="O2679" s="60">
        <v>9230</v>
      </c>
      <c r="P2679" s="60">
        <v>504003</v>
      </c>
    </row>
    <row r="2680" spans="1:16" hidden="1" x14ac:dyDescent="0.25">
      <c r="A2680" s="60" t="s">
        <v>34</v>
      </c>
      <c r="B2680" s="60" t="s">
        <v>33</v>
      </c>
      <c r="C2680" s="57" t="s">
        <v>176</v>
      </c>
      <c r="D2680" s="61">
        <v>3016.0000672354131</v>
      </c>
      <c r="E2680" s="62">
        <v>0</v>
      </c>
      <c r="F2680" s="60">
        <v>490280</v>
      </c>
      <c r="G2680" s="60" t="s">
        <v>313</v>
      </c>
      <c r="H2680" s="60">
        <v>2017</v>
      </c>
      <c r="I2680" s="62">
        <v>0</v>
      </c>
      <c r="J2680" s="60" t="s">
        <v>268</v>
      </c>
      <c r="K2680" s="60">
        <v>872008</v>
      </c>
      <c r="L2680" s="61"/>
      <c r="M2680" s="61">
        <v>3016.0000672354131</v>
      </c>
      <c r="N2680" s="61"/>
      <c r="O2680" s="60">
        <v>9230</v>
      </c>
      <c r="P2680" s="60">
        <v>504003</v>
      </c>
    </row>
    <row r="2681" spans="1:16" hidden="1" x14ac:dyDescent="0.25">
      <c r="A2681" s="60" t="s">
        <v>34</v>
      </c>
      <c r="B2681" s="60" t="s">
        <v>33</v>
      </c>
      <c r="C2681" s="57" t="s">
        <v>176</v>
      </c>
      <c r="D2681" s="61">
        <v>3016.0001958685116</v>
      </c>
      <c r="E2681" s="62">
        <v>0</v>
      </c>
      <c r="F2681" s="60">
        <v>490280</v>
      </c>
      <c r="G2681" s="60" t="s">
        <v>313</v>
      </c>
      <c r="H2681" s="60">
        <v>2017</v>
      </c>
      <c r="I2681" s="62">
        <v>0</v>
      </c>
      <c r="J2681" s="60" t="s">
        <v>268</v>
      </c>
      <c r="K2681" s="60">
        <v>872008</v>
      </c>
      <c r="L2681" s="61"/>
      <c r="M2681" s="61">
        <v>3016.0001958685116</v>
      </c>
      <c r="N2681" s="61"/>
      <c r="O2681" s="60">
        <v>9230</v>
      </c>
      <c r="P2681" s="60">
        <v>504003</v>
      </c>
    </row>
    <row r="2682" spans="1:16" hidden="1" x14ac:dyDescent="0.25">
      <c r="A2682" s="60" t="s">
        <v>34</v>
      </c>
      <c r="B2682" s="60" t="s">
        <v>33</v>
      </c>
      <c r="C2682" s="57" t="s">
        <v>176</v>
      </c>
      <c r="D2682" s="61">
        <v>3016.0001992985513</v>
      </c>
      <c r="E2682" s="62">
        <v>0</v>
      </c>
      <c r="F2682" s="60">
        <v>490280</v>
      </c>
      <c r="G2682" s="60" t="s">
        <v>313</v>
      </c>
      <c r="H2682" s="60">
        <v>2017</v>
      </c>
      <c r="I2682" s="62">
        <v>0</v>
      </c>
      <c r="J2682" s="60" t="s">
        <v>268</v>
      </c>
      <c r="K2682" s="60">
        <v>872008</v>
      </c>
      <c r="L2682" s="61"/>
      <c r="M2682" s="61">
        <v>3016.0001992985513</v>
      </c>
      <c r="N2682" s="61"/>
      <c r="O2682" s="60">
        <v>9230</v>
      </c>
      <c r="P2682" s="60">
        <v>504003</v>
      </c>
    </row>
    <row r="2683" spans="1:16" hidden="1" x14ac:dyDescent="0.25">
      <c r="A2683" s="60" t="s">
        <v>34</v>
      </c>
      <c r="B2683" s="60" t="s">
        <v>33</v>
      </c>
      <c r="C2683" s="57" t="s">
        <v>176</v>
      </c>
      <c r="D2683" s="61">
        <v>3143.5992256200216</v>
      </c>
      <c r="E2683" s="62">
        <v>0</v>
      </c>
      <c r="F2683" s="60">
        <v>490280</v>
      </c>
      <c r="G2683" s="60" t="s">
        <v>313</v>
      </c>
      <c r="H2683" s="60">
        <v>2019</v>
      </c>
      <c r="I2683" s="62">
        <v>0</v>
      </c>
      <c r="J2683" s="60" t="s">
        <v>268</v>
      </c>
      <c r="K2683" s="60">
        <v>872008</v>
      </c>
      <c r="L2683" s="61"/>
      <c r="M2683" s="61">
        <v>3143.5992256200216</v>
      </c>
      <c r="N2683" s="61"/>
      <c r="O2683" s="60">
        <v>9230</v>
      </c>
      <c r="P2683" s="60">
        <v>504003</v>
      </c>
    </row>
    <row r="2684" spans="1:16" hidden="1" x14ac:dyDescent="0.25">
      <c r="A2684" s="60" t="s">
        <v>34</v>
      </c>
      <c r="B2684" s="60" t="s">
        <v>33</v>
      </c>
      <c r="C2684" s="57" t="s">
        <v>176</v>
      </c>
      <c r="D2684" s="61">
        <v>3143.5996343776415</v>
      </c>
      <c r="E2684" s="62">
        <v>0</v>
      </c>
      <c r="F2684" s="60">
        <v>490280</v>
      </c>
      <c r="G2684" s="60" t="s">
        <v>313</v>
      </c>
      <c r="H2684" s="60">
        <v>2019</v>
      </c>
      <c r="I2684" s="62">
        <v>0</v>
      </c>
      <c r="J2684" s="60" t="s">
        <v>268</v>
      </c>
      <c r="K2684" s="60">
        <v>872008</v>
      </c>
      <c r="L2684" s="61"/>
      <c r="M2684" s="61">
        <v>3143.5996343776415</v>
      </c>
      <c r="N2684" s="61"/>
      <c r="O2684" s="60">
        <v>9230</v>
      </c>
      <c r="P2684" s="60">
        <v>504003</v>
      </c>
    </row>
    <row r="2685" spans="1:16" hidden="1" x14ac:dyDescent="0.25">
      <c r="A2685" s="60" t="s">
        <v>34</v>
      </c>
      <c r="B2685" s="60" t="s">
        <v>33</v>
      </c>
      <c r="C2685" s="57" t="s">
        <v>176</v>
      </c>
      <c r="D2685" s="61">
        <v>3143.5997079064523</v>
      </c>
      <c r="E2685" s="62">
        <v>0</v>
      </c>
      <c r="F2685" s="60">
        <v>490280</v>
      </c>
      <c r="G2685" s="60" t="s">
        <v>313</v>
      </c>
      <c r="H2685" s="60">
        <v>2019</v>
      </c>
      <c r="I2685" s="62">
        <v>0</v>
      </c>
      <c r="J2685" s="60" t="s">
        <v>268</v>
      </c>
      <c r="K2685" s="60">
        <v>872008</v>
      </c>
      <c r="L2685" s="61"/>
      <c r="M2685" s="61">
        <v>3143.5997079064523</v>
      </c>
      <c r="N2685" s="61"/>
      <c r="O2685" s="60">
        <v>9230</v>
      </c>
      <c r="P2685" s="60">
        <v>504003</v>
      </c>
    </row>
    <row r="2686" spans="1:16" hidden="1" x14ac:dyDescent="0.25">
      <c r="A2686" s="60" t="s">
        <v>34</v>
      </c>
      <c r="B2686" s="60" t="s">
        <v>33</v>
      </c>
      <c r="C2686" s="57" t="s">
        <v>176</v>
      </c>
      <c r="D2686" s="61">
        <v>3143.599969544865</v>
      </c>
      <c r="E2686" s="62">
        <v>0</v>
      </c>
      <c r="F2686" s="60">
        <v>490280</v>
      </c>
      <c r="G2686" s="60" t="s">
        <v>313</v>
      </c>
      <c r="H2686" s="60">
        <v>2019</v>
      </c>
      <c r="I2686" s="62">
        <v>0</v>
      </c>
      <c r="J2686" s="60" t="s">
        <v>268</v>
      </c>
      <c r="K2686" s="60">
        <v>872008</v>
      </c>
      <c r="L2686" s="61"/>
      <c r="M2686" s="61">
        <v>3143.599969544865</v>
      </c>
      <c r="N2686" s="61"/>
      <c r="O2686" s="60">
        <v>9230</v>
      </c>
      <c r="P2686" s="60">
        <v>504003</v>
      </c>
    </row>
    <row r="2687" spans="1:16" hidden="1" x14ac:dyDescent="0.25">
      <c r="A2687" s="60" t="s">
        <v>34</v>
      </c>
      <c r="B2687" s="60" t="s">
        <v>33</v>
      </c>
      <c r="C2687" s="57" t="s">
        <v>176</v>
      </c>
      <c r="D2687" s="61">
        <v>3143.6001026460985</v>
      </c>
      <c r="E2687" s="62">
        <v>0</v>
      </c>
      <c r="F2687" s="60">
        <v>490280</v>
      </c>
      <c r="G2687" s="60" t="s">
        <v>313</v>
      </c>
      <c r="H2687" s="60">
        <v>2019</v>
      </c>
      <c r="I2687" s="62">
        <v>0</v>
      </c>
      <c r="J2687" s="60" t="s">
        <v>268</v>
      </c>
      <c r="K2687" s="60">
        <v>872008</v>
      </c>
      <c r="L2687" s="61"/>
      <c r="M2687" s="61">
        <v>3143.6001026460985</v>
      </c>
      <c r="N2687" s="61"/>
      <c r="O2687" s="60">
        <v>9230</v>
      </c>
      <c r="P2687" s="60">
        <v>504003</v>
      </c>
    </row>
    <row r="2688" spans="1:16" hidden="1" x14ac:dyDescent="0.25">
      <c r="A2688" s="60" t="s">
        <v>34</v>
      </c>
      <c r="B2688" s="60" t="s">
        <v>33</v>
      </c>
      <c r="C2688" s="57" t="s">
        <v>176</v>
      </c>
      <c r="D2688" s="61">
        <v>3143.6002239894997</v>
      </c>
      <c r="E2688" s="62">
        <v>0</v>
      </c>
      <c r="F2688" s="60">
        <v>490280</v>
      </c>
      <c r="G2688" s="60" t="s">
        <v>313</v>
      </c>
      <c r="H2688" s="60">
        <v>2019</v>
      </c>
      <c r="I2688" s="62">
        <v>0</v>
      </c>
      <c r="J2688" s="60" t="s">
        <v>268</v>
      </c>
      <c r="K2688" s="60">
        <v>872008</v>
      </c>
      <c r="L2688" s="61"/>
      <c r="M2688" s="61">
        <v>3143.6002239894997</v>
      </c>
      <c r="N2688" s="61"/>
      <c r="O2688" s="60">
        <v>9230</v>
      </c>
      <c r="P2688" s="60">
        <v>504003</v>
      </c>
    </row>
    <row r="2689" spans="1:16" hidden="1" x14ac:dyDescent="0.25">
      <c r="A2689" s="60" t="s">
        <v>34</v>
      </c>
      <c r="B2689" s="60" t="s">
        <v>33</v>
      </c>
      <c r="C2689" s="57" t="s">
        <v>176</v>
      </c>
      <c r="D2689" s="61">
        <v>4715.3999488832042</v>
      </c>
      <c r="E2689" s="62">
        <v>0</v>
      </c>
      <c r="F2689" s="60">
        <v>490280</v>
      </c>
      <c r="G2689" s="60" t="s">
        <v>313</v>
      </c>
      <c r="H2689" s="60">
        <v>2019</v>
      </c>
      <c r="I2689" s="62">
        <v>0</v>
      </c>
      <c r="J2689" s="60" t="s">
        <v>268</v>
      </c>
      <c r="K2689" s="60">
        <v>872008</v>
      </c>
      <c r="L2689" s="61"/>
      <c r="M2689" s="61">
        <v>4715.3999488832042</v>
      </c>
      <c r="N2689" s="61"/>
      <c r="O2689" s="60">
        <v>9230</v>
      </c>
      <c r="P2689" s="60">
        <v>504003</v>
      </c>
    </row>
    <row r="2690" spans="1:16" hidden="1" x14ac:dyDescent="0.25">
      <c r="A2690" s="60" t="s">
        <v>34</v>
      </c>
      <c r="B2690" s="60" t="s">
        <v>33</v>
      </c>
      <c r="C2690" s="57" t="s">
        <v>176</v>
      </c>
      <c r="D2690" s="61">
        <v>4715.4001283613743</v>
      </c>
      <c r="E2690" s="62">
        <v>0</v>
      </c>
      <c r="F2690" s="60">
        <v>490280</v>
      </c>
      <c r="G2690" s="60" t="s">
        <v>313</v>
      </c>
      <c r="H2690" s="60">
        <v>2019</v>
      </c>
      <c r="I2690" s="62">
        <v>0</v>
      </c>
      <c r="J2690" s="60" t="s">
        <v>268</v>
      </c>
      <c r="K2690" s="60">
        <v>872008</v>
      </c>
      <c r="L2690" s="61"/>
      <c r="M2690" s="61">
        <v>4715.4001283613743</v>
      </c>
      <c r="N2690" s="61"/>
      <c r="O2690" s="60">
        <v>9230</v>
      </c>
      <c r="P2690" s="60">
        <v>504003</v>
      </c>
    </row>
    <row r="2691" spans="1:16" hidden="1" x14ac:dyDescent="0.25">
      <c r="A2691" s="60" t="s">
        <v>34</v>
      </c>
      <c r="B2691" s="60" t="s">
        <v>33</v>
      </c>
      <c r="C2691" s="57" t="s">
        <v>176</v>
      </c>
      <c r="D2691" s="61">
        <v>4715.4002062368882</v>
      </c>
      <c r="E2691" s="62">
        <v>0</v>
      </c>
      <c r="F2691" s="60">
        <v>490280</v>
      </c>
      <c r="G2691" s="60" t="s">
        <v>313</v>
      </c>
      <c r="H2691" s="60">
        <v>2019</v>
      </c>
      <c r="I2691" s="62">
        <v>0</v>
      </c>
      <c r="J2691" s="60" t="s">
        <v>268</v>
      </c>
      <c r="K2691" s="60">
        <v>872008</v>
      </c>
      <c r="L2691" s="61"/>
      <c r="M2691" s="61">
        <v>4715.4002062368882</v>
      </c>
      <c r="N2691" s="61"/>
      <c r="O2691" s="60">
        <v>9230</v>
      </c>
      <c r="P2691" s="60">
        <v>504003</v>
      </c>
    </row>
    <row r="2692" spans="1:16" hidden="1" x14ac:dyDescent="0.25">
      <c r="A2692" s="60" t="s">
        <v>34</v>
      </c>
      <c r="B2692" s="60" t="s">
        <v>33</v>
      </c>
      <c r="C2692" s="57" t="s">
        <v>176</v>
      </c>
      <c r="D2692" s="61">
        <v>4813.999127498394</v>
      </c>
      <c r="E2692" s="62">
        <v>0</v>
      </c>
      <c r="F2692" s="60">
        <v>490280</v>
      </c>
      <c r="G2692" s="60" t="s">
        <v>313</v>
      </c>
      <c r="H2692" s="60">
        <v>2020</v>
      </c>
      <c r="I2692" s="62">
        <v>0</v>
      </c>
      <c r="J2692" s="60" t="s">
        <v>268</v>
      </c>
      <c r="K2692" s="60">
        <v>872008</v>
      </c>
      <c r="L2692" s="61"/>
      <c r="M2692" s="61">
        <v>4813.999127498394</v>
      </c>
      <c r="N2692" s="61"/>
      <c r="O2692" s="60">
        <v>9230</v>
      </c>
      <c r="P2692" s="60">
        <v>504003</v>
      </c>
    </row>
    <row r="2693" spans="1:16" hidden="1" x14ac:dyDescent="0.25">
      <c r="A2693" s="60" t="s">
        <v>34</v>
      </c>
      <c r="B2693" s="60" t="s">
        <v>33</v>
      </c>
      <c r="C2693" s="57" t="s">
        <v>176</v>
      </c>
      <c r="D2693" s="61">
        <v>4813.9997521958685</v>
      </c>
      <c r="E2693" s="62">
        <v>0</v>
      </c>
      <c r="F2693" s="60">
        <v>490280</v>
      </c>
      <c r="G2693" s="60" t="s">
        <v>313</v>
      </c>
      <c r="H2693" s="60">
        <v>2020</v>
      </c>
      <c r="I2693" s="62">
        <v>0</v>
      </c>
      <c r="J2693" s="60" t="s">
        <v>268</v>
      </c>
      <c r="K2693" s="60">
        <v>872008</v>
      </c>
      <c r="L2693" s="61"/>
      <c r="M2693" s="61">
        <v>4813.9997521958685</v>
      </c>
      <c r="N2693" s="61"/>
      <c r="O2693" s="60">
        <v>9230</v>
      </c>
      <c r="P2693" s="60">
        <v>504003</v>
      </c>
    </row>
    <row r="2694" spans="1:16" hidden="1" x14ac:dyDescent="0.25">
      <c r="A2694" s="60" t="s">
        <v>34</v>
      </c>
      <c r="B2694" s="60" t="s">
        <v>33</v>
      </c>
      <c r="C2694" s="57" t="s">
        <v>176</v>
      </c>
      <c r="D2694" s="61">
        <v>4813.9999951927512</v>
      </c>
      <c r="E2694" s="62">
        <v>0</v>
      </c>
      <c r="F2694" s="60">
        <v>490280</v>
      </c>
      <c r="G2694" s="60" t="s">
        <v>313</v>
      </c>
      <c r="H2694" s="60">
        <v>2020</v>
      </c>
      <c r="I2694" s="62">
        <v>0</v>
      </c>
      <c r="J2694" s="60" t="s">
        <v>268</v>
      </c>
      <c r="K2694" s="60">
        <v>872008</v>
      </c>
      <c r="L2694" s="61"/>
      <c r="M2694" s="61">
        <v>4813.9999951927512</v>
      </c>
      <c r="N2694" s="61"/>
      <c r="O2694" s="60">
        <v>9230</v>
      </c>
      <c r="P2694" s="60">
        <v>504003</v>
      </c>
    </row>
    <row r="2695" spans="1:16" hidden="1" x14ac:dyDescent="0.25">
      <c r="A2695" s="60" t="s">
        <v>34</v>
      </c>
      <c r="B2695" s="60" t="s">
        <v>33</v>
      </c>
      <c r="C2695" s="57" t="s">
        <v>176</v>
      </c>
      <c r="D2695" s="61">
        <v>4814.0001781331412</v>
      </c>
      <c r="E2695" s="62">
        <v>0</v>
      </c>
      <c r="F2695" s="60">
        <v>490280</v>
      </c>
      <c r="G2695" s="60" t="s">
        <v>313</v>
      </c>
      <c r="H2695" s="60">
        <v>2020</v>
      </c>
      <c r="I2695" s="62">
        <v>0</v>
      </c>
      <c r="J2695" s="60" t="s">
        <v>268</v>
      </c>
      <c r="K2695" s="60">
        <v>872008</v>
      </c>
      <c r="L2695" s="61"/>
      <c r="M2695" s="61">
        <v>4814.0001781331412</v>
      </c>
      <c r="N2695" s="61"/>
      <c r="O2695" s="60">
        <v>9230</v>
      </c>
      <c r="P2695" s="60">
        <v>504003</v>
      </c>
    </row>
    <row r="2696" spans="1:16" hidden="1" x14ac:dyDescent="0.25">
      <c r="A2696" s="60" t="s">
        <v>34</v>
      </c>
      <c r="B2696" s="60" t="s">
        <v>33</v>
      </c>
      <c r="C2696" s="57" t="s">
        <v>176</v>
      </c>
      <c r="D2696" s="61">
        <v>4814.0002353347681</v>
      </c>
      <c r="E2696" s="62">
        <v>0</v>
      </c>
      <c r="F2696" s="60">
        <v>490280</v>
      </c>
      <c r="G2696" s="60" t="s">
        <v>313</v>
      </c>
      <c r="H2696" s="60">
        <v>2020</v>
      </c>
      <c r="I2696" s="62">
        <v>0</v>
      </c>
      <c r="J2696" s="60" t="s">
        <v>268</v>
      </c>
      <c r="K2696" s="60">
        <v>872008</v>
      </c>
      <c r="L2696" s="61"/>
      <c r="M2696" s="61">
        <v>4814.0002353347681</v>
      </c>
      <c r="N2696" s="61"/>
      <c r="O2696" s="60">
        <v>9230</v>
      </c>
      <c r="P2696" s="60">
        <v>504003</v>
      </c>
    </row>
    <row r="2697" spans="1:16" hidden="1" x14ac:dyDescent="0.25">
      <c r="A2697" s="60" t="s">
        <v>34</v>
      </c>
      <c r="B2697" s="60" t="s">
        <v>33</v>
      </c>
      <c r="C2697" s="57" t="s">
        <v>176</v>
      </c>
      <c r="D2697" s="61">
        <v>4814.0004012523368</v>
      </c>
      <c r="E2697" s="62">
        <v>0</v>
      </c>
      <c r="F2697" s="60">
        <v>490280</v>
      </c>
      <c r="G2697" s="60" t="s">
        <v>313</v>
      </c>
      <c r="H2697" s="60">
        <v>2020</v>
      </c>
      <c r="I2697" s="62">
        <v>0</v>
      </c>
      <c r="J2697" s="60" t="s">
        <v>268</v>
      </c>
      <c r="K2697" s="60">
        <v>872008</v>
      </c>
      <c r="L2697" s="61"/>
      <c r="M2697" s="61">
        <v>4814.0004012523368</v>
      </c>
      <c r="N2697" s="61"/>
      <c r="O2697" s="60">
        <v>9230</v>
      </c>
      <c r="P2697" s="60">
        <v>504003</v>
      </c>
    </row>
    <row r="2698" spans="1:16" hidden="1" x14ac:dyDescent="0.25">
      <c r="A2698" s="60" t="s">
        <v>34</v>
      </c>
      <c r="B2698" s="60" t="s">
        <v>33</v>
      </c>
      <c r="C2698" s="57" t="s">
        <v>176</v>
      </c>
      <c r="D2698" s="61">
        <v>4814.0004963432084</v>
      </c>
      <c r="E2698" s="62">
        <v>0</v>
      </c>
      <c r="F2698" s="60">
        <v>490280</v>
      </c>
      <c r="G2698" s="60" t="s">
        <v>313</v>
      </c>
      <c r="H2698" s="60">
        <v>2020</v>
      </c>
      <c r="I2698" s="62">
        <v>0</v>
      </c>
      <c r="J2698" s="60" t="s">
        <v>268</v>
      </c>
      <c r="K2698" s="60">
        <v>872008</v>
      </c>
      <c r="L2698" s="61"/>
      <c r="M2698" s="61">
        <v>4814.0004963432084</v>
      </c>
      <c r="N2698" s="61"/>
      <c r="O2698" s="60">
        <v>9230</v>
      </c>
      <c r="P2698" s="60">
        <v>504003</v>
      </c>
    </row>
    <row r="2699" spans="1:16" hidden="1" x14ac:dyDescent="0.25">
      <c r="A2699" s="60" t="s">
        <v>34</v>
      </c>
      <c r="B2699" s="60" t="s">
        <v>33</v>
      </c>
      <c r="C2699" s="57" t="s">
        <v>176</v>
      </c>
      <c r="D2699" s="61">
        <v>4814.0012126832826</v>
      </c>
      <c r="E2699" s="62">
        <v>0</v>
      </c>
      <c r="F2699" s="60">
        <v>490280</v>
      </c>
      <c r="G2699" s="60" t="s">
        <v>313</v>
      </c>
      <c r="H2699" s="60">
        <v>2020</v>
      </c>
      <c r="I2699" s="62">
        <v>0</v>
      </c>
      <c r="J2699" s="60" t="s">
        <v>268</v>
      </c>
      <c r="K2699" s="60">
        <v>872008</v>
      </c>
      <c r="L2699" s="61"/>
      <c r="M2699" s="61">
        <v>4814.0012126832826</v>
      </c>
      <c r="N2699" s="61"/>
      <c r="O2699" s="60">
        <v>9230</v>
      </c>
      <c r="P2699" s="60">
        <v>504003</v>
      </c>
    </row>
    <row r="2700" spans="1:16" hidden="1" x14ac:dyDescent="0.25">
      <c r="A2700" s="60" t="s">
        <v>34</v>
      </c>
      <c r="B2700" s="60" t="s">
        <v>33</v>
      </c>
      <c r="C2700" s="57" t="s">
        <v>176</v>
      </c>
      <c r="D2700" s="61">
        <v>4906.7998632682757</v>
      </c>
      <c r="E2700" s="62">
        <v>0</v>
      </c>
      <c r="F2700" s="60">
        <v>490280</v>
      </c>
      <c r="G2700" s="60" t="s">
        <v>313</v>
      </c>
      <c r="H2700" s="60">
        <v>2015</v>
      </c>
      <c r="I2700" s="62">
        <v>0</v>
      </c>
      <c r="J2700" s="60" t="s">
        <v>268</v>
      </c>
      <c r="K2700" s="60">
        <v>870905</v>
      </c>
      <c r="L2700" s="61"/>
      <c r="M2700" s="61">
        <v>4906.7998632682757</v>
      </c>
      <c r="N2700" s="61"/>
      <c r="O2700" s="60">
        <v>9210</v>
      </c>
      <c r="P2700" s="60">
        <v>504003</v>
      </c>
    </row>
    <row r="2701" spans="1:16" hidden="1" x14ac:dyDescent="0.25">
      <c r="A2701" s="60" t="s">
        <v>34</v>
      </c>
      <c r="B2701" s="60" t="s">
        <v>33</v>
      </c>
      <c r="C2701" s="57" t="s">
        <v>176</v>
      </c>
      <c r="D2701" s="61">
        <v>5173.6003094629486</v>
      </c>
      <c r="E2701" s="62">
        <v>0</v>
      </c>
      <c r="F2701" s="60">
        <v>490280</v>
      </c>
      <c r="G2701" s="60" t="s">
        <v>313</v>
      </c>
      <c r="H2701" s="60">
        <v>2016</v>
      </c>
      <c r="I2701" s="62">
        <v>0</v>
      </c>
      <c r="J2701" s="60" t="s">
        <v>268</v>
      </c>
      <c r="K2701" s="60">
        <v>872008</v>
      </c>
      <c r="L2701" s="61"/>
      <c r="M2701" s="61">
        <v>5173.6003094629486</v>
      </c>
      <c r="N2701" s="61"/>
      <c r="O2701" s="60">
        <v>9230</v>
      </c>
      <c r="P2701" s="60">
        <v>504003</v>
      </c>
    </row>
    <row r="2702" spans="1:16" hidden="1" x14ac:dyDescent="0.25">
      <c r="A2702" s="60" t="s">
        <v>34</v>
      </c>
      <c r="B2702" s="60" t="s">
        <v>33</v>
      </c>
      <c r="C2702" s="57" t="s">
        <v>176</v>
      </c>
      <c r="D2702" s="61">
        <v>9430.7999691419918</v>
      </c>
      <c r="E2702" s="62">
        <v>0</v>
      </c>
      <c r="F2702" s="60">
        <v>490280</v>
      </c>
      <c r="G2702" s="60" t="s">
        <v>313</v>
      </c>
      <c r="H2702" s="60">
        <v>2019</v>
      </c>
      <c r="I2702" s="62">
        <v>0</v>
      </c>
      <c r="J2702" s="60" t="s">
        <v>268</v>
      </c>
      <c r="K2702" s="60">
        <v>872008</v>
      </c>
      <c r="L2702" s="61"/>
      <c r="M2702" s="61">
        <v>9430.7999691419918</v>
      </c>
      <c r="N2702" s="61"/>
      <c r="O2702" s="60">
        <v>9230</v>
      </c>
      <c r="P2702" s="60">
        <v>504003</v>
      </c>
    </row>
    <row r="2703" spans="1:16" hidden="1" x14ac:dyDescent="0.25">
      <c r="A2703" s="60" t="s">
        <v>34</v>
      </c>
      <c r="B2703" s="60" t="s">
        <v>33</v>
      </c>
      <c r="C2703" s="57" t="s">
        <v>176</v>
      </c>
      <c r="D2703" s="61">
        <v>19647.89807152229</v>
      </c>
      <c r="E2703" s="62">
        <v>0</v>
      </c>
      <c r="F2703" s="60">
        <v>490280</v>
      </c>
      <c r="G2703" s="60" t="s">
        <v>313</v>
      </c>
      <c r="H2703" s="60">
        <v>2017</v>
      </c>
      <c r="I2703" s="62">
        <v>0</v>
      </c>
      <c r="J2703" s="60" t="s">
        <v>268</v>
      </c>
      <c r="K2703" s="60">
        <v>872008</v>
      </c>
      <c r="L2703" s="61"/>
      <c r="M2703" s="61">
        <v>19647.89807152229</v>
      </c>
      <c r="N2703" s="61"/>
      <c r="O2703" s="60">
        <v>9230</v>
      </c>
      <c r="P2703" s="60">
        <v>504003</v>
      </c>
    </row>
    <row r="2704" spans="1:16" hidden="1" x14ac:dyDescent="0.25">
      <c r="A2704" s="60" t="s">
        <v>34</v>
      </c>
      <c r="B2704" s="60" t="s">
        <v>33</v>
      </c>
      <c r="C2704" s="57" t="s">
        <v>176</v>
      </c>
      <c r="D2704" s="61">
        <v>19915.999969195091</v>
      </c>
      <c r="E2704" s="62">
        <v>0</v>
      </c>
      <c r="F2704" s="60">
        <v>490280</v>
      </c>
      <c r="G2704" s="60" t="s">
        <v>313</v>
      </c>
      <c r="H2704" s="60">
        <v>2017</v>
      </c>
      <c r="I2704" s="62">
        <v>0</v>
      </c>
      <c r="J2704" s="60" t="s">
        <v>268</v>
      </c>
      <c r="K2704" s="60">
        <v>872008</v>
      </c>
      <c r="L2704" s="61"/>
      <c r="M2704" s="61">
        <v>19915.999969195091</v>
      </c>
      <c r="N2704" s="61"/>
      <c r="O2704" s="60">
        <v>9230</v>
      </c>
      <c r="P2704" s="60">
        <v>504003</v>
      </c>
    </row>
    <row r="2705" spans="1:16" hidden="1" x14ac:dyDescent="0.25">
      <c r="A2705" s="60" t="s">
        <v>34</v>
      </c>
      <c r="B2705" s="60" t="s">
        <v>33</v>
      </c>
      <c r="C2705" s="57" t="s">
        <v>176</v>
      </c>
      <c r="D2705" s="61">
        <v>20758.593986100463</v>
      </c>
      <c r="E2705" s="62">
        <v>0</v>
      </c>
      <c r="F2705" s="60">
        <v>490280</v>
      </c>
      <c r="G2705" s="60" t="s">
        <v>313</v>
      </c>
      <c r="H2705" s="60">
        <v>2019</v>
      </c>
      <c r="I2705" s="62">
        <v>0</v>
      </c>
      <c r="J2705" s="60" t="s">
        <v>268</v>
      </c>
      <c r="K2705" s="60">
        <v>872008</v>
      </c>
      <c r="L2705" s="61"/>
      <c r="M2705" s="61">
        <v>20758.593986100463</v>
      </c>
      <c r="N2705" s="61"/>
      <c r="O2705" s="60">
        <v>9230</v>
      </c>
      <c r="P2705" s="60">
        <v>504003</v>
      </c>
    </row>
    <row r="2706" spans="1:16" hidden="1" x14ac:dyDescent="0.25">
      <c r="A2706" s="60" t="s">
        <v>34</v>
      </c>
      <c r="B2706" s="60" t="s">
        <v>33</v>
      </c>
      <c r="C2706" s="57" t="s">
        <v>176</v>
      </c>
      <c r="D2706" s="61">
        <v>31789.000559039705</v>
      </c>
      <c r="E2706" s="62">
        <v>0</v>
      </c>
      <c r="F2706" s="60">
        <v>490280</v>
      </c>
      <c r="G2706" s="60" t="s">
        <v>313</v>
      </c>
      <c r="H2706" s="60">
        <v>2020</v>
      </c>
      <c r="I2706" s="62">
        <v>0</v>
      </c>
      <c r="J2706" s="60" t="s">
        <v>268</v>
      </c>
      <c r="K2706" s="60">
        <v>872008</v>
      </c>
      <c r="L2706" s="61"/>
      <c r="M2706" s="61">
        <v>31789.000559039705</v>
      </c>
      <c r="N2706" s="61"/>
      <c r="O2706" s="60">
        <v>9230</v>
      </c>
      <c r="P2706" s="60">
        <v>504003</v>
      </c>
    </row>
    <row r="2707" spans="1:16" hidden="1" x14ac:dyDescent="0.25">
      <c r="A2707" s="60" t="s">
        <v>56</v>
      </c>
      <c r="B2707" s="60" t="s">
        <v>55</v>
      </c>
      <c r="C2707" s="57">
        <v>1000</v>
      </c>
      <c r="D2707" s="61">
        <v>249.99951966715955</v>
      </c>
      <c r="E2707" s="62">
        <v>0</v>
      </c>
      <c r="F2707" s="60">
        <v>700716</v>
      </c>
      <c r="G2707" s="60" t="s">
        <v>249</v>
      </c>
      <c r="H2707" s="60">
        <v>2018</v>
      </c>
      <c r="I2707" s="62"/>
      <c r="J2707" s="60"/>
      <c r="K2707" s="60">
        <v>872008</v>
      </c>
      <c r="L2707" s="61"/>
      <c r="M2707" s="61">
        <v>249.99951966715955</v>
      </c>
      <c r="N2707" s="61"/>
      <c r="O2707" s="60" t="s">
        <v>250</v>
      </c>
      <c r="P2707" s="60">
        <v>509355</v>
      </c>
    </row>
    <row r="2708" spans="1:16" hidden="1" x14ac:dyDescent="0.25">
      <c r="A2708" s="60" t="s">
        <v>56</v>
      </c>
      <c r="B2708" s="60" t="s">
        <v>55</v>
      </c>
      <c r="C2708" s="57">
        <v>1000</v>
      </c>
      <c r="D2708" s="61">
        <v>249.99958770133239</v>
      </c>
      <c r="E2708" s="62">
        <v>0</v>
      </c>
      <c r="F2708" s="60">
        <v>700716</v>
      </c>
      <c r="G2708" s="60" t="s">
        <v>249</v>
      </c>
      <c r="H2708" s="60">
        <v>2019</v>
      </c>
      <c r="I2708" s="62"/>
      <c r="J2708" s="60"/>
      <c r="K2708" s="60">
        <v>872008</v>
      </c>
      <c r="L2708" s="61"/>
      <c r="M2708" s="61">
        <v>249.99958770133239</v>
      </c>
      <c r="N2708" s="61"/>
      <c r="O2708" s="60" t="s">
        <v>250</v>
      </c>
      <c r="P2708" s="60">
        <v>509355</v>
      </c>
    </row>
    <row r="2709" spans="1:16" hidden="1" x14ac:dyDescent="0.25">
      <c r="A2709" s="60" t="s">
        <v>56</v>
      </c>
      <c r="B2709" s="60" t="s">
        <v>55</v>
      </c>
      <c r="C2709" s="57">
        <v>1000</v>
      </c>
      <c r="D2709" s="61">
        <v>249.99964317462479</v>
      </c>
      <c r="E2709" s="62">
        <v>0</v>
      </c>
      <c r="F2709" s="60">
        <v>700716</v>
      </c>
      <c r="G2709" s="60" t="s">
        <v>249</v>
      </c>
      <c r="H2709" s="60">
        <v>2020</v>
      </c>
      <c r="I2709" s="62"/>
      <c r="J2709" s="60"/>
      <c r="K2709" s="60">
        <v>872008</v>
      </c>
      <c r="L2709" s="61"/>
      <c r="M2709" s="61">
        <v>249.99964317462479</v>
      </c>
      <c r="N2709" s="61"/>
      <c r="O2709" s="60" t="s">
        <v>250</v>
      </c>
      <c r="P2709" s="60">
        <v>509355</v>
      </c>
    </row>
    <row r="2710" spans="1:16" hidden="1" x14ac:dyDescent="0.25">
      <c r="A2710" s="60" t="s">
        <v>56</v>
      </c>
      <c r="B2710" s="60" t="s">
        <v>55</v>
      </c>
      <c r="C2710" s="57">
        <v>1000</v>
      </c>
      <c r="D2710" s="61">
        <v>249.99965759356016</v>
      </c>
      <c r="E2710" s="62">
        <v>0</v>
      </c>
      <c r="F2710" s="60">
        <v>700716</v>
      </c>
      <c r="G2710" s="60" t="s">
        <v>249</v>
      </c>
      <c r="H2710" s="60">
        <v>2019</v>
      </c>
      <c r="I2710" s="62"/>
      <c r="J2710" s="60"/>
      <c r="K2710" s="60">
        <v>872008</v>
      </c>
      <c r="L2710" s="61"/>
      <c r="M2710" s="61">
        <v>249.99965759356016</v>
      </c>
      <c r="N2710" s="61"/>
      <c r="O2710" s="60" t="s">
        <v>250</v>
      </c>
      <c r="P2710" s="60">
        <v>509355</v>
      </c>
    </row>
    <row r="2711" spans="1:16" hidden="1" x14ac:dyDescent="0.25">
      <c r="A2711" s="60" t="s">
        <v>56</v>
      </c>
      <c r="B2711" s="60" t="s">
        <v>55</v>
      </c>
      <c r="C2711" s="57">
        <v>1000</v>
      </c>
      <c r="D2711" s="61">
        <v>249.99967185615222</v>
      </c>
      <c r="E2711" s="62">
        <v>0</v>
      </c>
      <c r="F2711" s="60">
        <v>700716</v>
      </c>
      <c r="G2711" s="60" t="s">
        <v>249</v>
      </c>
      <c r="H2711" s="60">
        <v>2020</v>
      </c>
      <c r="I2711" s="62"/>
      <c r="J2711" s="60"/>
      <c r="K2711" s="60">
        <v>872008</v>
      </c>
      <c r="L2711" s="61"/>
      <c r="M2711" s="61">
        <v>249.99967185615222</v>
      </c>
      <c r="N2711" s="61"/>
      <c r="O2711" s="60" t="s">
        <v>250</v>
      </c>
      <c r="P2711" s="60">
        <v>509355</v>
      </c>
    </row>
    <row r="2712" spans="1:16" hidden="1" x14ac:dyDescent="0.25">
      <c r="A2712" s="60" t="s">
        <v>56</v>
      </c>
      <c r="B2712" s="60" t="s">
        <v>55</v>
      </c>
      <c r="C2712" s="57">
        <v>1000</v>
      </c>
      <c r="D2712" s="61">
        <v>249.99967611947451</v>
      </c>
      <c r="E2712" s="62">
        <v>0</v>
      </c>
      <c r="F2712" s="60">
        <v>700716</v>
      </c>
      <c r="G2712" s="60" t="s">
        <v>249</v>
      </c>
      <c r="H2712" s="60">
        <v>2019</v>
      </c>
      <c r="I2712" s="62"/>
      <c r="J2712" s="60"/>
      <c r="K2712" s="60">
        <v>872008</v>
      </c>
      <c r="L2712" s="61"/>
      <c r="M2712" s="61">
        <v>249.99967611947451</v>
      </c>
      <c r="N2712" s="61"/>
      <c r="O2712" s="60" t="s">
        <v>250</v>
      </c>
      <c r="P2712" s="60">
        <v>509355</v>
      </c>
    </row>
    <row r="2713" spans="1:16" hidden="1" x14ac:dyDescent="0.25">
      <c r="A2713" s="60" t="s">
        <v>56</v>
      </c>
      <c r="B2713" s="60" t="s">
        <v>55</v>
      </c>
      <c r="C2713" s="57">
        <v>1000</v>
      </c>
      <c r="D2713" s="61">
        <v>249.99976222994079</v>
      </c>
      <c r="E2713" s="62">
        <v>0</v>
      </c>
      <c r="F2713" s="60">
        <v>700716</v>
      </c>
      <c r="G2713" s="60" t="s">
        <v>249</v>
      </c>
      <c r="H2713" s="60">
        <v>2019</v>
      </c>
      <c r="I2713" s="62"/>
      <c r="J2713" s="60"/>
      <c r="K2713" s="60">
        <v>872008</v>
      </c>
      <c r="L2713" s="61"/>
      <c r="M2713" s="61">
        <v>249.99976222994079</v>
      </c>
      <c r="N2713" s="61"/>
      <c r="O2713" s="60" t="s">
        <v>250</v>
      </c>
      <c r="P2713" s="60">
        <v>509355</v>
      </c>
    </row>
    <row r="2714" spans="1:16" hidden="1" x14ac:dyDescent="0.25">
      <c r="A2714" s="60" t="s">
        <v>56</v>
      </c>
      <c r="B2714" s="60" t="s">
        <v>55</v>
      </c>
      <c r="C2714" s="57">
        <v>1000</v>
      </c>
      <c r="D2714" s="61">
        <v>249.99981179625911</v>
      </c>
      <c r="E2714" s="62">
        <v>0</v>
      </c>
      <c r="F2714" s="60">
        <v>700716</v>
      </c>
      <c r="G2714" s="60" t="s">
        <v>249</v>
      </c>
      <c r="H2714" s="60">
        <v>2019</v>
      </c>
      <c r="I2714" s="62"/>
      <c r="J2714" s="60"/>
      <c r="K2714" s="60">
        <v>872008</v>
      </c>
      <c r="L2714" s="61"/>
      <c r="M2714" s="61">
        <v>249.99981179625911</v>
      </c>
      <c r="N2714" s="61"/>
      <c r="O2714" s="60" t="s">
        <v>250</v>
      </c>
      <c r="P2714" s="60">
        <v>509355</v>
      </c>
    </row>
    <row r="2715" spans="1:16" hidden="1" x14ac:dyDescent="0.25">
      <c r="A2715" s="60" t="s">
        <v>56</v>
      </c>
      <c r="B2715" s="60" t="s">
        <v>55</v>
      </c>
      <c r="C2715" s="57">
        <v>1000</v>
      </c>
      <c r="D2715" s="61">
        <v>249.99986364251211</v>
      </c>
      <c r="E2715" s="62">
        <v>0</v>
      </c>
      <c r="F2715" s="60">
        <v>700716</v>
      </c>
      <c r="G2715" s="60" t="s">
        <v>249</v>
      </c>
      <c r="H2715" s="60">
        <v>2020</v>
      </c>
      <c r="I2715" s="62"/>
      <c r="J2715" s="60"/>
      <c r="K2715" s="60">
        <v>872008</v>
      </c>
      <c r="L2715" s="61"/>
      <c r="M2715" s="61">
        <v>249.99986364251211</v>
      </c>
      <c r="N2715" s="61"/>
      <c r="O2715" s="60" t="s">
        <v>250</v>
      </c>
      <c r="P2715" s="60">
        <v>509355</v>
      </c>
    </row>
    <row r="2716" spans="1:16" hidden="1" x14ac:dyDescent="0.25">
      <c r="A2716" s="60" t="s">
        <v>56</v>
      </c>
      <c r="B2716" s="60" t="s">
        <v>55</v>
      </c>
      <c r="C2716" s="57">
        <v>1000</v>
      </c>
      <c r="D2716" s="61">
        <v>249.99989376787087</v>
      </c>
      <c r="E2716" s="62">
        <v>0</v>
      </c>
      <c r="F2716" s="60">
        <v>700716</v>
      </c>
      <c r="G2716" s="60" t="s">
        <v>249</v>
      </c>
      <c r="H2716" s="60">
        <v>2018</v>
      </c>
      <c r="I2716" s="62"/>
      <c r="J2716" s="60"/>
      <c r="K2716" s="60">
        <v>872008</v>
      </c>
      <c r="L2716" s="61"/>
      <c r="M2716" s="61">
        <v>249.99989376787087</v>
      </c>
      <c r="N2716" s="61"/>
      <c r="O2716" s="60" t="s">
        <v>250</v>
      </c>
      <c r="P2716" s="60">
        <v>509355</v>
      </c>
    </row>
    <row r="2717" spans="1:16" hidden="1" x14ac:dyDescent="0.25">
      <c r="A2717" s="60" t="s">
        <v>56</v>
      </c>
      <c r="B2717" s="60" t="s">
        <v>55</v>
      </c>
      <c r="C2717" s="57">
        <v>1000</v>
      </c>
      <c r="D2717" s="61">
        <v>249.99989437212398</v>
      </c>
      <c r="E2717" s="62">
        <v>0</v>
      </c>
      <c r="F2717" s="60">
        <v>700725</v>
      </c>
      <c r="G2717" s="60" t="s">
        <v>341</v>
      </c>
      <c r="H2717" s="60">
        <v>2019</v>
      </c>
      <c r="I2717" s="62"/>
      <c r="J2717" s="60"/>
      <c r="K2717" s="60">
        <v>872008</v>
      </c>
      <c r="L2717" s="61"/>
      <c r="M2717" s="61">
        <v>249.99989437212398</v>
      </c>
      <c r="N2717" s="61"/>
      <c r="O2717" s="60" t="s">
        <v>250</v>
      </c>
      <c r="P2717" s="60">
        <v>506001</v>
      </c>
    </row>
    <row r="2718" spans="1:16" hidden="1" x14ac:dyDescent="0.25">
      <c r="A2718" s="60" t="s">
        <v>56</v>
      </c>
      <c r="B2718" s="60" t="s">
        <v>55</v>
      </c>
      <c r="C2718" s="57">
        <v>1000</v>
      </c>
      <c r="D2718" s="61">
        <v>249.99993162395029</v>
      </c>
      <c r="E2718" s="62">
        <v>0</v>
      </c>
      <c r="F2718" s="60">
        <v>700716</v>
      </c>
      <c r="G2718" s="60" t="s">
        <v>249</v>
      </c>
      <c r="H2718" s="60">
        <v>2020</v>
      </c>
      <c r="I2718" s="62"/>
      <c r="J2718" s="60"/>
      <c r="K2718" s="60">
        <v>872008</v>
      </c>
      <c r="L2718" s="61"/>
      <c r="M2718" s="61">
        <v>249.99993162395029</v>
      </c>
      <c r="N2718" s="61"/>
      <c r="O2718" s="60" t="s">
        <v>250</v>
      </c>
      <c r="P2718" s="60">
        <v>509355</v>
      </c>
    </row>
    <row r="2719" spans="1:16" hidden="1" x14ac:dyDescent="0.25">
      <c r="A2719" s="60" t="s">
        <v>56</v>
      </c>
      <c r="B2719" s="60" t="s">
        <v>55</v>
      </c>
      <c r="C2719" s="57">
        <v>1000</v>
      </c>
      <c r="D2719" s="61">
        <v>249.99996240228924</v>
      </c>
      <c r="E2719" s="62">
        <v>0</v>
      </c>
      <c r="F2719" s="60">
        <v>700716</v>
      </c>
      <c r="G2719" s="60" t="s">
        <v>249</v>
      </c>
      <c r="H2719" s="60">
        <v>2019</v>
      </c>
      <c r="I2719" s="62"/>
      <c r="J2719" s="60"/>
      <c r="K2719" s="60">
        <v>872008</v>
      </c>
      <c r="L2719" s="61"/>
      <c r="M2719" s="61">
        <v>249.99996240228924</v>
      </c>
      <c r="N2719" s="61"/>
      <c r="O2719" s="60" t="s">
        <v>250</v>
      </c>
      <c r="P2719" s="60">
        <v>509355</v>
      </c>
    </row>
    <row r="2720" spans="1:16" hidden="1" x14ac:dyDescent="0.25">
      <c r="A2720" s="60" t="s">
        <v>56</v>
      </c>
      <c r="B2720" s="60" t="s">
        <v>55</v>
      </c>
      <c r="C2720" s="57">
        <v>1000</v>
      </c>
      <c r="D2720" s="61">
        <v>250</v>
      </c>
      <c r="E2720" s="62">
        <v>0</v>
      </c>
      <c r="F2720" s="60">
        <v>700716</v>
      </c>
      <c r="G2720" s="60" t="s">
        <v>249</v>
      </c>
      <c r="H2720" s="60">
        <v>2020</v>
      </c>
      <c r="I2720" s="62"/>
      <c r="J2720" s="60"/>
      <c r="K2720" s="60">
        <v>872008</v>
      </c>
      <c r="L2720" s="61"/>
      <c r="M2720" s="61">
        <v>250</v>
      </c>
      <c r="N2720" s="61"/>
      <c r="O2720" s="60" t="s">
        <v>250</v>
      </c>
      <c r="P2720" s="60">
        <v>509355</v>
      </c>
    </row>
    <row r="2721" spans="1:16" hidden="1" x14ac:dyDescent="0.25">
      <c r="A2721" s="60" t="s">
        <v>56</v>
      </c>
      <c r="B2721" s="60" t="s">
        <v>55</v>
      </c>
      <c r="C2721" s="57">
        <v>1000</v>
      </c>
      <c r="D2721" s="61">
        <v>250.00002645670898</v>
      </c>
      <c r="E2721" s="62">
        <v>0</v>
      </c>
      <c r="F2721" s="60">
        <v>700716</v>
      </c>
      <c r="G2721" s="60" t="s">
        <v>249</v>
      </c>
      <c r="H2721" s="60">
        <v>2018</v>
      </c>
      <c r="I2721" s="62"/>
      <c r="J2721" s="60"/>
      <c r="K2721" s="60">
        <v>872008</v>
      </c>
      <c r="L2721" s="61"/>
      <c r="M2721" s="61">
        <v>250.00002645670898</v>
      </c>
      <c r="N2721" s="61"/>
      <c r="O2721" s="60" t="s">
        <v>250</v>
      </c>
      <c r="P2721" s="60">
        <v>509355</v>
      </c>
    </row>
    <row r="2722" spans="1:16" hidden="1" x14ac:dyDescent="0.25">
      <c r="A2722" s="60" t="s">
        <v>56</v>
      </c>
      <c r="B2722" s="60" t="s">
        <v>55</v>
      </c>
      <c r="C2722" s="57">
        <v>1000</v>
      </c>
      <c r="D2722" s="61">
        <v>250.00006770244184</v>
      </c>
      <c r="E2722" s="62">
        <v>0</v>
      </c>
      <c r="F2722" s="60">
        <v>700716</v>
      </c>
      <c r="G2722" s="60" t="s">
        <v>249</v>
      </c>
      <c r="H2722" s="60">
        <v>2018</v>
      </c>
      <c r="I2722" s="62"/>
      <c r="J2722" s="60"/>
      <c r="K2722" s="60">
        <v>872008</v>
      </c>
      <c r="L2722" s="61"/>
      <c r="M2722" s="61">
        <v>250.00006770244184</v>
      </c>
      <c r="N2722" s="61"/>
      <c r="O2722" s="60" t="s">
        <v>250</v>
      </c>
      <c r="P2722" s="60">
        <v>509355</v>
      </c>
    </row>
    <row r="2723" spans="1:16" hidden="1" x14ac:dyDescent="0.25">
      <c r="A2723" s="60" t="s">
        <v>56</v>
      </c>
      <c r="B2723" s="60" t="s">
        <v>55</v>
      </c>
      <c r="C2723" s="57">
        <v>1000</v>
      </c>
      <c r="D2723" s="61">
        <v>250.00007748848859</v>
      </c>
      <c r="E2723" s="62">
        <v>0</v>
      </c>
      <c r="F2723" s="60">
        <v>700716</v>
      </c>
      <c r="G2723" s="60" t="s">
        <v>249</v>
      </c>
      <c r="H2723" s="60">
        <v>2020</v>
      </c>
      <c r="I2723" s="62"/>
      <c r="J2723" s="60"/>
      <c r="K2723" s="60">
        <v>872008</v>
      </c>
      <c r="L2723" s="61"/>
      <c r="M2723" s="61">
        <v>250.00007748848859</v>
      </c>
      <c r="N2723" s="61"/>
      <c r="O2723" s="60" t="s">
        <v>250</v>
      </c>
      <c r="P2723" s="60">
        <v>509355</v>
      </c>
    </row>
    <row r="2724" spans="1:16" hidden="1" x14ac:dyDescent="0.25">
      <c r="A2724" s="60" t="s">
        <v>56</v>
      </c>
      <c r="B2724" s="60" t="s">
        <v>55</v>
      </c>
      <c r="C2724" s="57">
        <v>1000</v>
      </c>
      <c r="D2724" s="61">
        <v>250.00008399016431</v>
      </c>
      <c r="E2724" s="62">
        <v>0</v>
      </c>
      <c r="F2724" s="60">
        <v>700716</v>
      </c>
      <c r="G2724" s="60" t="s">
        <v>249</v>
      </c>
      <c r="H2724" s="60">
        <v>2019</v>
      </c>
      <c r="I2724" s="62"/>
      <c r="J2724" s="60"/>
      <c r="K2724" s="60">
        <v>872008</v>
      </c>
      <c r="L2724" s="61"/>
      <c r="M2724" s="61">
        <v>250.00008399016431</v>
      </c>
      <c r="N2724" s="61"/>
      <c r="O2724" s="60" t="s">
        <v>250</v>
      </c>
      <c r="P2724" s="60">
        <v>509355</v>
      </c>
    </row>
    <row r="2725" spans="1:16" hidden="1" x14ac:dyDescent="0.25">
      <c r="A2725" s="60" t="s">
        <v>56</v>
      </c>
      <c r="B2725" s="60" t="s">
        <v>55</v>
      </c>
      <c r="C2725" s="57">
        <v>1000</v>
      </c>
      <c r="D2725" s="61">
        <v>250.00018689436885</v>
      </c>
      <c r="E2725" s="62">
        <v>0</v>
      </c>
      <c r="F2725" s="60">
        <v>700716</v>
      </c>
      <c r="G2725" s="60" t="s">
        <v>249</v>
      </c>
      <c r="H2725" s="60">
        <v>2020</v>
      </c>
      <c r="I2725" s="62"/>
      <c r="J2725" s="60"/>
      <c r="K2725" s="60">
        <v>872008</v>
      </c>
      <c r="L2725" s="61"/>
      <c r="M2725" s="61">
        <v>250.00018689436885</v>
      </c>
      <c r="N2725" s="61"/>
      <c r="O2725" s="60" t="s">
        <v>250</v>
      </c>
      <c r="P2725" s="60">
        <v>509355</v>
      </c>
    </row>
    <row r="2726" spans="1:16" hidden="1" x14ac:dyDescent="0.25">
      <c r="A2726" s="60" t="s">
        <v>56</v>
      </c>
      <c r="B2726" s="60" t="s">
        <v>55</v>
      </c>
      <c r="C2726" s="57">
        <v>1000</v>
      </c>
      <c r="D2726" s="61">
        <v>250.00019845443686</v>
      </c>
      <c r="E2726" s="62">
        <v>0</v>
      </c>
      <c r="F2726" s="60">
        <v>700716</v>
      </c>
      <c r="G2726" s="60" t="s">
        <v>249</v>
      </c>
      <c r="H2726" s="60">
        <v>2019</v>
      </c>
      <c r="I2726" s="62"/>
      <c r="J2726" s="60"/>
      <c r="K2726" s="60">
        <v>872008</v>
      </c>
      <c r="L2726" s="61"/>
      <c r="M2726" s="61">
        <v>250.00019845443686</v>
      </c>
      <c r="N2726" s="61"/>
      <c r="O2726" s="60" t="s">
        <v>250</v>
      </c>
      <c r="P2726" s="60">
        <v>509355</v>
      </c>
    </row>
    <row r="2727" spans="1:16" hidden="1" x14ac:dyDescent="0.25">
      <c r="A2727" s="60" t="s">
        <v>56</v>
      </c>
      <c r="B2727" s="60" t="s">
        <v>55</v>
      </c>
      <c r="C2727" s="57">
        <v>1000</v>
      </c>
      <c r="D2727" s="61">
        <v>250.00022314332952</v>
      </c>
      <c r="E2727" s="62">
        <v>0</v>
      </c>
      <c r="F2727" s="60">
        <v>700716</v>
      </c>
      <c r="G2727" s="60" t="s">
        <v>249</v>
      </c>
      <c r="H2727" s="60">
        <v>2019</v>
      </c>
      <c r="I2727" s="62"/>
      <c r="J2727" s="60"/>
      <c r="K2727" s="60">
        <v>872008</v>
      </c>
      <c r="L2727" s="61"/>
      <c r="M2727" s="61">
        <v>250.00022314332952</v>
      </c>
      <c r="N2727" s="61"/>
      <c r="O2727" s="60" t="s">
        <v>250</v>
      </c>
      <c r="P2727" s="60">
        <v>509355</v>
      </c>
    </row>
    <row r="2728" spans="1:16" hidden="1" x14ac:dyDescent="0.25">
      <c r="A2728" s="60" t="s">
        <v>56</v>
      </c>
      <c r="B2728" s="60" t="s">
        <v>55</v>
      </c>
      <c r="C2728" s="57">
        <v>1000</v>
      </c>
      <c r="D2728" s="61">
        <v>250.00029135389823</v>
      </c>
      <c r="E2728" s="62">
        <v>0</v>
      </c>
      <c r="F2728" s="60">
        <v>700716</v>
      </c>
      <c r="G2728" s="60" t="s">
        <v>249</v>
      </c>
      <c r="H2728" s="60">
        <v>2020</v>
      </c>
      <c r="I2728" s="62"/>
      <c r="J2728" s="60"/>
      <c r="K2728" s="60">
        <v>872008</v>
      </c>
      <c r="L2728" s="61"/>
      <c r="M2728" s="61">
        <v>250.00029135389823</v>
      </c>
      <c r="N2728" s="61"/>
      <c r="O2728" s="60" t="s">
        <v>250</v>
      </c>
      <c r="P2728" s="60">
        <v>509355</v>
      </c>
    </row>
    <row r="2729" spans="1:16" hidden="1" x14ac:dyDescent="0.25">
      <c r="A2729" s="60" t="s">
        <v>56</v>
      </c>
      <c r="B2729" s="60" t="s">
        <v>55</v>
      </c>
      <c r="C2729" s="57">
        <v>1000</v>
      </c>
      <c r="D2729" s="61">
        <v>250.00044735849954</v>
      </c>
      <c r="E2729" s="62">
        <v>0</v>
      </c>
      <c r="F2729" s="60">
        <v>700716</v>
      </c>
      <c r="G2729" s="60" t="s">
        <v>249</v>
      </c>
      <c r="H2729" s="60">
        <v>2020</v>
      </c>
      <c r="I2729" s="62"/>
      <c r="J2729" s="60"/>
      <c r="K2729" s="60">
        <v>872008</v>
      </c>
      <c r="L2729" s="61"/>
      <c r="M2729" s="61">
        <v>250.00044735849954</v>
      </c>
      <c r="N2729" s="61"/>
      <c r="O2729" s="60" t="s">
        <v>250</v>
      </c>
      <c r="P2729" s="60">
        <v>509355</v>
      </c>
    </row>
    <row r="2730" spans="1:16" hidden="1" x14ac:dyDescent="0.25">
      <c r="A2730" s="60" t="s">
        <v>56</v>
      </c>
      <c r="B2730" s="60" t="s">
        <v>55</v>
      </c>
      <c r="C2730" s="57">
        <v>1000</v>
      </c>
      <c r="D2730" s="61">
        <v>250.00048065800149</v>
      </c>
      <c r="E2730" s="62">
        <v>0</v>
      </c>
      <c r="F2730" s="60">
        <v>700716</v>
      </c>
      <c r="G2730" s="60" t="s">
        <v>249</v>
      </c>
      <c r="H2730" s="60">
        <v>2019</v>
      </c>
      <c r="I2730" s="62"/>
      <c r="J2730" s="60"/>
      <c r="K2730" s="60">
        <v>872008</v>
      </c>
      <c r="L2730" s="61"/>
      <c r="M2730" s="61">
        <v>250.00048065800149</v>
      </c>
      <c r="N2730" s="61"/>
      <c r="O2730" s="60" t="s">
        <v>250</v>
      </c>
      <c r="P2730" s="60">
        <v>509355</v>
      </c>
    </row>
    <row r="2731" spans="1:16" hidden="1" x14ac:dyDescent="0.25">
      <c r="A2731" s="60" t="s">
        <v>56</v>
      </c>
      <c r="B2731" s="60" t="s">
        <v>55</v>
      </c>
      <c r="C2731" s="57">
        <v>1000</v>
      </c>
      <c r="D2731" s="61">
        <v>499.99987164812296</v>
      </c>
      <c r="E2731" s="62">
        <v>0</v>
      </c>
      <c r="F2731" s="60">
        <v>700716</v>
      </c>
      <c r="G2731" s="60" t="s">
        <v>249</v>
      </c>
      <c r="H2731" s="60">
        <v>2018</v>
      </c>
      <c r="I2731" s="62"/>
      <c r="J2731" s="60"/>
      <c r="K2731" s="60">
        <v>872008</v>
      </c>
      <c r="L2731" s="61"/>
      <c r="M2731" s="61">
        <v>499.99987164812296</v>
      </c>
      <c r="N2731" s="61"/>
      <c r="O2731" s="60" t="s">
        <v>250</v>
      </c>
      <c r="P2731" s="60">
        <v>509355</v>
      </c>
    </row>
    <row r="2732" spans="1:16" hidden="1" x14ac:dyDescent="0.25">
      <c r="A2732" s="60" t="s">
        <v>56</v>
      </c>
      <c r="B2732" s="60" t="s">
        <v>55</v>
      </c>
      <c r="C2732" s="57">
        <v>1000</v>
      </c>
      <c r="D2732" s="61">
        <v>500.00036422203254</v>
      </c>
      <c r="E2732" s="62">
        <v>0</v>
      </c>
      <c r="F2732" s="60">
        <v>700716</v>
      </c>
      <c r="G2732" s="60" t="s">
        <v>249</v>
      </c>
      <c r="H2732" s="60">
        <v>2019</v>
      </c>
      <c r="I2732" s="62"/>
      <c r="J2732" s="60"/>
      <c r="K2732" s="60">
        <v>872008</v>
      </c>
      <c r="L2732" s="61"/>
      <c r="M2732" s="61">
        <v>500.00036422203254</v>
      </c>
      <c r="N2732" s="61"/>
      <c r="O2732" s="60" t="s">
        <v>250</v>
      </c>
      <c r="P2732" s="60">
        <v>509355</v>
      </c>
    </row>
    <row r="2733" spans="1:16" hidden="1" x14ac:dyDescent="0.25">
      <c r="A2733" s="60" t="s">
        <v>56</v>
      </c>
      <c r="B2733" s="60" t="s">
        <v>55</v>
      </c>
      <c r="C2733" s="57">
        <v>1000</v>
      </c>
      <c r="D2733" s="61">
        <v>3400.0001174398158</v>
      </c>
      <c r="E2733" s="62">
        <v>0</v>
      </c>
      <c r="F2733" s="60">
        <v>700716</v>
      </c>
      <c r="G2733" s="60" t="s">
        <v>249</v>
      </c>
      <c r="H2733" s="60">
        <v>2019</v>
      </c>
      <c r="I2733" s="62"/>
      <c r="J2733" s="60"/>
      <c r="K2733" s="60">
        <v>872008</v>
      </c>
      <c r="L2733" s="61"/>
      <c r="M2733" s="61">
        <v>3400.0001174398158</v>
      </c>
      <c r="N2733" s="61"/>
      <c r="O2733" s="60" t="s">
        <v>250</v>
      </c>
      <c r="P2733" s="60">
        <v>504003</v>
      </c>
    </row>
    <row r="2734" spans="1:16" hidden="1" x14ac:dyDescent="0.25">
      <c r="A2734" s="60" t="s">
        <v>56</v>
      </c>
      <c r="B2734" s="60" t="s">
        <v>55</v>
      </c>
      <c r="C2734" s="57">
        <v>1100</v>
      </c>
      <c r="D2734" s="61">
        <v>61.499904178619552</v>
      </c>
      <c r="E2734" s="62">
        <v>0</v>
      </c>
      <c r="F2734" s="60">
        <v>600239</v>
      </c>
      <c r="G2734" s="60" t="s">
        <v>251</v>
      </c>
      <c r="H2734" s="60">
        <v>2018</v>
      </c>
      <c r="I2734" s="62"/>
      <c r="J2734" s="60"/>
      <c r="K2734" s="60">
        <v>872008</v>
      </c>
      <c r="L2734" s="61"/>
      <c r="M2734" s="61">
        <v>61.499904178619552</v>
      </c>
      <c r="N2734" s="61"/>
      <c r="O2734" s="60" t="s">
        <v>250</v>
      </c>
      <c r="P2734" s="60">
        <v>509355</v>
      </c>
    </row>
    <row r="2735" spans="1:16" hidden="1" x14ac:dyDescent="0.25">
      <c r="A2735" s="60" t="s">
        <v>56</v>
      </c>
      <c r="B2735" s="60" t="s">
        <v>55</v>
      </c>
      <c r="C2735" s="57">
        <v>1100</v>
      </c>
      <c r="D2735" s="61">
        <v>61.499931954502031</v>
      </c>
      <c r="E2735" s="62">
        <v>0</v>
      </c>
      <c r="F2735" s="60">
        <v>600239</v>
      </c>
      <c r="G2735" s="60" t="s">
        <v>251</v>
      </c>
      <c r="H2735" s="60">
        <v>2019</v>
      </c>
      <c r="I2735" s="62"/>
      <c r="J2735" s="60"/>
      <c r="K2735" s="60">
        <v>872008</v>
      </c>
      <c r="L2735" s="61"/>
      <c r="M2735" s="61">
        <v>61.499931954502031</v>
      </c>
      <c r="N2735" s="61"/>
      <c r="O2735" s="60" t="s">
        <v>250</v>
      </c>
      <c r="P2735" s="60">
        <v>509355</v>
      </c>
    </row>
    <row r="2736" spans="1:16" hidden="1" x14ac:dyDescent="0.25">
      <c r="A2736" s="60" t="s">
        <v>56</v>
      </c>
      <c r="B2736" s="60" t="s">
        <v>55</v>
      </c>
      <c r="C2736" s="57">
        <v>1100</v>
      </c>
      <c r="D2736" s="61">
        <v>61.500079481560654</v>
      </c>
      <c r="E2736" s="62">
        <v>0</v>
      </c>
      <c r="F2736" s="60">
        <v>600239</v>
      </c>
      <c r="G2736" s="60" t="s">
        <v>251</v>
      </c>
      <c r="H2736" s="60">
        <v>2019</v>
      </c>
      <c r="I2736" s="62"/>
      <c r="J2736" s="60"/>
      <c r="K2736" s="60">
        <v>872008</v>
      </c>
      <c r="L2736" s="61"/>
      <c r="M2736" s="61">
        <v>61.500079481560654</v>
      </c>
      <c r="N2736" s="61"/>
      <c r="O2736" s="60" t="s">
        <v>250</v>
      </c>
      <c r="P2736" s="60">
        <v>509355</v>
      </c>
    </row>
    <row r="2737" spans="1:16" hidden="1" x14ac:dyDescent="0.25">
      <c r="A2737" s="60" t="s">
        <v>56</v>
      </c>
      <c r="B2737" s="60" t="s">
        <v>55</v>
      </c>
      <c r="C2737" s="57">
        <v>1100</v>
      </c>
      <c r="D2737" s="61">
        <v>61.500124494639671</v>
      </c>
      <c r="E2737" s="62">
        <v>0</v>
      </c>
      <c r="F2737" s="60">
        <v>600271</v>
      </c>
      <c r="G2737" s="60" t="s">
        <v>342</v>
      </c>
      <c r="H2737" s="60">
        <v>2019</v>
      </c>
      <c r="I2737" s="62"/>
      <c r="J2737" s="60"/>
      <c r="K2737" s="60">
        <v>872008</v>
      </c>
      <c r="L2737" s="61"/>
      <c r="M2737" s="61">
        <v>61.500124494639671</v>
      </c>
      <c r="N2737" s="61"/>
      <c r="O2737" s="60" t="s">
        <v>250</v>
      </c>
      <c r="P2737" s="60">
        <v>506001</v>
      </c>
    </row>
    <row r="2738" spans="1:16" hidden="1" x14ac:dyDescent="0.25">
      <c r="A2738" s="60" t="s">
        <v>56</v>
      </c>
      <c r="B2738" s="60" t="s">
        <v>55</v>
      </c>
      <c r="C2738" s="57">
        <v>1100</v>
      </c>
      <c r="D2738" s="61">
        <v>61.500207579339161</v>
      </c>
      <c r="E2738" s="62">
        <v>0</v>
      </c>
      <c r="F2738" s="60">
        <v>600239</v>
      </c>
      <c r="G2738" s="60" t="s">
        <v>251</v>
      </c>
      <c r="H2738" s="60">
        <v>2018</v>
      </c>
      <c r="I2738" s="62"/>
      <c r="J2738" s="60"/>
      <c r="K2738" s="60">
        <v>872008</v>
      </c>
      <c r="L2738" s="61"/>
      <c r="M2738" s="61">
        <v>61.500207579339161</v>
      </c>
      <c r="N2738" s="61"/>
      <c r="O2738" s="60" t="s">
        <v>250</v>
      </c>
      <c r="P2738" s="60">
        <v>509355</v>
      </c>
    </row>
    <row r="2739" spans="1:16" hidden="1" x14ac:dyDescent="0.25">
      <c r="A2739" s="60" t="s">
        <v>56</v>
      </c>
      <c r="B2739" s="60" t="s">
        <v>55</v>
      </c>
      <c r="C2739" s="57">
        <v>1100</v>
      </c>
      <c r="D2739" s="61">
        <v>61.500214281351596</v>
      </c>
      <c r="E2739" s="62">
        <v>0</v>
      </c>
      <c r="F2739" s="60">
        <v>600239</v>
      </c>
      <c r="G2739" s="60" t="s">
        <v>251</v>
      </c>
      <c r="H2739" s="60">
        <v>2019</v>
      </c>
      <c r="I2739" s="62"/>
      <c r="J2739" s="60"/>
      <c r="K2739" s="60">
        <v>872008</v>
      </c>
      <c r="L2739" s="61"/>
      <c r="M2739" s="61">
        <v>61.500214281351596</v>
      </c>
      <c r="N2739" s="61"/>
      <c r="O2739" s="60" t="s">
        <v>250</v>
      </c>
      <c r="P2739" s="60">
        <v>509355</v>
      </c>
    </row>
    <row r="2740" spans="1:16" hidden="1" x14ac:dyDescent="0.25">
      <c r="A2740" s="60" t="s">
        <v>56</v>
      </c>
      <c r="B2740" s="60" t="s">
        <v>55</v>
      </c>
      <c r="C2740" s="57">
        <v>1100</v>
      </c>
      <c r="D2740" s="61">
        <v>61.500221116174956</v>
      </c>
      <c r="E2740" s="62">
        <v>0</v>
      </c>
      <c r="F2740" s="60">
        <v>600239</v>
      </c>
      <c r="G2740" s="60" t="s">
        <v>251</v>
      </c>
      <c r="H2740" s="60">
        <v>2018</v>
      </c>
      <c r="I2740" s="62"/>
      <c r="J2740" s="60"/>
      <c r="K2740" s="60">
        <v>872008</v>
      </c>
      <c r="L2740" s="61"/>
      <c r="M2740" s="61">
        <v>61.500221116174956</v>
      </c>
      <c r="N2740" s="61"/>
      <c r="O2740" s="60" t="s">
        <v>250</v>
      </c>
      <c r="P2740" s="60">
        <v>509355</v>
      </c>
    </row>
    <row r="2741" spans="1:16" hidden="1" x14ac:dyDescent="0.25">
      <c r="A2741" s="60" t="s">
        <v>56</v>
      </c>
      <c r="B2741" s="60" t="s">
        <v>55</v>
      </c>
      <c r="C2741" s="57">
        <v>1100</v>
      </c>
      <c r="D2741" s="61">
        <v>61.500236160779849</v>
      </c>
      <c r="E2741" s="62">
        <v>0</v>
      </c>
      <c r="F2741" s="60">
        <v>600239</v>
      </c>
      <c r="G2741" s="60" t="s">
        <v>251</v>
      </c>
      <c r="H2741" s="60">
        <v>2019</v>
      </c>
      <c r="I2741" s="62"/>
      <c r="J2741" s="60"/>
      <c r="K2741" s="60">
        <v>872008</v>
      </c>
      <c r="L2741" s="61"/>
      <c r="M2741" s="61">
        <v>61.500236160779849</v>
      </c>
      <c r="N2741" s="61"/>
      <c r="O2741" s="60" t="s">
        <v>250</v>
      </c>
      <c r="P2741" s="60">
        <v>509355</v>
      </c>
    </row>
    <row r="2742" spans="1:16" hidden="1" x14ac:dyDescent="0.25">
      <c r="A2742" s="60" t="s">
        <v>56</v>
      </c>
      <c r="B2742" s="60" t="s">
        <v>55</v>
      </c>
      <c r="C2742" s="57">
        <v>1100</v>
      </c>
      <c r="D2742" s="61">
        <v>61.500284922325108</v>
      </c>
      <c r="E2742" s="62">
        <v>0</v>
      </c>
      <c r="F2742" s="60">
        <v>600239</v>
      </c>
      <c r="G2742" s="60" t="s">
        <v>251</v>
      </c>
      <c r="H2742" s="60">
        <v>2019</v>
      </c>
      <c r="I2742" s="62"/>
      <c r="J2742" s="60"/>
      <c r="K2742" s="60">
        <v>872008</v>
      </c>
      <c r="L2742" s="61"/>
      <c r="M2742" s="61">
        <v>61.500284922325108</v>
      </c>
      <c r="N2742" s="61"/>
      <c r="O2742" s="60" t="s">
        <v>250</v>
      </c>
      <c r="P2742" s="60">
        <v>509355</v>
      </c>
    </row>
    <row r="2743" spans="1:16" hidden="1" x14ac:dyDescent="0.25">
      <c r="A2743" s="60" t="s">
        <v>56</v>
      </c>
      <c r="B2743" s="60" t="s">
        <v>55</v>
      </c>
      <c r="C2743" s="57">
        <v>1100</v>
      </c>
      <c r="D2743" s="61">
        <v>61.500301711002834</v>
      </c>
      <c r="E2743" s="62">
        <v>0</v>
      </c>
      <c r="F2743" s="60">
        <v>600239</v>
      </c>
      <c r="G2743" s="60" t="s">
        <v>251</v>
      </c>
      <c r="H2743" s="60">
        <v>2019</v>
      </c>
      <c r="I2743" s="62"/>
      <c r="J2743" s="60"/>
      <c r="K2743" s="60">
        <v>872008</v>
      </c>
      <c r="L2743" s="61"/>
      <c r="M2743" s="61">
        <v>61.500301711002834</v>
      </c>
      <c r="N2743" s="61"/>
      <c r="O2743" s="60" t="s">
        <v>250</v>
      </c>
      <c r="P2743" s="60">
        <v>509355</v>
      </c>
    </row>
    <row r="2744" spans="1:16" hidden="1" x14ac:dyDescent="0.25">
      <c r="A2744" s="60" t="s">
        <v>56</v>
      </c>
      <c r="B2744" s="60" t="s">
        <v>55</v>
      </c>
      <c r="C2744" s="57">
        <v>1100</v>
      </c>
      <c r="D2744" s="61">
        <v>61.500395468484399</v>
      </c>
      <c r="E2744" s="62">
        <v>0</v>
      </c>
      <c r="F2744" s="60">
        <v>600239</v>
      </c>
      <c r="G2744" s="60" t="s">
        <v>251</v>
      </c>
      <c r="H2744" s="60">
        <v>2020</v>
      </c>
      <c r="I2744" s="62"/>
      <c r="J2744" s="60"/>
      <c r="K2744" s="60">
        <v>872008</v>
      </c>
      <c r="L2744" s="61"/>
      <c r="M2744" s="61">
        <v>61.500395468484399</v>
      </c>
      <c r="N2744" s="61"/>
      <c r="O2744" s="60" t="s">
        <v>250</v>
      </c>
      <c r="P2744" s="60">
        <v>509355</v>
      </c>
    </row>
    <row r="2745" spans="1:16" hidden="1" x14ac:dyDescent="0.25">
      <c r="A2745" s="60" t="s">
        <v>56</v>
      </c>
      <c r="B2745" s="60" t="s">
        <v>55</v>
      </c>
      <c r="C2745" s="57">
        <v>1100</v>
      </c>
      <c r="D2745" s="61">
        <v>61.500398057385866</v>
      </c>
      <c r="E2745" s="62">
        <v>0</v>
      </c>
      <c r="F2745" s="60">
        <v>600239</v>
      </c>
      <c r="G2745" s="60" t="s">
        <v>251</v>
      </c>
      <c r="H2745" s="60">
        <v>2019</v>
      </c>
      <c r="I2745" s="62"/>
      <c r="J2745" s="60"/>
      <c r="K2745" s="60">
        <v>872008</v>
      </c>
      <c r="L2745" s="61"/>
      <c r="M2745" s="61">
        <v>61.500398057385866</v>
      </c>
      <c r="N2745" s="61"/>
      <c r="O2745" s="60" t="s">
        <v>250</v>
      </c>
      <c r="P2745" s="60">
        <v>509355</v>
      </c>
    </row>
    <row r="2746" spans="1:16" hidden="1" x14ac:dyDescent="0.25">
      <c r="A2746" s="60" t="s">
        <v>56</v>
      </c>
      <c r="B2746" s="60" t="s">
        <v>55</v>
      </c>
      <c r="C2746" s="57">
        <v>1100</v>
      </c>
      <c r="D2746" s="61">
        <v>61.500414670983304</v>
      </c>
      <c r="E2746" s="62">
        <v>0</v>
      </c>
      <c r="F2746" s="60">
        <v>600239</v>
      </c>
      <c r="G2746" s="60" t="s">
        <v>251</v>
      </c>
      <c r="H2746" s="60">
        <v>2019</v>
      </c>
      <c r="I2746" s="62"/>
      <c r="J2746" s="60"/>
      <c r="K2746" s="60">
        <v>872008</v>
      </c>
      <c r="L2746" s="61"/>
      <c r="M2746" s="61">
        <v>61.500414670983304</v>
      </c>
      <c r="N2746" s="61"/>
      <c r="O2746" s="60" t="s">
        <v>250</v>
      </c>
      <c r="P2746" s="60">
        <v>509355</v>
      </c>
    </row>
    <row r="2747" spans="1:16" hidden="1" x14ac:dyDescent="0.25">
      <c r="A2747" s="60" t="s">
        <v>56</v>
      </c>
      <c r="B2747" s="60" t="s">
        <v>55</v>
      </c>
      <c r="C2747" s="57">
        <v>1100</v>
      </c>
      <c r="D2747" s="61">
        <v>61.500444513734365</v>
      </c>
      <c r="E2747" s="62">
        <v>0</v>
      </c>
      <c r="F2747" s="60">
        <v>600239</v>
      </c>
      <c r="G2747" s="60" t="s">
        <v>251</v>
      </c>
      <c r="H2747" s="60">
        <v>2018</v>
      </c>
      <c r="I2747" s="62"/>
      <c r="J2747" s="60"/>
      <c r="K2747" s="60">
        <v>872008</v>
      </c>
      <c r="L2747" s="61"/>
      <c r="M2747" s="61">
        <v>61.500444513734365</v>
      </c>
      <c r="N2747" s="61"/>
      <c r="O2747" s="60" t="s">
        <v>250</v>
      </c>
      <c r="P2747" s="60">
        <v>509355</v>
      </c>
    </row>
    <row r="2748" spans="1:16" hidden="1" x14ac:dyDescent="0.25">
      <c r="A2748" s="60" t="s">
        <v>56</v>
      </c>
      <c r="B2748" s="60" t="s">
        <v>55</v>
      </c>
      <c r="C2748" s="57">
        <v>1100</v>
      </c>
      <c r="D2748" s="61">
        <v>61.500511740552334</v>
      </c>
      <c r="E2748" s="62">
        <v>0</v>
      </c>
      <c r="F2748" s="60">
        <v>600239</v>
      </c>
      <c r="G2748" s="60" t="s">
        <v>251</v>
      </c>
      <c r="H2748" s="60">
        <v>2019</v>
      </c>
      <c r="I2748" s="62"/>
      <c r="J2748" s="60"/>
      <c r="K2748" s="60">
        <v>872008</v>
      </c>
      <c r="L2748" s="61"/>
      <c r="M2748" s="61">
        <v>61.500511740552334</v>
      </c>
      <c r="N2748" s="61"/>
      <c r="O2748" s="60" t="s">
        <v>250</v>
      </c>
      <c r="P2748" s="60">
        <v>509355</v>
      </c>
    </row>
    <row r="2749" spans="1:16" hidden="1" x14ac:dyDescent="0.25">
      <c r="A2749" s="60" t="s">
        <v>56</v>
      </c>
      <c r="B2749" s="60" t="s">
        <v>55</v>
      </c>
      <c r="C2749" s="57">
        <v>1100</v>
      </c>
      <c r="D2749" s="61">
        <v>122.99960154109625</v>
      </c>
      <c r="E2749" s="62">
        <v>0</v>
      </c>
      <c r="F2749" s="60">
        <v>600239</v>
      </c>
      <c r="G2749" s="60" t="s">
        <v>251</v>
      </c>
      <c r="H2749" s="60">
        <v>2019</v>
      </c>
      <c r="I2749" s="62"/>
      <c r="J2749" s="60"/>
      <c r="K2749" s="60">
        <v>872008</v>
      </c>
      <c r="L2749" s="61"/>
      <c r="M2749" s="61">
        <v>122.99960154109625</v>
      </c>
      <c r="N2749" s="61"/>
      <c r="O2749" s="60" t="s">
        <v>250</v>
      </c>
      <c r="P2749" s="60">
        <v>509355</v>
      </c>
    </row>
    <row r="2750" spans="1:16" hidden="1" x14ac:dyDescent="0.25">
      <c r="A2750" s="60" t="s">
        <v>56</v>
      </c>
      <c r="B2750" s="60" t="s">
        <v>55</v>
      </c>
      <c r="C2750" s="57">
        <v>1100</v>
      </c>
      <c r="D2750" s="61">
        <v>122.99960390610704</v>
      </c>
      <c r="E2750" s="62">
        <v>0</v>
      </c>
      <c r="F2750" s="60">
        <v>600239</v>
      </c>
      <c r="G2750" s="60" t="s">
        <v>251</v>
      </c>
      <c r="H2750" s="60">
        <v>2018</v>
      </c>
      <c r="I2750" s="62"/>
      <c r="J2750" s="60"/>
      <c r="K2750" s="60">
        <v>872008</v>
      </c>
      <c r="L2750" s="61"/>
      <c r="M2750" s="61">
        <v>122.99960390610704</v>
      </c>
      <c r="N2750" s="61"/>
      <c r="O2750" s="60" t="s">
        <v>250</v>
      </c>
      <c r="P2750" s="60">
        <v>509355</v>
      </c>
    </row>
    <row r="2751" spans="1:16" hidden="1" x14ac:dyDescent="0.25">
      <c r="A2751" s="60" t="s">
        <v>56</v>
      </c>
      <c r="B2751" s="60" t="s">
        <v>55</v>
      </c>
      <c r="C2751" s="57">
        <v>1100</v>
      </c>
      <c r="D2751" s="61">
        <v>836.40049864945922</v>
      </c>
      <c r="E2751" s="62">
        <v>0</v>
      </c>
      <c r="F2751" s="60">
        <v>600258</v>
      </c>
      <c r="G2751" s="60" t="s">
        <v>275</v>
      </c>
      <c r="H2751" s="60">
        <v>2019</v>
      </c>
      <c r="I2751" s="62"/>
      <c r="J2751" s="60"/>
      <c r="K2751" s="60">
        <v>872008</v>
      </c>
      <c r="L2751" s="61"/>
      <c r="M2751" s="61">
        <v>836.40049864945922</v>
      </c>
      <c r="N2751" s="61"/>
      <c r="O2751" s="60" t="s">
        <v>250</v>
      </c>
      <c r="P2751" s="60">
        <v>504003</v>
      </c>
    </row>
    <row r="2752" spans="1:16" hidden="1" x14ac:dyDescent="0.25">
      <c r="A2752" s="60" t="s">
        <v>56</v>
      </c>
      <c r="B2752" s="60" t="s">
        <v>55</v>
      </c>
      <c r="C2752" s="57">
        <v>1101</v>
      </c>
      <c r="D2752" s="61">
        <v>460.99945514774447</v>
      </c>
      <c r="E2752" s="62">
        <v>0</v>
      </c>
      <c r="F2752" s="60">
        <v>615039</v>
      </c>
      <c r="G2752" s="60" t="s">
        <v>252</v>
      </c>
      <c r="H2752" s="60">
        <v>2019</v>
      </c>
      <c r="I2752" s="62"/>
      <c r="J2752" s="60"/>
      <c r="K2752" s="60">
        <v>872008</v>
      </c>
      <c r="L2752" s="61"/>
      <c r="M2752" s="61">
        <v>460.99945514774447</v>
      </c>
      <c r="N2752" s="61"/>
      <c r="O2752" s="60" t="s">
        <v>250</v>
      </c>
      <c r="P2752" s="60">
        <v>509355</v>
      </c>
    </row>
    <row r="2753" spans="1:16" hidden="1" x14ac:dyDescent="0.25">
      <c r="A2753" s="60" t="s">
        <v>56</v>
      </c>
      <c r="B2753" s="60" t="s">
        <v>55</v>
      </c>
      <c r="C2753" s="57">
        <v>1101</v>
      </c>
      <c r="D2753" s="61">
        <v>460.99951010757087</v>
      </c>
      <c r="E2753" s="62">
        <v>0</v>
      </c>
      <c r="F2753" s="60">
        <v>615039</v>
      </c>
      <c r="G2753" s="60" t="s">
        <v>252</v>
      </c>
      <c r="H2753" s="60">
        <v>2019</v>
      </c>
      <c r="I2753" s="62"/>
      <c r="J2753" s="60"/>
      <c r="K2753" s="60">
        <v>872008</v>
      </c>
      <c r="L2753" s="61"/>
      <c r="M2753" s="61">
        <v>460.99951010757087</v>
      </c>
      <c r="N2753" s="61"/>
      <c r="O2753" s="60" t="s">
        <v>250</v>
      </c>
      <c r="P2753" s="60">
        <v>509355</v>
      </c>
    </row>
    <row r="2754" spans="1:16" hidden="1" x14ac:dyDescent="0.25">
      <c r="A2754" s="60" t="s">
        <v>56</v>
      </c>
      <c r="B2754" s="60" t="s">
        <v>55</v>
      </c>
      <c r="C2754" s="57">
        <v>1101</v>
      </c>
      <c r="D2754" s="61">
        <v>460.99981938059739</v>
      </c>
      <c r="E2754" s="62">
        <v>0</v>
      </c>
      <c r="F2754" s="60">
        <v>615039</v>
      </c>
      <c r="G2754" s="60" t="s">
        <v>252</v>
      </c>
      <c r="H2754" s="60">
        <v>2019</v>
      </c>
      <c r="I2754" s="62"/>
      <c r="J2754" s="60"/>
      <c r="K2754" s="60">
        <v>872008</v>
      </c>
      <c r="L2754" s="61"/>
      <c r="M2754" s="61">
        <v>460.99981938059739</v>
      </c>
      <c r="N2754" s="61"/>
      <c r="O2754" s="60" t="s">
        <v>250</v>
      </c>
      <c r="P2754" s="60">
        <v>509355</v>
      </c>
    </row>
    <row r="2755" spans="1:16" hidden="1" x14ac:dyDescent="0.25">
      <c r="A2755" s="60" t="s">
        <v>56</v>
      </c>
      <c r="B2755" s="60" t="s">
        <v>55</v>
      </c>
      <c r="C2755" s="57">
        <v>1101</v>
      </c>
      <c r="D2755" s="61">
        <v>460.99984423619782</v>
      </c>
      <c r="E2755" s="62">
        <v>0</v>
      </c>
      <c r="F2755" s="60">
        <v>615039</v>
      </c>
      <c r="G2755" s="60" t="s">
        <v>252</v>
      </c>
      <c r="H2755" s="60">
        <v>2019</v>
      </c>
      <c r="I2755" s="62"/>
      <c r="J2755" s="60"/>
      <c r="K2755" s="60">
        <v>872008</v>
      </c>
      <c r="L2755" s="61"/>
      <c r="M2755" s="61">
        <v>460.99984423619782</v>
      </c>
      <c r="N2755" s="61"/>
      <c r="O2755" s="60" t="s">
        <v>250</v>
      </c>
      <c r="P2755" s="60">
        <v>509355</v>
      </c>
    </row>
    <row r="2756" spans="1:16" hidden="1" x14ac:dyDescent="0.25">
      <c r="A2756" s="60" t="s">
        <v>56</v>
      </c>
      <c r="B2756" s="60" t="s">
        <v>55</v>
      </c>
      <c r="C2756" s="57">
        <v>1101</v>
      </c>
      <c r="D2756" s="61">
        <v>460.9998483005196</v>
      </c>
      <c r="E2756" s="62">
        <v>0</v>
      </c>
      <c r="F2756" s="60">
        <v>615039</v>
      </c>
      <c r="G2756" s="60" t="s">
        <v>252</v>
      </c>
      <c r="H2756" s="60">
        <v>2018</v>
      </c>
      <c r="I2756" s="62"/>
      <c r="J2756" s="60"/>
      <c r="K2756" s="60">
        <v>872008</v>
      </c>
      <c r="L2756" s="61"/>
      <c r="M2756" s="61">
        <v>460.9998483005196</v>
      </c>
      <c r="N2756" s="61"/>
      <c r="O2756" s="60" t="s">
        <v>250</v>
      </c>
      <c r="P2756" s="60">
        <v>509355</v>
      </c>
    </row>
    <row r="2757" spans="1:16" hidden="1" x14ac:dyDescent="0.25">
      <c r="A2757" s="60" t="s">
        <v>56</v>
      </c>
      <c r="B2757" s="60" t="s">
        <v>55</v>
      </c>
      <c r="C2757" s="57">
        <v>1101</v>
      </c>
      <c r="D2757" s="61">
        <v>460.99988491929139</v>
      </c>
      <c r="E2757" s="62">
        <v>0</v>
      </c>
      <c r="F2757" s="60">
        <v>615039</v>
      </c>
      <c r="G2757" s="60" t="s">
        <v>252</v>
      </c>
      <c r="H2757" s="60">
        <v>2019</v>
      </c>
      <c r="I2757" s="62"/>
      <c r="J2757" s="60"/>
      <c r="K2757" s="60">
        <v>872008</v>
      </c>
      <c r="L2757" s="61"/>
      <c r="M2757" s="61">
        <v>460.99988491929139</v>
      </c>
      <c r="N2757" s="61"/>
      <c r="O2757" s="60" t="s">
        <v>250</v>
      </c>
      <c r="P2757" s="60">
        <v>509355</v>
      </c>
    </row>
    <row r="2758" spans="1:16" hidden="1" x14ac:dyDescent="0.25">
      <c r="A2758" s="60" t="s">
        <v>56</v>
      </c>
      <c r="B2758" s="60" t="s">
        <v>55</v>
      </c>
      <c r="C2758" s="57">
        <v>1101</v>
      </c>
      <c r="D2758" s="61">
        <v>461.00002687823172</v>
      </c>
      <c r="E2758" s="62">
        <v>0</v>
      </c>
      <c r="F2758" s="60">
        <v>615360</v>
      </c>
      <c r="G2758" s="60" t="s">
        <v>343</v>
      </c>
      <c r="H2758" s="60">
        <v>2019</v>
      </c>
      <c r="I2758" s="62"/>
      <c r="J2758" s="60"/>
      <c r="K2758" s="60">
        <v>872008</v>
      </c>
      <c r="L2758" s="61"/>
      <c r="M2758" s="61">
        <v>461.00002687823172</v>
      </c>
      <c r="N2758" s="61"/>
      <c r="O2758" s="60" t="s">
        <v>250</v>
      </c>
      <c r="P2758" s="60">
        <v>506001</v>
      </c>
    </row>
    <row r="2759" spans="1:16" hidden="1" x14ac:dyDescent="0.25">
      <c r="A2759" s="60" t="s">
        <v>56</v>
      </c>
      <c r="B2759" s="60" t="s">
        <v>55</v>
      </c>
      <c r="C2759" s="57">
        <v>1101</v>
      </c>
      <c r="D2759" s="61">
        <v>461.0001298271049</v>
      </c>
      <c r="E2759" s="62">
        <v>0</v>
      </c>
      <c r="F2759" s="60">
        <v>615039</v>
      </c>
      <c r="G2759" s="60" t="s">
        <v>252</v>
      </c>
      <c r="H2759" s="60">
        <v>2018</v>
      </c>
      <c r="I2759" s="62"/>
      <c r="J2759" s="60"/>
      <c r="K2759" s="60">
        <v>872008</v>
      </c>
      <c r="L2759" s="61"/>
      <c r="M2759" s="61">
        <v>461.0001298271049</v>
      </c>
      <c r="N2759" s="61"/>
      <c r="O2759" s="60" t="s">
        <v>250</v>
      </c>
      <c r="P2759" s="60">
        <v>509355</v>
      </c>
    </row>
    <row r="2760" spans="1:16" hidden="1" x14ac:dyDescent="0.25">
      <c r="A2760" s="60" t="s">
        <v>56</v>
      </c>
      <c r="B2760" s="60" t="s">
        <v>55</v>
      </c>
      <c r="C2760" s="57">
        <v>1101</v>
      </c>
      <c r="D2760" s="61">
        <v>461.00013097992831</v>
      </c>
      <c r="E2760" s="62">
        <v>0</v>
      </c>
      <c r="F2760" s="60">
        <v>615039</v>
      </c>
      <c r="G2760" s="60" t="s">
        <v>252</v>
      </c>
      <c r="H2760" s="60">
        <v>2019</v>
      </c>
      <c r="I2760" s="62"/>
      <c r="J2760" s="60"/>
      <c r="K2760" s="60">
        <v>872008</v>
      </c>
      <c r="L2760" s="61"/>
      <c r="M2760" s="61">
        <v>461.00013097992831</v>
      </c>
      <c r="N2760" s="61"/>
      <c r="O2760" s="60" t="s">
        <v>250</v>
      </c>
      <c r="P2760" s="60">
        <v>509355</v>
      </c>
    </row>
    <row r="2761" spans="1:16" hidden="1" x14ac:dyDescent="0.25">
      <c r="A2761" s="60" t="s">
        <v>56</v>
      </c>
      <c r="B2761" s="60" t="s">
        <v>55</v>
      </c>
      <c r="C2761" s="57">
        <v>1101</v>
      </c>
      <c r="D2761" s="61">
        <v>461.0001437999864</v>
      </c>
      <c r="E2761" s="62">
        <v>0</v>
      </c>
      <c r="F2761" s="60">
        <v>615039</v>
      </c>
      <c r="G2761" s="60" t="s">
        <v>252</v>
      </c>
      <c r="H2761" s="60">
        <v>2018</v>
      </c>
      <c r="I2761" s="62"/>
      <c r="J2761" s="60"/>
      <c r="K2761" s="60">
        <v>872008</v>
      </c>
      <c r="L2761" s="61"/>
      <c r="M2761" s="61">
        <v>461.0001437999864</v>
      </c>
      <c r="N2761" s="61"/>
      <c r="O2761" s="60" t="s">
        <v>250</v>
      </c>
      <c r="P2761" s="60">
        <v>509355</v>
      </c>
    </row>
    <row r="2762" spans="1:16" hidden="1" x14ac:dyDescent="0.25">
      <c r="A2762" s="60" t="s">
        <v>56</v>
      </c>
      <c r="B2762" s="60" t="s">
        <v>55</v>
      </c>
      <c r="C2762" s="57">
        <v>1101</v>
      </c>
      <c r="D2762" s="61">
        <v>461.00017503550248</v>
      </c>
      <c r="E2762" s="62">
        <v>0</v>
      </c>
      <c r="F2762" s="60">
        <v>615039</v>
      </c>
      <c r="G2762" s="60" t="s">
        <v>252</v>
      </c>
      <c r="H2762" s="60">
        <v>2019</v>
      </c>
      <c r="I2762" s="62"/>
      <c r="J2762" s="60"/>
      <c r="K2762" s="60">
        <v>872008</v>
      </c>
      <c r="L2762" s="61"/>
      <c r="M2762" s="61">
        <v>461.00017503550248</v>
      </c>
      <c r="N2762" s="61"/>
      <c r="O2762" s="60" t="s">
        <v>250</v>
      </c>
      <c r="P2762" s="60">
        <v>509355</v>
      </c>
    </row>
    <row r="2763" spans="1:16" hidden="1" x14ac:dyDescent="0.25">
      <c r="A2763" s="60" t="s">
        <v>56</v>
      </c>
      <c r="B2763" s="60" t="s">
        <v>55</v>
      </c>
      <c r="C2763" s="57">
        <v>1101</v>
      </c>
      <c r="D2763" s="61">
        <v>461.00019137983378</v>
      </c>
      <c r="E2763" s="62">
        <v>0</v>
      </c>
      <c r="F2763" s="60">
        <v>615039</v>
      </c>
      <c r="G2763" s="60" t="s">
        <v>252</v>
      </c>
      <c r="H2763" s="60">
        <v>2020</v>
      </c>
      <c r="I2763" s="62"/>
      <c r="J2763" s="60"/>
      <c r="K2763" s="60">
        <v>872008</v>
      </c>
      <c r="L2763" s="61"/>
      <c r="M2763" s="61">
        <v>461.00019137983378</v>
      </c>
      <c r="N2763" s="61"/>
      <c r="O2763" s="60" t="s">
        <v>250</v>
      </c>
      <c r="P2763" s="60">
        <v>509355</v>
      </c>
    </row>
    <row r="2764" spans="1:16" hidden="1" x14ac:dyDescent="0.25">
      <c r="A2764" s="60" t="s">
        <v>56</v>
      </c>
      <c r="B2764" s="60" t="s">
        <v>55</v>
      </c>
      <c r="C2764" s="57">
        <v>1101</v>
      </c>
      <c r="D2764" s="61">
        <v>461.00021810910926</v>
      </c>
      <c r="E2764" s="62">
        <v>0</v>
      </c>
      <c r="F2764" s="60">
        <v>615039</v>
      </c>
      <c r="G2764" s="60" t="s">
        <v>252</v>
      </c>
      <c r="H2764" s="60">
        <v>2018</v>
      </c>
      <c r="I2764" s="62"/>
      <c r="J2764" s="60"/>
      <c r="K2764" s="60">
        <v>872008</v>
      </c>
      <c r="L2764" s="61"/>
      <c r="M2764" s="61">
        <v>461.00021810910926</v>
      </c>
      <c r="N2764" s="61"/>
      <c r="O2764" s="60" t="s">
        <v>250</v>
      </c>
      <c r="P2764" s="60">
        <v>509355</v>
      </c>
    </row>
    <row r="2765" spans="1:16" hidden="1" x14ac:dyDescent="0.25">
      <c r="A2765" s="60" t="s">
        <v>56</v>
      </c>
      <c r="B2765" s="60" t="s">
        <v>55</v>
      </c>
      <c r="C2765" s="57">
        <v>1101</v>
      </c>
      <c r="D2765" s="61">
        <v>461.00030253560027</v>
      </c>
      <c r="E2765" s="62">
        <v>0</v>
      </c>
      <c r="F2765" s="60">
        <v>615039</v>
      </c>
      <c r="G2765" s="60" t="s">
        <v>252</v>
      </c>
      <c r="H2765" s="60">
        <v>2019</v>
      </c>
      <c r="I2765" s="62"/>
      <c r="J2765" s="60"/>
      <c r="K2765" s="60">
        <v>872008</v>
      </c>
      <c r="L2765" s="61"/>
      <c r="M2765" s="61">
        <v>461.00030253560027</v>
      </c>
      <c r="N2765" s="61"/>
      <c r="O2765" s="60" t="s">
        <v>250</v>
      </c>
      <c r="P2765" s="60">
        <v>509355</v>
      </c>
    </row>
    <row r="2766" spans="1:16" hidden="1" x14ac:dyDescent="0.25">
      <c r="A2766" s="60" t="s">
        <v>56</v>
      </c>
      <c r="B2766" s="60" t="s">
        <v>55</v>
      </c>
      <c r="C2766" s="57">
        <v>1101</v>
      </c>
      <c r="D2766" s="61">
        <v>461.00037106797714</v>
      </c>
      <c r="E2766" s="62">
        <v>0</v>
      </c>
      <c r="F2766" s="60">
        <v>615039</v>
      </c>
      <c r="G2766" s="60" t="s">
        <v>252</v>
      </c>
      <c r="H2766" s="60">
        <v>2019</v>
      </c>
      <c r="I2766" s="62"/>
      <c r="J2766" s="60"/>
      <c r="K2766" s="60">
        <v>872008</v>
      </c>
      <c r="L2766" s="61"/>
      <c r="M2766" s="61">
        <v>461.00037106797714</v>
      </c>
      <c r="N2766" s="61"/>
      <c r="O2766" s="60" t="s">
        <v>250</v>
      </c>
      <c r="P2766" s="60">
        <v>509355</v>
      </c>
    </row>
    <row r="2767" spans="1:16" hidden="1" x14ac:dyDescent="0.25">
      <c r="A2767" s="60" t="s">
        <v>56</v>
      </c>
      <c r="B2767" s="60" t="s">
        <v>55</v>
      </c>
      <c r="C2767" s="57">
        <v>1101</v>
      </c>
      <c r="D2767" s="61">
        <v>921.99902401232634</v>
      </c>
      <c r="E2767" s="62">
        <v>0</v>
      </c>
      <c r="F2767" s="60">
        <v>615039</v>
      </c>
      <c r="G2767" s="60" t="s">
        <v>252</v>
      </c>
      <c r="H2767" s="60">
        <v>2018</v>
      </c>
      <c r="I2767" s="62"/>
      <c r="J2767" s="60"/>
      <c r="K2767" s="60">
        <v>872008</v>
      </c>
      <c r="L2767" s="61"/>
      <c r="M2767" s="61">
        <v>921.99902401232634</v>
      </c>
      <c r="N2767" s="61"/>
      <c r="O2767" s="60" t="s">
        <v>250</v>
      </c>
      <c r="P2767" s="60">
        <v>509355</v>
      </c>
    </row>
    <row r="2768" spans="1:16" hidden="1" x14ac:dyDescent="0.25">
      <c r="A2768" s="60" t="s">
        <v>56</v>
      </c>
      <c r="B2768" s="60" t="s">
        <v>55</v>
      </c>
      <c r="C2768" s="57">
        <v>1101</v>
      </c>
      <c r="D2768" s="61">
        <v>922.00075903871596</v>
      </c>
      <c r="E2768" s="62">
        <v>0</v>
      </c>
      <c r="F2768" s="60">
        <v>615039</v>
      </c>
      <c r="G2768" s="60" t="s">
        <v>252</v>
      </c>
      <c r="H2768" s="60">
        <v>2019</v>
      </c>
      <c r="I2768" s="62"/>
      <c r="J2768" s="60"/>
      <c r="K2768" s="60">
        <v>872008</v>
      </c>
      <c r="L2768" s="61"/>
      <c r="M2768" s="61">
        <v>922.00075903871596</v>
      </c>
      <c r="N2768" s="61"/>
      <c r="O2768" s="60" t="s">
        <v>250</v>
      </c>
      <c r="P2768" s="60">
        <v>509355</v>
      </c>
    </row>
    <row r="2769" spans="1:16" hidden="1" x14ac:dyDescent="0.25">
      <c r="A2769" s="60" t="s">
        <v>56</v>
      </c>
      <c r="B2769" s="60" t="s">
        <v>55</v>
      </c>
      <c r="C2769" s="57">
        <v>1101</v>
      </c>
      <c r="D2769" s="61">
        <v>6269.5997467997558</v>
      </c>
      <c r="E2769" s="62">
        <v>0</v>
      </c>
      <c r="F2769" s="60">
        <v>615349</v>
      </c>
      <c r="G2769" s="60" t="s">
        <v>277</v>
      </c>
      <c r="H2769" s="60">
        <v>2019</v>
      </c>
      <c r="I2769" s="62"/>
      <c r="J2769" s="60"/>
      <c r="K2769" s="60">
        <v>872008</v>
      </c>
      <c r="L2769" s="61"/>
      <c r="M2769" s="61">
        <v>6269.5997467997558</v>
      </c>
      <c r="N2769" s="61"/>
      <c r="O2769" s="60" t="s">
        <v>250</v>
      </c>
      <c r="P2769" s="60">
        <v>504003</v>
      </c>
    </row>
    <row r="2770" spans="1:16" hidden="1" x14ac:dyDescent="0.25">
      <c r="A2770" s="60" t="s">
        <v>56</v>
      </c>
      <c r="B2770" s="60" t="s">
        <v>55</v>
      </c>
      <c r="C2770" s="57">
        <v>1105</v>
      </c>
      <c r="D2770" s="61">
        <v>721.99982722336836</v>
      </c>
      <c r="E2770" s="62">
        <v>0</v>
      </c>
      <c r="F2770" s="60">
        <v>640021</v>
      </c>
      <c r="G2770" s="60" t="s">
        <v>253</v>
      </c>
      <c r="H2770" s="60">
        <v>2018</v>
      </c>
      <c r="I2770" s="62"/>
      <c r="J2770" s="60"/>
      <c r="K2770" s="60">
        <v>872008</v>
      </c>
      <c r="L2770" s="61"/>
      <c r="M2770" s="61">
        <v>721.99982722336836</v>
      </c>
      <c r="N2770" s="61"/>
      <c r="O2770" s="60" t="s">
        <v>250</v>
      </c>
      <c r="P2770" s="60">
        <v>509355</v>
      </c>
    </row>
    <row r="2771" spans="1:16" hidden="1" x14ac:dyDescent="0.25">
      <c r="A2771" s="60" t="s">
        <v>56</v>
      </c>
      <c r="B2771" s="60" t="s">
        <v>55</v>
      </c>
      <c r="C2771" s="57">
        <v>1105</v>
      </c>
      <c r="D2771" s="61">
        <v>721.99986657244574</v>
      </c>
      <c r="E2771" s="62">
        <v>0</v>
      </c>
      <c r="F2771" s="60">
        <v>640021</v>
      </c>
      <c r="G2771" s="60" t="s">
        <v>253</v>
      </c>
      <c r="H2771" s="60">
        <v>2018</v>
      </c>
      <c r="I2771" s="62"/>
      <c r="J2771" s="60"/>
      <c r="K2771" s="60">
        <v>872008</v>
      </c>
      <c r="L2771" s="61"/>
      <c r="M2771" s="61">
        <v>721.99986657244574</v>
      </c>
      <c r="N2771" s="61"/>
      <c r="O2771" s="60" t="s">
        <v>250</v>
      </c>
      <c r="P2771" s="60">
        <v>509355</v>
      </c>
    </row>
    <row r="2772" spans="1:16" hidden="1" x14ac:dyDescent="0.25">
      <c r="A2772" s="60" t="s">
        <v>56</v>
      </c>
      <c r="B2772" s="60" t="s">
        <v>55</v>
      </c>
      <c r="C2772" s="57">
        <v>1105</v>
      </c>
      <c r="D2772" s="61">
        <v>721.99988591867043</v>
      </c>
      <c r="E2772" s="62">
        <v>0</v>
      </c>
      <c r="F2772" s="60">
        <v>640021</v>
      </c>
      <c r="G2772" s="60" t="s">
        <v>253</v>
      </c>
      <c r="H2772" s="60">
        <v>2018</v>
      </c>
      <c r="I2772" s="62"/>
      <c r="J2772" s="60"/>
      <c r="K2772" s="60">
        <v>872008</v>
      </c>
      <c r="L2772" s="61"/>
      <c r="M2772" s="61">
        <v>721.99988591867043</v>
      </c>
      <c r="N2772" s="61"/>
      <c r="O2772" s="60" t="s">
        <v>250</v>
      </c>
      <c r="P2772" s="60">
        <v>509355</v>
      </c>
    </row>
    <row r="2773" spans="1:16" hidden="1" x14ac:dyDescent="0.25">
      <c r="A2773" s="60" t="s">
        <v>56</v>
      </c>
      <c r="B2773" s="60" t="s">
        <v>55</v>
      </c>
      <c r="C2773" s="57">
        <v>1105</v>
      </c>
      <c r="D2773" s="61">
        <v>721.99995773070998</v>
      </c>
      <c r="E2773" s="62">
        <v>0</v>
      </c>
      <c r="F2773" s="60">
        <v>640021</v>
      </c>
      <c r="G2773" s="60" t="s">
        <v>253</v>
      </c>
      <c r="H2773" s="60">
        <v>2018</v>
      </c>
      <c r="I2773" s="62"/>
      <c r="J2773" s="60"/>
      <c r="K2773" s="60">
        <v>872008</v>
      </c>
      <c r="L2773" s="61"/>
      <c r="M2773" s="61">
        <v>721.99995773070998</v>
      </c>
      <c r="N2773" s="61"/>
      <c r="O2773" s="60" t="s">
        <v>250</v>
      </c>
      <c r="P2773" s="60">
        <v>509355</v>
      </c>
    </row>
    <row r="2774" spans="1:16" hidden="1" x14ac:dyDescent="0.25">
      <c r="A2774" s="60" t="s">
        <v>56</v>
      </c>
      <c r="B2774" s="60" t="s">
        <v>55</v>
      </c>
      <c r="C2774" s="57">
        <v>1105</v>
      </c>
      <c r="D2774" s="61">
        <v>722.00000688556543</v>
      </c>
      <c r="E2774" s="62">
        <v>0</v>
      </c>
      <c r="F2774" s="60">
        <v>640021</v>
      </c>
      <c r="G2774" s="60" t="s">
        <v>253</v>
      </c>
      <c r="H2774" s="60">
        <v>2019</v>
      </c>
      <c r="I2774" s="62"/>
      <c r="J2774" s="60"/>
      <c r="K2774" s="60">
        <v>872008</v>
      </c>
      <c r="L2774" s="61"/>
      <c r="M2774" s="61">
        <v>722.00000688556543</v>
      </c>
      <c r="N2774" s="61"/>
      <c r="O2774" s="60" t="s">
        <v>250</v>
      </c>
      <c r="P2774" s="60">
        <v>509355</v>
      </c>
    </row>
    <row r="2775" spans="1:16" hidden="1" x14ac:dyDescent="0.25">
      <c r="A2775" s="60" t="s">
        <v>56</v>
      </c>
      <c r="B2775" s="60" t="s">
        <v>55</v>
      </c>
      <c r="C2775" s="57">
        <v>1105</v>
      </c>
      <c r="D2775" s="61">
        <v>722.00000825522454</v>
      </c>
      <c r="E2775" s="62">
        <v>0</v>
      </c>
      <c r="F2775" s="60">
        <v>640020</v>
      </c>
      <c r="G2775" s="60" t="s">
        <v>344</v>
      </c>
      <c r="H2775" s="60">
        <v>2019</v>
      </c>
      <c r="I2775" s="62"/>
      <c r="J2775" s="60"/>
      <c r="K2775" s="60">
        <v>872008</v>
      </c>
      <c r="L2775" s="61"/>
      <c r="M2775" s="61">
        <v>722.00000825522454</v>
      </c>
      <c r="N2775" s="61"/>
      <c r="O2775" s="60" t="s">
        <v>250</v>
      </c>
      <c r="P2775" s="60">
        <v>506001</v>
      </c>
    </row>
    <row r="2776" spans="1:16" hidden="1" x14ac:dyDescent="0.25">
      <c r="A2776" s="60" t="s">
        <v>56</v>
      </c>
      <c r="B2776" s="60" t="s">
        <v>55</v>
      </c>
      <c r="C2776" s="57">
        <v>1105</v>
      </c>
      <c r="D2776" s="61">
        <v>722.00001869087305</v>
      </c>
      <c r="E2776" s="62">
        <v>0</v>
      </c>
      <c r="F2776" s="60">
        <v>640021</v>
      </c>
      <c r="G2776" s="60" t="s">
        <v>253</v>
      </c>
      <c r="H2776" s="60">
        <v>2019</v>
      </c>
      <c r="I2776" s="62"/>
      <c r="J2776" s="60"/>
      <c r="K2776" s="60">
        <v>872008</v>
      </c>
      <c r="L2776" s="61"/>
      <c r="M2776" s="61">
        <v>722.00001869087305</v>
      </c>
      <c r="N2776" s="61"/>
      <c r="O2776" s="60" t="s">
        <v>250</v>
      </c>
      <c r="P2776" s="60">
        <v>509355</v>
      </c>
    </row>
    <row r="2777" spans="1:16" hidden="1" x14ac:dyDescent="0.25">
      <c r="A2777" s="60" t="s">
        <v>56</v>
      </c>
      <c r="B2777" s="60" t="s">
        <v>55</v>
      </c>
      <c r="C2777" s="57">
        <v>1105</v>
      </c>
      <c r="D2777" s="61">
        <v>722.0000196179061</v>
      </c>
      <c r="E2777" s="62">
        <v>0</v>
      </c>
      <c r="F2777" s="60">
        <v>640021</v>
      </c>
      <c r="G2777" s="60" t="s">
        <v>253</v>
      </c>
      <c r="H2777" s="60">
        <v>2019</v>
      </c>
      <c r="I2777" s="62"/>
      <c r="J2777" s="60"/>
      <c r="K2777" s="60">
        <v>872008</v>
      </c>
      <c r="L2777" s="61"/>
      <c r="M2777" s="61">
        <v>722.0000196179061</v>
      </c>
      <c r="N2777" s="61"/>
      <c r="O2777" s="60" t="s">
        <v>250</v>
      </c>
      <c r="P2777" s="60">
        <v>509355</v>
      </c>
    </row>
    <row r="2778" spans="1:16" hidden="1" x14ac:dyDescent="0.25">
      <c r="A2778" s="60" t="s">
        <v>56</v>
      </c>
      <c r="B2778" s="60" t="s">
        <v>55</v>
      </c>
      <c r="C2778" s="57">
        <v>1105</v>
      </c>
      <c r="D2778" s="61">
        <v>722.0000463498036</v>
      </c>
      <c r="E2778" s="62">
        <v>0</v>
      </c>
      <c r="F2778" s="60">
        <v>640021</v>
      </c>
      <c r="G2778" s="60" t="s">
        <v>253</v>
      </c>
      <c r="H2778" s="60">
        <v>2020</v>
      </c>
      <c r="I2778" s="62"/>
      <c r="J2778" s="60"/>
      <c r="K2778" s="60">
        <v>872008</v>
      </c>
      <c r="L2778" s="61"/>
      <c r="M2778" s="61">
        <v>722.0000463498036</v>
      </c>
      <c r="N2778" s="61"/>
      <c r="O2778" s="60" t="s">
        <v>250</v>
      </c>
      <c r="P2778" s="60">
        <v>509355</v>
      </c>
    </row>
    <row r="2779" spans="1:16" hidden="1" x14ac:dyDescent="0.25">
      <c r="A2779" s="60" t="s">
        <v>56</v>
      </c>
      <c r="B2779" s="60" t="s">
        <v>55</v>
      </c>
      <c r="C2779" s="57">
        <v>1105</v>
      </c>
      <c r="D2779" s="61">
        <v>722.00007893965972</v>
      </c>
      <c r="E2779" s="62">
        <v>0</v>
      </c>
      <c r="F2779" s="60">
        <v>640021</v>
      </c>
      <c r="G2779" s="60" t="s">
        <v>253</v>
      </c>
      <c r="H2779" s="60">
        <v>2019</v>
      </c>
      <c r="I2779" s="62"/>
      <c r="J2779" s="60"/>
      <c r="K2779" s="60">
        <v>872008</v>
      </c>
      <c r="L2779" s="61"/>
      <c r="M2779" s="61">
        <v>722.00007893965972</v>
      </c>
      <c r="N2779" s="61"/>
      <c r="O2779" s="60" t="s">
        <v>250</v>
      </c>
      <c r="P2779" s="60">
        <v>509355</v>
      </c>
    </row>
    <row r="2780" spans="1:16" hidden="1" x14ac:dyDescent="0.25">
      <c r="A2780" s="60" t="s">
        <v>56</v>
      </c>
      <c r="B2780" s="60" t="s">
        <v>55</v>
      </c>
      <c r="C2780" s="57">
        <v>1105</v>
      </c>
      <c r="D2780" s="61">
        <v>722.00008690898017</v>
      </c>
      <c r="E2780" s="62">
        <v>0</v>
      </c>
      <c r="F2780" s="60">
        <v>640021</v>
      </c>
      <c r="G2780" s="60" t="s">
        <v>253</v>
      </c>
      <c r="H2780" s="60">
        <v>2019</v>
      </c>
      <c r="I2780" s="62"/>
      <c r="J2780" s="60"/>
      <c r="K2780" s="60">
        <v>872008</v>
      </c>
      <c r="L2780" s="61"/>
      <c r="M2780" s="61">
        <v>722.00008690898017</v>
      </c>
      <c r="N2780" s="61"/>
      <c r="O2780" s="60" t="s">
        <v>250</v>
      </c>
      <c r="P2780" s="60">
        <v>509355</v>
      </c>
    </row>
    <row r="2781" spans="1:16" hidden="1" x14ac:dyDescent="0.25">
      <c r="A2781" s="60" t="s">
        <v>56</v>
      </c>
      <c r="B2781" s="60" t="s">
        <v>55</v>
      </c>
      <c r="C2781" s="57">
        <v>1105</v>
      </c>
      <c r="D2781" s="61">
        <v>722.00012001189305</v>
      </c>
      <c r="E2781" s="62">
        <v>0</v>
      </c>
      <c r="F2781" s="60">
        <v>640021</v>
      </c>
      <c r="G2781" s="60" t="s">
        <v>253</v>
      </c>
      <c r="H2781" s="60">
        <v>2019</v>
      </c>
      <c r="I2781" s="62"/>
      <c r="J2781" s="60"/>
      <c r="K2781" s="60">
        <v>872008</v>
      </c>
      <c r="L2781" s="61"/>
      <c r="M2781" s="61">
        <v>722.00012001189305</v>
      </c>
      <c r="N2781" s="61"/>
      <c r="O2781" s="60" t="s">
        <v>250</v>
      </c>
      <c r="P2781" s="60">
        <v>509355</v>
      </c>
    </row>
    <row r="2782" spans="1:16" hidden="1" x14ac:dyDescent="0.25">
      <c r="A2782" s="60" t="s">
        <v>56</v>
      </c>
      <c r="B2782" s="60" t="s">
        <v>55</v>
      </c>
      <c r="C2782" s="57">
        <v>1105</v>
      </c>
      <c r="D2782" s="61">
        <v>722.00017089198764</v>
      </c>
      <c r="E2782" s="62">
        <v>0</v>
      </c>
      <c r="F2782" s="60">
        <v>640021</v>
      </c>
      <c r="G2782" s="60" t="s">
        <v>253</v>
      </c>
      <c r="H2782" s="60">
        <v>2019</v>
      </c>
      <c r="I2782" s="62"/>
      <c r="J2782" s="60"/>
      <c r="K2782" s="60">
        <v>872008</v>
      </c>
      <c r="L2782" s="61"/>
      <c r="M2782" s="61">
        <v>722.00017089198764</v>
      </c>
      <c r="N2782" s="61"/>
      <c r="O2782" s="60" t="s">
        <v>250</v>
      </c>
      <c r="P2782" s="60">
        <v>509355</v>
      </c>
    </row>
    <row r="2783" spans="1:16" hidden="1" x14ac:dyDescent="0.25">
      <c r="A2783" s="60" t="s">
        <v>56</v>
      </c>
      <c r="B2783" s="60" t="s">
        <v>55</v>
      </c>
      <c r="C2783" s="57">
        <v>1105</v>
      </c>
      <c r="D2783" s="61">
        <v>722.00022943408601</v>
      </c>
      <c r="E2783" s="62">
        <v>0</v>
      </c>
      <c r="F2783" s="60">
        <v>640021</v>
      </c>
      <c r="G2783" s="60" t="s">
        <v>253</v>
      </c>
      <c r="H2783" s="60">
        <v>2019</v>
      </c>
      <c r="I2783" s="62"/>
      <c r="J2783" s="60"/>
      <c r="K2783" s="60">
        <v>872008</v>
      </c>
      <c r="L2783" s="61"/>
      <c r="M2783" s="61">
        <v>722.00022943408601</v>
      </c>
      <c r="N2783" s="61"/>
      <c r="O2783" s="60" t="s">
        <v>250</v>
      </c>
      <c r="P2783" s="60">
        <v>509355</v>
      </c>
    </row>
    <row r="2784" spans="1:16" hidden="1" x14ac:dyDescent="0.25">
      <c r="A2784" s="60" t="s">
        <v>56</v>
      </c>
      <c r="B2784" s="60" t="s">
        <v>55</v>
      </c>
      <c r="C2784" s="57">
        <v>1105</v>
      </c>
      <c r="D2784" s="61">
        <v>722.00026195985674</v>
      </c>
      <c r="E2784" s="62">
        <v>0</v>
      </c>
      <c r="F2784" s="60">
        <v>640021</v>
      </c>
      <c r="G2784" s="60" t="s">
        <v>253</v>
      </c>
      <c r="H2784" s="60">
        <v>2019</v>
      </c>
      <c r="I2784" s="62"/>
      <c r="J2784" s="60"/>
      <c r="K2784" s="60">
        <v>872008</v>
      </c>
      <c r="L2784" s="61"/>
      <c r="M2784" s="61">
        <v>722.00026195985674</v>
      </c>
      <c r="N2784" s="61"/>
      <c r="O2784" s="60" t="s">
        <v>250</v>
      </c>
      <c r="P2784" s="60">
        <v>509355</v>
      </c>
    </row>
    <row r="2785" spans="1:16" hidden="1" x14ac:dyDescent="0.25">
      <c r="A2785" s="60" t="s">
        <v>56</v>
      </c>
      <c r="B2785" s="60" t="s">
        <v>55</v>
      </c>
      <c r="C2785" s="57">
        <v>1105</v>
      </c>
      <c r="D2785" s="61">
        <v>1443.9996909286801</v>
      </c>
      <c r="E2785" s="62">
        <v>0</v>
      </c>
      <c r="F2785" s="60">
        <v>640021</v>
      </c>
      <c r="G2785" s="60" t="s">
        <v>253</v>
      </c>
      <c r="H2785" s="60">
        <v>2018</v>
      </c>
      <c r="I2785" s="62"/>
      <c r="J2785" s="60"/>
      <c r="K2785" s="60">
        <v>872008</v>
      </c>
      <c r="L2785" s="61"/>
      <c r="M2785" s="61">
        <v>1443.9996909286801</v>
      </c>
      <c r="N2785" s="61"/>
      <c r="O2785" s="60" t="s">
        <v>250</v>
      </c>
      <c r="P2785" s="60">
        <v>509355</v>
      </c>
    </row>
    <row r="2786" spans="1:16" hidden="1" x14ac:dyDescent="0.25">
      <c r="A2786" s="60" t="s">
        <v>56</v>
      </c>
      <c r="B2786" s="60" t="s">
        <v>55</v>
      </c>
      <c r="C2786" s="57">
        <v>1105</v>
      </c>
      <c r="D2786" s="61">
        <v>1444.0001340337078</v>
      </c>
      <c r="E2786" s="62">
        <v>0</v>
      </c>
      <c r="F2786" s="60">
        <v>640021</v>
      </c>
      <c r="G2786" s="60" t="s">
        <v>253</v>
      </c>
      <c r="H2786" s="60">
        <v>2019</v>
      </c>
      <c r="I2786" s="62"/>
      <c r="J2786" s="60"/>
      <c r="K2786" s="60">
        <v>872008</v>
      </c>
      <c r="L2786" s="61"/>
      <c r="M2786" s="61">
        <v>1444.0001340337078</v>
      </c>
      <c r="N2786" s="61"/>
      <c r="O2786" s="60" t="s">
        <v>250</v>
      </c>
      <c r="P2786" s="60">
        <v>509355</v>
      </c>
    </row>
    <row r="2787" spans="1:16" hidden="1" x14ac:dyDescent="0.25">
      <c r="A2787" s="60" t="s">
        <v>56</v>
      </c>
      <c r="B2787" s="60" t="s">
        <v>55</v>
      </c>
      <c r="C2787" s="57">
        <v>1105</v>
      </c>
      <c r="D2787" s="61">
        <v>9819.2005740458208</v>
      </c>
      <c r="E2787" s="62">
        <v>0</v>
      </c>
      <c r="F2787" s="60">
        <v>640015</v>
      </c>
      <c r="G2787" s="60" t="s">
        <v>278</v>
      </c>
      <c r="H2787" s="60">
        <v>2019</v>
      </c>
      <c r="I2787" s="62"/>
      <c r="J2787" s="60"/>
      <c r="K2787" s="60">
        <v>872008</v>
      </c>
      <c r="L2787" s="61"/>
      <c r="M2787" s="61">
        <v>9819.2005740458208</v>
      </c>
      <c r="N2787" s="61"/>
      <c r="O2787" s="60" t="s">
        <v>250</v>
      </c>
      <c r="P2787" s="60">
        <v>504003</v>
      </c>
    </row>
    <row r="2788" spans="1:16" hidden="1" x14ac:dyDescent="0.25">
      <c r="A2788" s="60" t="s">
        <v>56</v>
      </c>
      <c r="B2788" s="60" t="s">
        <v>55</v>
      </c>
      <c r="C2788" s="57">
        <v>1108</v>
      </c>
      <c r="D2788" s="61">
        <v>11.499875911000206</v>
      </c>
      <c r="E2788" s="62">
        <v>0</v>
      </c>
      <c r="F2788" s="60">
        <v>650681</v>
      </c>
      <c r="G2788" s="60" t="s">
        <v>254</v>
      </c>
      <c r="H2788" s="60">
        <v>2019</v>
      </c>
      <c r="I2788" s="62"/>
      <c r="J2788" s="60"/>
      <c r="K2788" s="60">
        <v>872008</v>
      </c>
      <c r="L2788" s="61"/>
      <c r="M2788" s="61">
        <v>11.499875911000206</v>
      </c>
      <c r="N2788" s="61"/>
      <c r="O2788" s="60" t="s">
        <v>250</v>
      </c>
      <c r="P2788" s="60">
        <v>509355</v>
      </c>
    </row>
    <row r="2789" spans="1:16" hidden="1" x14ac:dyDescent="0.25">
      <c r="A2789" s="60" t="s">
        <v>56</v>
      </c>
      <c r="B2789" s="60" t="s">
        <v>55</v>
      </c>
      <c r="C2789" s="57">
        <v>1108</v>
      </c>
      <c r="D2789" s="61">
        <v>263.99950958917628</v>
      </c>
      <c r="E2789" s="62">
        <v>0</v>
      </c>
      <c r="F2789" s="60">
        <v>650681</v>
      </c>
      <c r="G2789" s="60" t="s">
        <v>254</v>
      </c>
      <c r="H2789" s="60">
        <v>2020</v>
      </c>
      <c r="I2789" s="62"/>
      <c r="J2789" s="60"/>
      <c r="K2789" s="60">
        <v>872008</v>
      </c>
      <c r="L2789" s="61"/>
      <c r="M2789" s="61">
        <v>263.99950958917628</v>
      </c>
      <c r="N2789" s="61"/>
      <c r="O2789" s="60" t="s">
        <v>250</v>
      </c>
      <c r="P2789" s="60">
        <v>509355</v>
      </c>
    </row>
    <row r="2790" spans="1:16" hidden="1" x14ac:dyDescent="0.25">
      <c r="A2790" s="60" t="s">
        <v>56</v>
      </c>
      <c r="B2790" s="60" t="s">
        <v>55</v>
      </c>
      <c r="C2790" s="57">
        <v>1108</v>
      </c>
      <c r="D2790" s="61">
        <v>263.99957862000218</v>
      </c>
      <c r="E2790" s="62">
        <v>0</v>
      </c>
      <c r="F2790" s="60">
        <v>650681</v>
      </c>
      <c r="G2790" s="60" t="s">
        <v>254</v>
      </c>
      <c r="H2790" s="60">
        <v>2018</v>
      </c>
      <c r="I2790" s="62"/>
      <c r="J2790" s="60"/>
      <c r="K2790" s="60">
        <v>872008</v>
      </c>
      <c r="L2790" s="61"/>
      <c r="M2790" s="61">
        <v>263.99957862000218</v>
      </c>
      <c r="N2790" s="61"/>
      <c r="O2790" s="60" t="s">
        <v>250</v>
      </c>
      <c r="P2790" s="60">
        <v>509355</v>
      </c>
    </row>
    <row r="2791" spans="1:16" hidden="1" x14ac:dyDescent="0.25">
      <c r="A2791" s="60" t="s">
        <v>56</v>
      </c>
      <c r="B2791" s="60" t="s">
        <v>55</v>
      </c>
      <c r="C2791" s="57">
        <v>1108</v>
      </c>
      <c r="D2791" s="61">
        <v>263.99959808698583</v>
      </c>
      <c r="E2791" s="62">
        <v>0</v>
      </c>
      <c r="F2791" s="60">
        <v>650681</v>
      </c>
      <c r="G2791" s="60" t="s">
        <v>254</v>
      </c>
      <c r="H2791" s="60">
        <v>2019</v>
      </c>
      <c r="I2791" s="62"/>
      <c r="J2791" s="60"/>
      <c r="K2791" s="60">
        <v>872008</v>
      </c>
      <c r="L2791" s="61"/>
      <c r="M2791" s="61">
        <v>263.99959808698583</v>
      </c>
      <c r="N2791" s="61"/>
      <c r="O2791" s="60" t="s">
        <v>250</v>
      </c>
      <c r="P2791" s="60">
        <v>509355</v>
      </c>
    </row>
    <row r="2792" spans="1:16" hidden="1" x14ac:dyDescent="0.25">
      <c r="A2792" s="60" t="s">
        <v>56</v>
      </c>
      <c r="B2792" s="60" t="s">
        <v>55</v>
      </c>
      <c r="C2792" s="57">
        <v>1108</v>
      </c>
      <c r="D2792" s="61">
        <v>263.99964317619822</v>
      </c>
      <c r="E2792" s="62">
        <v>0</v>
      </c>
      <c r="F2792" s="60">
        <v>650681</v>
      </c>
      <c r="G2792" s="60" t="s">
        <v>254</v>
      </c>
      <c r="H2792" s="60">
        <v>2019</v>
      </c>
      <c r="I2792" s="62"/>
      <c r="J2792" s="60"/>
      <c r="K2792" s="60">
        <v>872008</v>
      </c>
      <c r="L2792" s="61"/>
      <c r="M2792" s="61">
        <v>263.99964317619822</v>
      </c>
      <c r="N2792" s="61"/>
      <c r="O2792" s="60" t="s">
        <v>250</v>
      </c>
      <c r="P2792" s="60">
        <v>509355</v>
      </c>
    </row>
    <row r="2793" spans="1:16" hidden="1" x14ac:dyDescent="0.25">
      <c r="A2793" s="60" t="s">
        <v>56</v>
      </c>
      <c r="B2793" s="60" t="s">
        <v>55</v>
      </c>
      <c r="C2793" s="57">
        <v>1108</v>
      </c>
      <c r="D2793" s="61">
        <v>263.99966331759617</v>
      </c>
      <c r="E2793" s="62">
        <v>0</v>
      </c>
      <c r="F2793" s="60">
        <v>650681</v>
      </c>
      <c r="G2793" s="60" t="s">
        <v>254</v>
      </c>
      <c r="H2793" s="60">
        <v>2019</v>
      </c>
      <c r="I2793" s="62"/>
      <c r="J2793" s="60"/>
      <c r="K2793" s="60">
        <v>872008</v>
      </c>
      <c r="L2793" s="61"/>
      <c r="M2793" s="61">
        <v>263.99966331759617</v>
      </c>
      <c r="N2793" s="61"/>
      <c r="O2793" s="60" t="s">
        <v>250</v>
      </c>
      <c r="P2793" s="60">
        <v>509355</v>
      </c>
    </row>
    <row r="2794" spans="1:16" hidden="1" x14ac:dyDescent="0.25">
      <c r="A2794" s="60" t="s">
        <v>56</v>
      </c>
      <c r="B2794" s="60" t="s">
        <v>55</v>
      </c>
      <c r="C2794" s="57">
        <v>1108</v>
      </c>
      <c r="D2794" s="61">
        <v>263.99972308657368</v>
      </c>
      <c r="E2794" s="62">
        <v>0</v>
      </c>
      <c r="F2794" s="60">
        <v>650681</v>
      </c>
      <c r="G2794" s="60" t="s">
        <v>254</v>
      </c>
      <c r="H2794" s="60">
        <v>2019</v>
      </c>
      <c r="I2794" s="62"/>
      <c r="J2794" s="60"/>
      <c r="K2794" s="60">
        <v>872008</v>
      </c>
      <c r="L2794" s="61"/>
      <c r="M2794" s="61">
        <v>263.99972308657368</v>
      </c>
      <c r="N2794" s="61"/>
      <c r="O2794" s="60" t="s">
        <v>250</v>
      </c>
      <c r="P2794" s="60">
        <v>509355</v>
      </c>
    </row>
    <row r="2795" spans="1:16" hidden="1" x14ac:dyDescent="0.25">
      <c r="A2795" s="60" t="s">
        <v>56</v>
      </c>
      <c r="B2795" s="60" t="s">
        <v>55</v>
      </c>
      <c r="C2795" s="57">
        <v>1108</v>
      </c>
      <c r="D2795" s="61">
        <v>263.99980517328993</v>
      </c>
      <c r="E2795" s="62">
        <v>0</v>
      </c>
      <c r="F2795" s="60">
        <v>650681</v>
      </c>
      <c r="G2795" s="60" t="s">
        <v>254</v>
      </c>
      <c r="H2795" s="60">
        <v>2019</v>
      </c>
      <c r="I2795" s="62"/>
      <c r="J2795" s="60"/>
      <c r="K2795" s="60">
        <v>872008</v>
      </c>
      <c r="L2795" s="61"/>
      <c r="M2795" s="61">
        <v>263.99980517328993</v>
      </c>
      <c r="N2795" s="61"/>
      <c r="O2795" s="60" t="s">
        <v>250</v>
      </c>
      <c r="P2795" s="60">
        <v>509355</v>
      </c>
    </row>
    <row r="2796" spans="1:16" hidden="1" x14ac:dyDescent="0.25">
      <c r="A2796" s="60" t="s">
        <v>56</v>
      </c>
      <c r="B2796" s="60" t="s">
        <v>55</v>
      </c>
      <c r="C2796" s="57">
        <v>1108</v>
      </c>
      <c r="D2796" s="61">
        <v>263.9998459997766</v>
      </c>
      <c r="E2796" s="62">
        <v>0</v>
      </c>
      <c r="F2796" s="60">
        <v>650681</v>
      </c>
      <c r="G2796" s="60" t="s">
        <v>254</v>
      </c>
      <c r="H2796" s="60">
        <v>2019</v>
      </c>
      <c r="I2796" s="62"/>
      <c r="J2796" s="60"/>
      <c r="K2796" s="60">
        <v>872008</v>
      </c>
      <c r="L2796" s="61"/>
      <c r="M2796" s="61">
        <v>263.9998459997766</v>
      </c>
      <c r="N2796" s="61"/>
      <c r="O2796" s="60" t="s">
        <v>250</v>
      </c>
      <c r="P2796" s="60">
        <v>509355</v>
      </c>
    </row>
    <row r="2797" spans="1:16" hidden="1" x14ac:dyDescent="0.25">
      <c r="A2797" s="60" t="s">
        <v>56</v>
      </c>
      <c r="B2797" s="60" t="s">
        <v>55</v>
      </c>
      <c r="C2797" s="57">
        <v>1108</v>
      </c>
      <c r="D2797" s="61">
        <v>263.99984958720194</v>
      </c>
      <c r="E2797" s="62">
        <v>0</v>
      </c>
      <c r="F2797" s="60">
        <v>650681</v>
      </c>
      <c r="G2797" s="60" t="s">
        <v>254</v>
      </c>
      <c r="H2797" s="60">
        <v>2018</v>
      </c>
      <c r="I2797" s="62"/>
      <c r="J2797" s="60"/>
      <c r="K2797" s="60">
        <v>872008</v>
      </c>
      <c r="L2797" s="61"/>
      <c r="M2797" s="61">
        <v>263.99984958720194</v>
      </c>
      <c r="N2797" s="61"/>
      <c r="O2797" s="60" t="s">
        <v>250</v>
      </c>
      <c r="P2797" s="60">
        <v>509355</v>
      </c>
    </row>
    <row r="2798" spans="1:16" hidden="1" x14ac:dyDescent="0.25">
      <c r="A2798" s="60" t="s">
        <v>56</v>
      </c>
      <c r="B2798" s="60" t="s">
        <v>55</v>
      </c>
      <c r="C2798" s="57">
        <v>1108</v>
      </c>
      <c r="D2798" s="61">
        <v>263.99985861534685</v>
      </c>
      <c r="E2798" s="62">
        <v>0</v>
      </c>
      <c r="F2798" s="60">
        <v>650681</v>
      </c>
      <c r="G2798" s="60" t="s">
        <v>254</v>
      </c>
      <c r="H2798" s="60">
        <v>2018</v>
      </c>
      <c r="I2798" s="62"/>
      <c r="J2798" s="60"/>
      <c r="K2798" s="60">
        <v>872008</v>
      </c>
      <c r="L2798" s="61"/>
      <c r="M2798" s="61">
        <v>263.99985861534685</v>
      </c>
      <c r="N2798" s="61"/>
      <c r="O2798" s="60" t="s">
        <v>250</v>
      </c>
      <c r="P2798" s="60">
        <v>509355</v>
      </c>
    </row>
    <row r="2799" spans="1:16" hidden="1" x14ac:dyDescent="0.25">
      <c r="A2799" s="60" t="s">
        <v>56</v>
      </c>
      <c r="B2799" s="60" t="s">
        <v>55</v>
      </c>
      <c r="C2799" s="57">
        <v>1108</v>
      </c>
      <c r="D2799" s="61">
        <v>263.9999682472901</v>
      </c>
      <c r="E2799" s="62">
        <v>0</v>
      </c>
      <c r="F2799" s="60">
        <v>650681</v>
      </c>
      <c r="G2799" s="60" t="s">
        <v>254</v>
      </c>
      <c r="H2799" s="60">
        <v>2019</v>
      </c>
      <c r="I2799" s="62"/>
      <c r="J2799" s="60"/>
      <c r="K2799" s="60">
        <v>872008</v>
      </c>
      <c r="L2799" s="61"/>
      <c r="M2799" s="61">
        <v>263.9999682472901</v>
      </c>
      <c r="N2799" s="61"/>
      <c r="O2799" s="60" t="s">
        <v>250</v>
      </c>
      <c r="P2799" s="60">
        <v>509355</v>
      </c>
    </row>
    <row r="2800" spans="1:16" hidden="1" x14ac:dyDescent="0.25">
      <c r="A2800" s="60" t="s">
        <v>56</v>
      </c>
      <c r="B2800" s="60" t="s">
        <v>55</v>
      </c>
      <c r="C2800" s="57">
        <v>1108</v>
      </c>
      <c r="D2800" s="61">
        <v>263.99997555933447</v>
      </c>
      <c r="E2800" s="62">
        <v>0</v>
      </c>
      <c r="F2800" s="60">
        <v>654062</v>
      </c>
      <c r="G2800" s="60" t="s">
        <v>345</v>
      </c>
      <c r="H2800" s="60">
        <v>2019</v>
      </c>
      <c r="I2800" s="62"/>
      <c r="J2800" s="60"/>
      <c r="K2800" s="60">
        <v>872008</v>
      </c>
      <c r="L2800" s="61"/>
      <c r="M2800" s="61">
        <v>263.99997555933447</v>
      </c>
      <c r="N2800" s="61"/>
      <c r="O2800" s="60" t="s">
        <v>250</v>
      </c>
      <c r="P2800" s="60">
        <v>506001</v>
      </c>
    </row>
    <row r="2801" spans="1:16" hidden="1" x14ac:dyDescent="0.25">
      <c r="A2801" s="60" t="s">
        <v>56</v>
      </c>
      <c r="B2801" s="60" t="s">
        <v>55</v>
      </c>
      <c r="C2801" s="57">
        <v>1108</v>
      </c>
      <c r="D2801" s="61">
        <v>264.0000135977125</v>
      </c>
      <c r="E2801" s="62">
        <v>0</v>
      </c>
      <c r="F2801" s="60">
        <v>650681</v>
      </c>
      <c r="G2801" s="60" t="s">
        <v>254</v>
      </c>
      <c r="H2801" s="60">
        <v>2018</v>
      </c>
      <c r="I2801" s="62"/>
      <c r="J2801" s="60"/>
      <c r="K2801" s="60">
        <v>872008</v>
      </c>
      <c r="L2801" s="61"/>
      <c r="M2801" s="61">
        <v>264.0000135977125</v>
      </c>
      <c r="N2801" s="61"/>
      <c r="O2801" s="60" t="s">
        <v>250</v>
      </c>
      <c r="P2801" s="60">
        <v>509355</v>
      </c>
    </row>
    <row r="2802" spans="1:16" hidden="1" x14ac:dyDescent="0.25">
      <c r="A2802" s="60" t="s">
        <v>56</v>
      </c>
      <c r="B2802" s="60" t="s">
        <v>55</v>
      </c>
      <c r="C2802" s="57">
        <v>1108</v>
      </c>
      <c r="D2802" s="61">
        <v>264.00012452941701</v>
      </c>
      <c r="E2802" s="62">
        <v>0</v>
      </c>
      <c r="F2802" s="60">
        <v>650681</v>
      </c>
      <c r="G2802" s="60" t="s">
        <v>254</v>
      </c>
      <c r="H2802" s="60">
        <v>2019</v>
      </c>
      <c r="I2802" s="62"/>
      <c r="J2802" s="60"/>
      <c r="K2802" s="60">
        <v>872008</v>
      </c>
      <c r="L2802" s="61"/>
      <c r="M2802" s="61">
        <v>264.00012452941701</v>
      </c>
      <c r="N2802" s="61"/>
      <c r="O2802" s="60" t="s">
        <v>250</v>
      </c>
      <c r="P2802" s="60">
        <v>509355</v>
      </c>
    </row>
    <row r="2803" spans="1:16" hidden="1" x14ac:dyDescent="0.25">
      <c r="A2803" s="60" t="s">
        <v>56</v>
      </c>
      <c r="B2803" s="60" t="s">
        <v>55</v>
      </c>
      <c r="C2803" s="57">
        <v>1108</v>
      </c>
      <c r="D2803" s="61">
        <v>264.00033423678667</v>
      </c>
      <c r="E2803" s="62">
        <v>0</v>
      </c>
      <c r="F2803" s="60">
        <v>650681</v>
      </c>
      <c r="G2803" s="60" t="s">
        <v>254</v>
      </c>
      <c r="H2803" s="60">
        <v>2019</v>
      </c>
      <c r="I2803" s="62"/>
      <c r="J2803" s="60"/>
      <c r="K2803" s="60">
        <v>872008</v>
      </c>
      <c r="L2803" s="61"/>
      <c r="M2803" s="61">
        <v>264.00033423678667</v>
      </c>
      <c r="N2803" s="61"/>
      <c r="O2803" s="60" t="s">
        <v>250</v>
      </c>
      <c r="P2803" s="60">
        <v>509355</v>
      </c>
    </row>
    <row r="2804" spans="1:16" hidden="1" x14ac:dyDescent="0.25">
      <c r="A2804" s="60" t="s">
        <v>56</v>
      </c>
      <c r="B2804" s="60" t="s">
        <v>55</v>
      </c>
      <c r="C2804" s="57">
        <v>1108</v>
      </c>
      <c r="D2804" s="61">
        <v>527.99983365596734</v>
      </c>
      <c r="E2804" s="62">
        <v>0</v>
      </c>
      <c r="F2804" s="60">
        <v>650681</v>
      </c>
      <c r="G2804" s="60" t="s">
        <v>254</v>
      </c>
      <c r="H2804" s="60">
        <v>2018</v>
      </c>
      <c r="I2804" s="62"/>
      <c r="J2804" s="60"/>
      <c r="K2804" s="60">
        <v>872008</v>
      </c>
      <c r="L2804" s="61"/>
      <c r="M2804" s="61">
        <v>527.99983365596734</v>
      </c>
      <c r="N2804" s="61"/>
      <c r="O2804" s="60" t="s">
        <v>250</v>
      </c>
      <c r="P2804" s="60">
        <v>509355</v>
      </c>
    </row>
    <row r="2805" spans="1:16" hidden="1" x14ac:dyDescent="0.25">
      <c r="A2805" s="60" t="s">
        <v>56</v>
      </c>
      <c r="B2805" s="60" t="s">
        <v>55</v>
      </c>
      <c r="C2805" s="57">
        <v>1108</v>
      </c>
      <c r="D2805" s="61">
        <v>527.99993298314587</v>
      </c>
      <c r="E2805" s="62">
        <v>0</v>
      </c>
      <c r="F2805" s="60">
        <v>650681</v>
      </c>
      <c r="G2805" s="60" t="s">
        <v>254</v>
      </c>
      <c r="H2805" s="60">
        <v>2019</v>
      </c>
      <c r="I2805" s="62"/>
      <c r="J2805" s="60"/>
      <c r="K2805" s="60">
        <v>872008</v>
      </c>
      <c r="L2805" s="61"/>
      <c r="M2805" s="61">
        <v>527.99993298314587</v>
      </c>
      <c r="N2805" s="61"/>
      <c r="O2805" s="60" t="s">
        <v>250</v>
      </c>
      <c r="P2805" s="60">
        <v>509355</v>
      </c>
    </row>
    <row r="2806" spans="1:16" hidden="1" x14ac:dyDescent="0.25">
      <c r="A2806" s="60" t="s">
        <v>56</v>
      </c>
      <c r="B2806" s="60" t="s">
        <v>55</v>
      </c>
      <c r="C2806" s="57">
        <v>1108</v>
      </c>
      <c r="D2806" s="61">
        <v>3590.3994193775484</v>
      </c>
      <c r="E2806" s="62">
        <v>0</v>
      </c>
      <c r="F2806" s="60">
        <v>650680</v>
      </c>
      <c r="G2806" s="60" t="s">
        <v>279</v>
      </c>
      <c r="H2806" s="60">
        <v>2019</v>
      </c>
      <c r="I2806" s="62"/>
      <c r="J2806" s="60"/>
      <c r="K2806" s="60">
        <v>872008</v>
      </c>
      <c r="L2806" s="61"/>
      <c r="M2806" s="61">
        <v>3590.3994193775484</v>
      </c>
      <c r="N2806" s="61"/>
      <c r="O2806" s="60" t="s">
        <v>250</v>
      </c>
      <c r="P2806" s="60">
        <v>504003</v>
      </c>
    </row>
    <row r="2807" spans="1:16" hidden="1" x14ac:dyDescent="0.25">
      <c r="A2807" s="60" t="s">
        <v>56</v>
      </c>
      <c r="B2807" s="60" t="s">
        <v>55</v>
      </c>
      <c r="C2807" s="57">
        <v>1200</v>
      </c>
      <c r="D2807" s="61">
        <v>85.499445320666169</v>
      </c>
      <c r="E2807" s="62">
        <v>0</v>
      </c>
      <c r="F2807" s="60">
        <v>626036</v>
      </c>
      <c r="G2807" s="60" t="s">
        <v>255</v>
      </c>
      <c r="H2807" s="60">
        <v>2019</v>
      </c>
      <c r="I2807" s="62"/>
      <c r="J2807" s="60"/>
      <c r="K2807" s="60">
        <v>872008</v>
      </c>
      <c r="L2807" s="61"/>
      <c r="M2807" s="61">
        <v>85.499445320666169</v>
      </c>
      <c r="N2807" s="61"/>
      <c r="O2807" s="60" t="s">
        <v>250</v>
      </c>
      <c r="P2807" s="60">
        <v>509355</v>
      </c>
    </row>
    <row r="2808" spans="1:16" hidden="1" x14ac:dyDescent="0.25">
      <c r="A2808" s="60" t="s">
        <v>56</v>
      </c>
      <c r="B2808" s="60" t="s">
        <v>55</v>
      </c>
      <c r="C2808" s="57">
        <v>1200</v>
      </c>
      <c r="D2808" s="61">
        <v>85.499450246272531</v>
      </c>
      <c r="E2808" s="62">
        <v>0</v>
      </c>
      <c r="F2808" s="60">
        <v>626036</v>
      </c>
      <c r="G2808" s="60" t="s">
        <v>255</v>
      </c>
      <c r="H2808" s="60">
        <v>2019</v>
      </c>
      <c r="I2808" s="62"/>
      <c r="J2808" s="60"/>
      <c r="K2808" s="60">
        <v>872008</v>
      </c>
      <c r="L2808" s="61"/>
      <c r="M2808" s="61">
        <v>85.499450246272531</v>
      </c>
      <c r="N2808" s="61"/>
      <c r="O2808" s="60" t="s">
        <v>250</v>
      </c>
      <c r="P2808" s="60">
        <v>509355</v>
      </c>
    </row>
    <row r="2809" spans="1:16" hidden="1" x14ac:dyDescent="0.25">
      <c r="A2809" s="60" t="s">
        <v>56</v>
      </c>
      <c r="B2809" s="60" t="s">
        <v>55</v>
      </c>
      <c r="C2809" s="57">
        <v>1200</v>
      </c>
      <c r="D2809" s="61">
        <v>85.499598150741079</v>
      </c>
      <c r="E2809" s="62">
        <v>0</v>
      </c>
      <c r="F2809" s="60">
        <v>626036</v>
      </c>
      <c r="G2809" s="60" t="s">
        <v>255</v>
      </c>
      <c r="H2809" s="60">
        <v>2019</v>
      </c>
      <c r="I2809" s="62"/>
      <c r="J2809" s="60"/>
      <c r="K2809" s="60">
        <v>872008</v>
      </c>
      <c r="L2809" s="61"/>
      <c r="M2809" s="61">
        <v>85.499598150741079</v>
      </c>
      <c r="N2809" s="61"/>
      <c r="O2809" s="60" t="s">
        <v>250</v>
      </c>
      <c r="P2809" s="60">
        <v>509355</v>
      </c>
    </row>
    <row r="2810" spans="1:16" hidden="1" x14ac:dyDescent="0.25">
      <c r="A2810" s="60" t="s">
        <v>56</v>
      </c>
      <c r="B2810" s="60" t="s">
        <v>55</v>
      </c>
      <c r="C2810" s="57">
        <v>1200</v>
      </c>
      <c r="D2810" s="61">
        <v>85.499728117421526</v>
      </c>
      <c r="E2810" s="62">
        <v>0</v>
      </c>
      <c r="F2810" s="60">
        <v>626036</v>
      </c>
      <c r="G2810" s="60" t="s">
        <v>255</v>
      </c>
      <c r="H2810" s="60">
        <v>2019</v>
      </c>
      <c r="I2810" s="62"/>
      <c r="J2810" s="60"/>
      <c r="K2810" s="60">
        <v>872008</v>
      </c>
      <c r="L2810" s="61"/>
      <c r="M2810" s="61">
        <v>85.499728117421526</v>
      </c>
      <c r="N2810" s="61"/>
      <c r="O2810" s="60" t="s">
        <v>250</v>
      </c>
      <c r="P2810" s="60">
        <v>509355</v>
      </c>
    </row>
    <row r="2811" spans="1:16" hidden="1" x14ac:dyDescent="0.25">
      <c r="A2811" s="60" t="s">
        <v>56</v>
      </c>
      <c r="B2811" s="60" t="s">
        <v>55</v>
      </c>
      <c r="C2811" s="57">
        <v>1200</v>
      </c>
      <c r="D2811" s="61">
        <v>85.499735599694148</v>
      </c>
      <c r="E2811" s="62">
        <v>0</v>
      </c>
      <c r="F2811" s="60">
        <v>626036</v>
      </c>
      <c r="G2811" s="60" t="s">
        <v>255</v>
      </c>
      <c r="H2811" s="60">
        <v>2019</v>
      </c>
      <c r="I2811" s="62"/>
      <c r="J2811" s="60"/>
      <c r="K2811" s="60">
        <v>872008</v>
      </c>
      <c r="L2811" s="61"/>
      <c r="M2811" s="61">
        <v>85.499735599694148</v>
      </c>
      <c r="N2811" s="61"/>
      <c r="O2811" s="60" t="s">
        <v>250</v>
      </c>
      <c r="P2811" s="60">
        <v>509355</v>
      </c>
    </row>
    <row r="2812" spans="1:16" hidden="1" x14ac:dyDescent="0.25">
      <c r="A2812" s="60" t="s">
        <v>56</v>
      </c>
      <c r="B2812" s="60" t="s">
        <v>55</v>
      </c>
      <c r="C2812" s="57">
        <v>1200</v>
      </c>
      <c r="D2812" s="61">
        <v>85.499747637552616</v>
      </c>
      <c r="E2812" s="62">
        <v>0</v>
      </c>
      <c r="F2812" s="60">
        <v>626036</v>
      </c>
      <c r="G2812" s="60" t="s">
        <v>255</v>
      </c>
      <c r="H2812" s="60">
        <v>2019</v>
      </c>
      <c r="I2812" s="62"/>
      <c r="J2812" s="60"/>
      <c r="K2812" s="60">
        <v>872008</v>
      </c>
      <c r="L2812" s="61"/>
      <c r="M2812" s="61">
        <v>85.499747637552616</v>
      </c>
      <c r="N2812" s="61"/>
      <c r="O2812" s="60" t="s">
        <v>250</v>
      </c>
      <c r="P2812" s="60">
        <v>509355</v>
      </c>
    </row>
    <row r="2813" spans="1:16" hidden="1" x14ac:dyDescent="0.25">
      <c r="A2813" s="60" t="s">
        <v>56</v>
      </c>
      <c r="B2813" s="60" t="s">
        <v>55</v>
      </c>
      <c r="C2813" s="57">
        <v>1200</v>
      </c>
      <c r="D2813" s="61">
        <v>85.499749047544299</v>
      </c>
      <c r="E2813" s="62">
        <v>0</v>
      </c>
      <c r="F2813" s="60">
        <v>626036</v>
      </c>
      <c r="G2813" s="60" t="s">
        <v>255</v>
      </c>
      <c r="H2813" s="60">
        <v>2019</v>
      </c>
      <c r="I2813" s="62"/>
      <c r="J2813" s="60"/>
      <c r="K2813" s="60">
        <v>872008</v>
      </c>
      <c r="L2813" s="61"/>
      <c r="M2813" s="61">
        <v>85.499749047544299</v>
      </c>
      <c r="N2813" s="61"/>
      <c r="O2813" s="60" t="s">
        <v>250</v>
      </c>
      <c r="P2813" s="60">
        <v>509355</v>
      </c>
    </row>
    <row r="2814" spans="1:16" hidden="1" x14ac:dyDescent="0.25">
      <c r="A2814" s="60" t="s">
        <v>56</v>
      </c>
      <c r="B2814" s="60" t="s">
        <v>55</v>
      </c>
      <c r="C2814" s="57">
        <v>1200</v>
      </c>
      <c r="D2814" s="61">
        <v>85.49983185973862</v>
      </c>
      <c r="E2814" s="62">
        <v>0</v>
      </c>
      <c r="F2814" s="60">
        <v>626036</v>
      </c>
      <c r="G2814" s="60" t="s">
        <v>255</v>
      </c>
      <c r="H2814" s="60">
        <v>2019</v>
      </c>
      <c r="I2814" s="62"/>
      <c r="J2814" s="60"/>
      <c r="K2814" s="60">
        <v>872008</v>
      </c>
      <c r="L2814" s="61"/>
      <c r="M2814" s="61">
        <v>85.49983185973862</v>
      </c>
      <c r="N2814" s="61"/>
      <c r="O2814" s="60" t="s">
        <v>250</v>
      </c>
      <c r="P2814" s="60">
        <v>509355</v>
      </c>
    </row>
    <row r="2815" spans="1:16" hidden="1" x14ac:dyDescent="0.25">
      <c r="A2815" s="60" t="s">
        <v>56</v>
      </c>
      <c r="B2815" s="60" t="s">
        <v>55</v>
      </c>
      <c r="C2815" s="57">
        <v>1200</v>
      </c>
      <c r="D2815" s="61">
        <v>85.499866784910083</v>
      </c>
      <c r="E2815" s="62">
        <v>0</v>
      </c>
      <c r="F2815" s="60">
        <v>626036</v>
      </c>
      <c r="G2815" s="60" t="s">
        <v>255</v>
      </c>
      <c r="H2815" s="60">
        <v>2018</v>
      </c>
      <c r="I2815" s="62"/>
      <c r="J2815" s="60"/>
      <c r="K2815" s="60">
        <v>872008</v>
      </c>
      <c r="L2815" s="61"/>
      <c r="M2815" s="61">
        <v>85.499866784910083</v>
      </c>
      <c r="N2815" s="61"/>
      <c r="O2815" s="60" t="s">
        <v>250</v>
      </c>
      <c r="P2815" s="60">
        <v>509355</v>
      </c>
    </row>
    <row r="2816" spans="1:16" hidden="1" x14ac:dyDescent="0.25">
      <c r="A2816" s="60" t="s">
        <v>56</v>
      </c>
      <c r="B2816" s="60" t="s">
        <v>55</v>
      </c>
      <c r="C2816" s="57">
        <v>1200</v>
      </c>
      <c r="D2816" s="61">
        <v>85.49993179273666</v>
      </c>
      <c r="E2816" s="62">
        <v>0</v>
      </c>
      <c r="F2816" s="60">
        <v>626036</v>
      </c>
      <c r="G2816" s="60" t="s">
        <v>255</v>
      </c>
      <c r="H2816" s="60">
        <v>2018</v>
      </c>
      <c r="I2816" s="62"/>
      <c r="J2816" s="60"/>
      <c r="K2816" s="60">
        <v>872008</v>
      </c>
      <c r="L2816" s="61"/>
      <c r="M2816" s="61">
        <v>85.49993179273666</v>
      </c>
      <c r="N2816" s="61"/>
      <c r="O2816" s="60" t="s">
        <v>250</v>
      </c>
      <c r="P2816" s="60">
        <v>509355</v>
      </c>
    </row>
    <row r="2817" spans="1:16" hidden="1" x14ac:dyDescent="0.25">
      <c r="A2817" s="60" t="s">
        <v>56</v>
      </c>
      <c r="B2817" s="60" t="s">
        <v>55</v>
      </c>
      <c r="C2817" s="57">
        <v>1200</v>
      </c>
      <c r="D2817" s="61">
        <v>85.500059713553668</v>
      </c>
      <c r="E2817" s="62">
        <v>0</v>
      </c>
      <c r="F2817" s="60">
        <v>626036</v>
      </c>
      <c r="G2817" s="60" t="s">
        <v>255</v>
      </c>
      <c r="H2817" s="60">
        <v>2018</v>
      </c>
      <c r="I2817" s="62"/>
      <c r="J2817" s="60"/>
      <c r="K2817" s="60">
        <v>872008</v>
      </c>
      <c r="L2817" s="61"/>
      <c r="M2817" s="61">
        <v>85.500059713553668</v>
      </c>
      <c r="N2817" s="61"/>
      <c r="O2817" s="60" t="s">
        <v>250</v>
      </c>
      <c r="P2817" s="60">
        <v>509355</v>
      </c>
    </row>
    <row r="2818" spans="1:16" hidden="1" x14ac:dyDescent="0.25">
      <c r="A2818" s="60" t="s">
        <v>56</v>
      </c>
      <c r="B2818" s="60" t="s">
        <v>55</v>
      </c>
      <c r="C2818" s="57">
        <v>1200</v>
      </c>
      <c r="D2818" s="61">
        <v>85.500077953372454</v>
      </c>
      <c r="E2818" s="62">
        <v>0</v>
      </c>
      <c r="F2818" s="60">
        <v>626079</v>
      </c>
      <c r="G2818" s="60" t="s">
        <v>346</v>
      </c>
      <c r="H2818" s="60">
        <v>2019</v>
      </c>
      <c r="I2818" s="62"/>
      <c r="J2818" s="60"/>
      <c r="K2818" s="60">
        <v>872008</v>
      </c>
      <c r="L2818" s="61"/>
      <c r="M2818" s="61">
        <v>85.500077953372454</v>
      </c>
      <c r="N2818" s="61"/>
      <c r="O2818" s="60" t="s">
        <v>250</v>
      </c>
      <c r="P2818" s="60">
        <v>506001</v>
      </c>
    </row>
    <row r="2819" spans="1:16" hidden="1" x14ac:dyDescent="0.25">
      <c r="A2819" s="60" t="s">
        <v>56</v>
      </c>
      <c r="B2819" s="60" t="s">
        <v>55</v>
      </c>
      <c r="C2819" s="57">
        <v>1200</v>
      </c>
      <c r="D2819" s="61">
        <v>85.500133164977271</v>
      </c>
      <c r="E2819" s="62">
        <v>0</v>
      </c>
      <c r="F2819" s="60">
        <v>626036</v>
      </c>
      <c r="G2819" s="60" t="s">
        <v>255</v>
      </c>
      <c r="H2819" s="60">
        <v>2019</v>
      </c>
      <c r="I2819" s="62"/>
      <c r="J2819" s="60"/>
      <c r="K2819" s="60">
        <v>872008</v>
      </c>
      <c r="L2819" s="61"/>
      <c r="M2819" s="61">
        <v>85.500133164977271</v>
      </c>
      <c r="N2819" s="61"/>
      <c r="O2819" s="60" t="s">
        <v>250</v>
      </c>
      <c r="P2819" s="60">
        <v>509355</v>
      </c>
    </row>
    <row r="2820" spans="1:16" hidden="1" x14ac:dyDescent="0.25">
      <c r="A2820" s="60" t="s">
        <v>56</v>
      </c>
      <c r="B2820" s="60" t="s">
        <v>55</v>
      </c>
      <c r="C2820" s="57">
        <v>1200</v>
      </c>
      <c r="D2820" s="61">
        <v>85.500146623081505</v>
      </c>
      <c r="E2820" s="62">
        <v>0</v>
      </c>
      <c r="F2820" s="60">
        <v>626036</v>
      </c>
      <c r="G2820" s="60" t="s">
        <v>255</v>
      </c>
      <c r="H2820" s="60">
        <v>2018</v>
      </c>
      <c r="I2820" s="62"/>
      <c r="J2820" s="60"/>
      <c r="K2820" s="60">
        <v>872008</v>
      </c>
      <c r="L2820" s="61"/>
      <c r="M2820" s="61">
        <v>85.500146623081505</v>
      </c>
      <c r="N2820" s="61"/>
      <c r="O2820" s="60" t="s">
        <v>250</v>
      </c>
      <c r="P2820" s="60">
        <v>509355</v>
      </c>
    </row>
    <row r="2821" spans="1:16" hidden="1" x14ac:dyDescent="0.25">
      <c r="A2821" s="60" t="s">
        <v>56</v>
      </c>
      <c r="B2821" s="60" t="s">
        <v>55</v>
      </c>
      <c r="C2821" s="57">
        <v>1200</v>
      </c>
      <c r="D2821" s="61">
        <v>85.500435837668064</v>
      </c>
      <c r="E2821" s="62">
        <v>0</v>
      </c>
      <c r="F2821" s="60">
        <v>626036</v>
      </c>
      <c r="G2821" s="60" t="s">
        <v>255</v>
      </c>
      <c r="H2821" s="60">
        <v>2020</v>
      </c>
      <c r="I2821" s="62"/>
      <c r="J2821" s="60"/>
      <c r="K2821" s="60">
        <v>872008</v>
      </c>
      <c r="L2821" s="61"/>
      <c r="M2821" s="61">
        <v>85.500435837668064</v>
      </c>
      <c r="N2821" s="61"/>
      <c r="O2821" s="60" t="s">
        <v>250</v>
      </c>
      <c r="P2821" s="60">
        <v>509355</v>
      </c>
    </row>
    <row r="2822" spans="1:16" hidden="1" x14ac:dyDescent="0.25">
      <c r="A2822" s="60" t="s">
        <v>56</v>
      </c>
      <c r="B2822" s="60" t="s">
        <v>55</v>
      </c>
      <c r="C2822" s="57">
        <v>1200</v>
      </c>
      <c r="D2822" s="61">
        <v>170.99860211583859</v>
      </c>
      <c r="E2822" s="62">
        <v>0</v>
      </c>
      <c r="F2822" s="60">
        <v>626036</v>
      </c>
      <c r="G2822" s="60" t="s">
        <v>255</v>
      </c>
      <c r="H2822" s="60">
        <v>2019</v>
      </c>
      <c r="I2822" s="62"/>
      <c r="J2822" s="60"/>
      <c r="K2822" s="60">
        <v>872008</v>
      </c>
      <c r="L2822" s="61"/>
      <c r="M2822" s="61">
        <v>170.99860211583859</v>
      </c>
      <c r="N2822" s="61"/>
      <c r="O2822" s="60" t="s">
        <v>250</v>
      </c>
      <c r="P2822" s="60">
        <v>509355</v>
      </c>
    </row>
    <row r="2823" spans="1:16" hidden="1" x14ac:dyDescent="0.25">
      <c r="A2823" s="60" t="s">
        <v>56</v>
      </c>
      <c r="B2823" s="60" t="s">
        <v>55</v>
      </c>
      <c r="C2823" s="57">
        <v>1200</v>
      </c>
      <c r="D2823" s="61">
        <v>170.99935541687282</v>
      </c>
      <c r="E2823" s="62">
        <v>0</v>
      </c>
      <c r="F2823" s="60">
        <v>626036</v>
      </c>
      <c r="G2823" s="60" t="s">
        <v>255</v>
      </c>
      <c r="H2823" s="60">
        <v>2018</v>
      </c>
      <c r="I2823" s="62"/>
      <c r="J2823" s="60"/>
      <c r="K2823" s="60">
        <v>872008</v>
      </c>
      <c r="L2823" s="61"/>
      <c r="M2823" s="61">
        <v>170.99935541687282</v>
      </c>
      <c r="N2823" s="61"/>
      <c r="O2823" s="60" t="s">
        <v>250</v>
      </c>
      <c r="P2823" s="60">
        <v>509355</v>
      </c>
    </row>
    <row r="2824" spans="1:16" hidden="1" x14ac:dyDescent="0.25">
      <c r="A2824" s="60" t="s">
        <v>56</v>
      </c>
      <c r="B2824" s="60" t="s">
        <v>55</v>
      </c>
      <c r="C2824" s="57">
        <v>1200</v>
      </c>
      <c r="D2824" s="61">
        <v>1162.7998052847847</v>
      </c>
      <c r="E2824" s="62">
        <v>0</v>
      </c>
      <c r="F2824" s="60">
        <v>626069</v>
      </c>
      <c r="G2824" s="60" t="s">
        <v>281</v>
      </c>
      <c r="H2824" s="60">
        <v>2019</v>
      </c>
      <c r="I2824" s="62"/>
      <c r="J2824" s="60"/>
      <c r="K2824" s="60">
        <v>872008</v>
      </c>
      <c r="L2824" s="61"/>
      <c r="M2824" s="61">
        <v>1162.7998052847847</v>
      </c>
      <c r="N2824" s="61"/>
      <c r="O2824" s="60" t="s">
        <v>250</v>
      </c>
      <c r="P2824" s="60">
        <v>504003</v>
      </c>
    </row>
    <row r="2825" spans="1:16" hidden="1" x14ac:dyDescent="0.25">
      <c r="A2825" s="60" t="s">
        <v>56</v>
      </c>
      <c r="B2825" s="60" t="s">
        <v>55</v>
      </c>
      <c r="C2825" s="57">
        <v>1300</v>
      </c>
      <c r="D2825" s="61">
        <v>333.4998944640131</v>
      </c>
      <c r="E2825" s="62">
        <v>0</v>
      </c>
      <c r="F2825" s="60">
        <v>300040</v>
      </c>
      <c r="G2825" s="60" t="s">
        <v>256</v>
      </c>
      <c r="H2825" s="60">
        <v>2018</v>
      </c>
      <c r="I2825" s="62">
        <v>0.92</v>
      </c>
      <c r="J2825" s="60">
        <v>9110</v>
      </c>
      <c r="K2825" s="60">
        <v>872008</v>
      </c>
      <c r="L2825" s="61">
        <v>306.81990290689208</v>
      </c>
      <c r="M2825" s="61">
        <v>26.679991557121014</v>
      </c>
      <c r="N2825" s="61"/>
      <c r="O2825" s="60" t="s">
        <v>257</v>
      </c>
      <c r="P2825" s="60">
        <v>509355</v>
      </c>
    </row>
    <row r="2826" spans="1:16" hidden="1" x14ac:dyDescent="0.25">
      <c r="A2826" s="60" t="s">
        <v>56</v>
      </c>
      <c r="B2826" s="60" t="s">
        <v>55</v>
      </c>
      <c r="C2826" s="57">
        <v>1300</v>
      </c>
      <c r="D2826" s="61">
        <v>333.50004587593344</v>
      </c>
      <c r="E2826" s="62">
        <v>0</v>
      </c>
      <c r="F2826" s="60">
        <v>300040</v>
      </c>
      <c r="G2826" s="60" t="s">
        <v>256</v>
      </c>
      <c r="H2826" s="60">
        <v>2018</v>
      </c>
      <c r="I2826" s="62">
        <v>0.92</v>
      </c>
      <c r="J2826" s="60">
        <v>9110</v>
      </c>
      <c r="K2826" s="60">
        <v>872008</v>
      </c>
      <c r="L2826" s="61">
        <v>306.82004220585878</v>
      </c>
      <c r="M2826" s="61">
        <v>26.680003670074655</v>
      </c>
      <c r="N2826" s="61"/>
      <c r="O2826" s="60" t="s">
        <v>257</v>
      </c>
      <c r="P2826" s="60">
        <v>509355</v>
      </c>
    </row>
    <row r="2827" spans="1:16" hidden="1" x14ac:dyDescent="0.25">
      <c r="A2827" s="60" t="s">
        <v>56</v>
      </c>
      <c r="B2827" s="60" t="s">
        <v>55</v>
      </c>
      <c r="C2827" s="57">
        <v>1300</v>
      </c>
      <c r="D2827" s="61">
        <v>333.50004695460103</v>
      </c>
      <c r="E2827" s="62">
        <v>0</v>
      </c>
      <c r="F2827" s="60">
        <v>300040</v>
      </c>
      <c r="G2827" s="60" t="s">
        <v>256</v>
      </c>
      <c r="H2827" s="60">
        <v>2018</v>
      </c>
      <c r="I2827" s="62">
        <v>0.92</v>
      </c>
      <c r="J2827" s="60">
        <v>9110</v>
      </c>
      <c r="K2827" s="60">
        <v>872008</v>
      </c>
      <c r="L2827" s="61">
        <v>306.82004319823295</v>
      </c>
      <c r="M2827" s="61">
        <v>26.68000375636808</v>
      </c>
      <c r="N2827" s="61"/>
      <c r="O2827" s="60" t="s">
        <v>257</v>
      </c>
      <c r="P2827" s="60">
        <v>509355</v>
      </c>
    </row>
    <row r="2828" spans="1:16" hidden="1" x14ac:dyDescent="0.25">
      <c r="A2828" s="60" t="s">
        <v>56</v>
      </c>
      <c r="B2828" s="60" t="s">
        <v>55</v>
      </c>
      <c r="C2828" s="57">
        <v>1300</v>
      </c>
      <c r="D2828" s="61">
        <v>333.50019728491549</v>
      </c>
      <c r="E2828" s="62">
        <v>0</v>
      </c>
      <c r="F2828" s="60">
        <v>300040</v>
      </c>
      <c r="G2828" s="60" t="s">
        <v>256</v>
      </c>
      <c r="H2828" s="60">
        <v>2018</v>
      </c>
      <c r="I2828" s="62">
        <v>0.92</v>
      </c>
      <c r="J2828" s="60">
        <v>9110</v>
      </c>
      <c r="K2828" s="60">
        <v>872008</v>
      </c>
      <c r="L2828" s="61">
        <v>306.82018150212224</v>
      </c>
      <c r="M2828" s="61">
        <v>26.680015782793248</v>
      </c>
      <c r="N2828" s="61"/>
      <c r="O2828" s="60" t="s">
        <v>257</v>
      </c>
      <c r="P2828" s="60">
        <v>509355</v>
      </c>
    </row>
    <row r="2829" spans="1:16" hidden="1" x14ac:dyDescent="0.25">
      <c r="A2829" s="60" t="s">
        <v>56</v>
      </c>
      <c r="B2829" s="60" t="s">
        <v>55</v>
      </c>
      <c r="C2829" s="57">
        <v>1300</v>
      </c>
      <c r="D2829" s="61">
        <v>345.00046349803472</v>
      </c>
      <c r="E2829" s="62">
        <v>0</v>
      </c>
      <c r="F2829" s="60">
        <v>300040</v>
      </c>
      <c r="G2829" s="60" t="s">
        <v>256</v>
      </c>
      <c r="H2829" s="60">
        <v>2020</v>
      </c>
      <c r="I2829" s="62">
        <v>0.92</v>
      </c>
      <c r="J2829" s="60">
        <v>9110</v>
      </c>
      <c r="K2829" s="60">
        <v>872008</v>
      </c>
      <c r="L2829" s="61">
        <v>317.40042641819196</v>
      </c>
      <c r="M2829" s="61">
        <v>27.600037079842764</v>
      </c>
      <c r="N2829" s="61"/>
      <c r="O2829" s="60" t="s">
        <v>257</v>
      </c>
      <c r="P2829" s="60">
        <v>509355</v>
      </c>
    </row>
    <row r="2830" spans="1:16" hidden="1" x14ac:dyDescent="0.25">
      <c r="A2830" s="60" t="s">
        <v>56</v>
      </c>
      <c r="B2830" s="60" t="s">
        <v>55</v>
      </c>
      <c r="C2830" s="57">
        <v>1300</v>
      </c>
      <c r="D2830" s="61">
        <v>356.4995812611383</v>
      </c>
      <c r="E2830" s="62">
        <v>0</v>
      </c>
      <c r="F2830" s="60">
        <v>300040</v>
      </c>
      <c r="G2830" s="60" t="s">
        <v>256</v>
      </c>
      <c r="H2830" s="60">
        <v>2019</v>
      </c>
      <c r="I2830" s="62">
        <v>0.92</v>
      </c>
      <c r="J2830" s="60">
        <v>9110</v>
      </c>
      <c r="K2830" s="60">
        <v>872008</v>
      </c>
      <c r="L2830" s="61">
        <v>327.97961476024727</v>
      </c>
      <c r="M2830" s="61">
        <v>28.51996650089103</v>
      </c>
      <c r="N2830" s="61"/>
      <c r="O2830" s="60" t="s">
        <v>257</v>
      </c>
      <c r="P2830" s="60">
        <v>509355</v>
      </c>
    </row>
    <row r="2831" spans="1:16" hidden="1" x14ac:dyDescent="0.25">
      <c r="A2831" s="60" t="s">
        <v>56</v>
      </c>
      <c r="B2831" s="60" t="s">
        <v>55</v>
      </c>
      <c r="C2831" s="57">
        <v>1300</v>
      </c>
      <c r="D2831" s="61">
        <v>356.49988899805777</v>
      </c>
      <c r="E2831" s="62">
        <v>0</v>
      </c>
      <c r="F2831" s="60">
        <v>300040</v>
      </c>
      <c r="G2831" s="60" t="s">
        <v>256</v>
      </c>
      <c r="H2831" s="60">
        <v>2019</v>
      </c>
      <c r="I2831" s="62">
        <v>0.92</v>
      </c>
      <c r="J2831" s="60">
        <v>9110</v>
      </c>
      <c r="K2831" s="60">
        <v>872008</v>
      </c>
      <c r="L2831" s="61">
        <v>327.97989787821314</v>
      </c>
      <c r="M2831" s="61">
        <v>28.519991119844633</v>
      </c>
      <c r="N2831" s="61"/>
      <c r="O2831" s="60" t="s">
        <v>257</v>
      </c>
      <c r="P2831" s="60">
        <v>509355</v>
      </c>
    </row>
    <row r="2832" spans="1:16" hidden="1" x14ac:dyDescent="0.25">
      <c r="A2832" s="60" t="s">
        <v>56</v>
      </c>
      <c r="B2832" s="60" t="s">
        <v>55</v>
      </c>
      <c r="C2832" s="57">
        <v>1300</v>
      </c>
      <c r="D2832" s="61">
        <v>356.49992125076363</v>
      </c>
      <c r="E2832" s="62">
        <v>0</v>
      </c>
      <c r="F2832" s="60">
        <v>300040</v>
      </c>
      <c r="G2832" s="60" t="s">
        <v>256</v>
      </c>
      <c r="H2832" s="60">
        <v>2019</v>
      </c>
      <c r="I2832" s="62">
        <v>0.92</v>
      </c>
      <c r="J2832" s="60">
        <v>9110</v>
      </c>
      <c r="K2832" s="60">
        <v>872008</v>
      </c>
      <c r="L2832" s="61">
        <v>327.97992755070254</v>
      </c>
      <c r="M2832" s="61">
        <v>28.519993700061093</v>
      </c>
      <c r="N2832" s="61"/>
      <c r="O2832" s="60" t="s">
        <v>257</v>
      </c>
      <c r="P2832" s="60">
        <v>509355</v>
      </c>
    </row>
    <row r="2833" spans="1:16" hidden="1" x14ac:dyDescent="0.25">
      <c r="A2833" s="60" t="s">
        <v>56</v>
      </c>
      <c r="B2833" s="60" t="s">
        <v>55</v>
      </c>
      <c r="C2833" s="57">
        <v>1300</v>
      </c>
      <c r="D2833" s="61">
        <v>356.49994388626601</v>
      </c>
      <c r="E2833" s="62">
        <v>0</v>
      </c>
      <c r="F2833" s="60">
        <v>300040</v>
      </c>
      <c r="G2833" s="60" t="s">
        <v>256</v>
      </c>
      <c r="H2833" s="60">
        <v>2019</v>
      </c>
      <c r="I2833" s="62">
        <v>0.92</v>
      </c>
      <c r="J2833" s="60">
        <v>9110</v>
      </c>
      <c r="K2833" s="60">
        <v>872008</v>
      </c>
      <c r="L2833" s="61">
        <v>327.97994837536476</v>
      </c>
      <c r="M2833" s="61">
        <v>28.519995510901254</v>
      </c>
      <c r="N2833" s="61"/>
      <c r="O2833" s="60" t="s">
        <v>257</v>
      </c>
      <c r="P2833" s="60">
        <v>509355</v>
      </c>
    </row>
    <row r="2834" spans="1:16" hidden="1" x14ac:dyDescent="0.25">
      <c r="A2834" s="60" t="s">
        <v>56</v>
      </c>
      <c r="B2834" s="60" t="s">
        <v>55</v>
      </c>
      <c r="C2834" s="57">
        <v>1300</v>
      </c>
      <c r="D2834" s="61">
        <v>356.49998999900896</v>
      </c>
      <c r="E2834" s="62">
        <v>0</v>
      </c>
      <c r="F2834" s="60">
        <v>300040</v>
      </c>
      <c r="G2834" s="60" t="s">
        <v>256</v>
      </c>
      <c r="H2834" s="60">
        <v>2019</v>
      </c>
      <c r="I2834" s="62">
        <v>0.92</v>
      </c>
      <c r="J2834" s="60">
        <v>9110</v>
      </c>
      <c r="K2834" s="60">
        <v>872008</v>
      </c>
      <c r="L2834" s="61">
        <v>327.97999079908828</v>
      </c>
      <c r="M2834" s="61">
        <v>28.519999199920676</v>
      </c>
      <c r="N2834" s="61"/>
      <c r="O2834" s="60" t="s">
        <v>257</v>
      </c>
      <c r="P2834" s="60">
        <v>509355</v>
      </c>
    </row>
    <row r="2835" spans="1:16" hidden="1" x14ac:dyDescent="0.25">
      <c r="A2835" s="60" t="s">
        <v>56</v>
      </c>
      <c r="B2835" s="60" t="s">
        <v>55</v>
      </c>
      <c r="C2835" s="57">
        <v>1300</v>
      </c>
      <c r="D2835" s="61">
        <v>356.49999844242734</v>
      </c>
      <c r="E2835" s="62">
        <v>0</v>
      </c>
      <c r="F2835" s="60">
        <v>300040</v>
      </c>
      <c r="G2835" s="60" t="s">
        <v>256</v>
      </c>
      <c r="H2835" s="60">
        <v>2019</v>
      </c>
      <c r="I2835" s="62">
        <v>0.92</v>
      </c>
      <c r="J2835" s="60">
        <v>9110</v>
      </c>
      <c r="K2835" s="60">
        <v>872008</v>
      </c>
      <c r="L2835" s="61">
        <v>327.97999856703319</v>
      </c>
      <c r="M2835" s="61">
        <v>28.519999875394149</v>
      </c>
      <c r="N2835" s="61"/>
      <c r="O2835" s="60" t="s">
        <v>257</v>
      </c>
      <c r="P2835" s="60">
        <v>509355</v>
      </c>
    </row>
    <row r="2836" spans="1:16" hidden="1" x14ac:dyDescent="0.25">
      <c r="A2836" s="60" t="s">
        <v>56</v>
      </c>
      <c r="B2836" s="60" t="s">
        <v>55</v>
      </c>
      <c r="C2836" s="57">
        <v>1300</v>
      </c>
      <c r="D2836" s="61">
        <v>356.50009410631225</v>
      </c>
      <c r="E2836" s="62">
        <v>0</v>
      </c>
      <c r="F2836" s="60">
        <v>300262</v>
      </c>
      <c r="G2836" s="60" t="s">
        <v>347</v>
      </c>
      <c r="H2836" s="60">
        <v>2019</v>
      </c>
      <c r="I2836" s="62">
        <v>0.92</v>
      </c>
      <c r="J2836" s="60" t="s">
        <v>268</v>
      </c>
      <c r="K2836" s="60">
        <v>872008</v>
      </c>
      <c r="L2836" s="61">
        <v>327.9800865778073</v>
      </c>
      <c r="M2836" s="61">
        <v>28.520007528504948</v>
      </c>
      <c r="N2836" s="61"/>
      <c r="O2836" s="60" t="s">
        <v>283</v>
      </c>
      <c r="P2836" s="60">
        <v>506001</v>
      </c>
    </row>
    <row r="2837" spans="1:16" hidden="1" x14ac:dyDescent="0.25">
      <c r="A2837" s="60" t="s">
        <v>56</v>
      </c>
      <c r="B2837" s="60" t="s">
        <v>55</v>
      </c>
      <c r="C2837" s="57">
        <v>1300</v>
      </c>
      <c r="D2837" s="61">
        <v>356.50015881429533</v>
      </c>
      <c r="E2837" s="62">
        <v>0</v>
      </c>
      <c r="F2837" s="60">
        <v>300040</v>
      </c>
      <c r="G2837" s="60" t="s">
        <v>256</v>
      </c>
      <c r="H2837" s="60">
        <v>2019</v>
      </c>
      <c r="I2837" s="62">
        <v>0.92</v>
      </c>
      <c r="J2837" s="60">
        <v>9110</v>
      </c>
      <c r="K2837" s="60">
        <v>872008</v>
      </c>
      <c r="L2837" s="61">
        <v>327.98014610915175</v>
      </c>
      <c r="M2837" s="61">
        <v>28.520012705143586</v>
      </c>
      <c r="N2837" s="61"/>
      <c r="O2837" s="60" t="s">
        <v>257</v>
      </c>
      <c r="P2837" s="60">
        <v>509355</v>
      </c>
    </row>
    <row r="2838" spans="1:16" hidden="1" x14ac:dyDescent="0.25">
      <c r="A2838" s="60" t="s">
        <v>56</v>
      </c>
      <c r="B2838" s="60" t="s">
        <v>55</v>
      </c>
      <c r="C2838" s="57">
        <v>1300</v>
      </c>
      <c r="D2838" s="61">
        <v>356.50017240381078</v>
      </c>
      <c r="E2838" s="62">
        <v>0</v>
      </c>
      <c r="F2838" s="60">
        <v>300040</v>
      </c>
      <c r="G2838" s="60" t="s">
        <v>256</v>
      </c>
      <c r="H2838" s="60">
        <v>2019</v>
      </c>
      <c r="I2838" s="62">
        <v>0.92</v>
      </c>
      <c r="J2838" s="60">
        <v>9110</v>
      </c>
      <c r="K2838" s="60">
        <v>872008</v>
      </c>
      <c r="L2838" s="61">
        <v>327.98015861150594</v>
      </c>
      <c r="M2838" s="61">
        <v>28.520013792304837</v>
      </c>
      <c r="N2838" s="61"/>
      <c r="O2838" s="60" t="s">
        <v>257</v>
      </c>
      <c r="P2838" s="60">
        <v>509355</v>
      </c>
    </row>
    <row r="2839" spans="1:16" hidden="1" x14ac:dyDescent="0.25">
      <c r="A2839" s="60" t="s">
        <v>56</v>
      </c>
      <c r="B2839" s="60" t="s">
        <v>55</v>
      </c>
      <c r="C2839" s="57">
        <v>1300</v>
      </c>
      <c r="D2839" s="61">
        <v>356.50019450627121</v>
      </c>
      <c r="E2839" s="62">
        <v>0</v>
      </c>
      <c r="F2839" s="60">
        <v>300040</v>
      </c>
      <c r="G2839" s="60" t="s">
        <v>256</v>
      </c>
      <c r="H2839" s="60">
        <v>2019</v>
      </c>
      <c r="I2839" s="62">
        <v>0.92</v>
      </c>
      <c r="J2839" s="60">
        <v>9110</v>
      </c>
      <c r="K2839" s="60">
        <v>872008</v>
      </c>
      <c r="L2839" s="61">
        <v>327.98017894576952</v>
      </c>
      <c r="M2839" s="61">
        <v>28.52001556050169</v>
      </c>
      <c r="N2839" s="61"/>
      <c r="O2839" s="60" t="s">
        <v>257</v>
      </c>
      <c r="P2839" s="60">
        <v>509355</v>
      </c>
    </row>
    <row r="2840" spans="1:16" hidden="1" x14ac:dyDescent="0.25">
      <c r="A2840" s="60" t="s">
        <v>56</v>
      </c>
      <c r="B2840" s="60" t="s">
        <v>55</v>
      </c>
      <c r="C2840" s="57">
        <v>1300</v>
      </c>
      <c r="D2840" s="61">
        <v>530.99947206673653</v>
      </c>
      <c r="E2840" s="62">
        <v>0</v>
      </c>
      <c r="F2840" s="60">
        <v>300040</v>
      </c>
      <c r="G2840" s="60" t="s">
        <v>256</v>
      </c>
      <c r="H2840" s="60">
        <v>2020</v>
      </c>
      <c r="I2840" s="62">
        <v>0.92</v>
      </c>
      <c r="J2840" s="60">
        <v>9110</v>
      </c>
      <c r="K2840" s="60">
        <v>872008</v>
      </c>
      <c r="L2840" s="61">
        <v>488.51951430139763</v>
      </c>
      <c r="M2840" s="61">
        <v>42.479957765338895</v>
      </c>
      <c r="N2840" s="61"/>
      <c r="O2840" s="60" t="s">
        <v>257</v>
      </c>
      <c r="P2840" s="60">
        <v>509355</v>
      </c>
    </row>
    <row r="2841" spans="1:16" hidden="1" x14ac:dyDescent="0.25">
      <c r="A2841" s="60" t="s">
        <v>56</v>
      </c>
      <c r="B2841" s="60" t="s">
        <v>55</v>
      </c>
      <c r="C2841" s="57">
        <v>1300</v>
      </c>
      <c r="D2841" s="61">
        <v>530.99956178733009</v>
      </c>
      <c r="E2841" s="62">
        <v>0</v>
      </c>
      <c r="F2841" s="60">
        <v>300040</v>
      </c>
      <c r="G2841" s="60" t="s">
        <v>256</v>
      </c>
      <c r="H2841" s="60">
        <v>2020</v>
      </c>
      <c r="I2841" s="62">
        <v>0.92</v>
      </c>
      <c r="J2841" s="60">
        <v>9110</v>
      </c>
      <c r="K2841" s="60">
        <v>872008</v>
      </c>
      <c r="L2841" s="61">
        <v>488.51959684434371</v>
      </c>
      <c r="M2841" s="61">
        <v>42.479964942986385</v>
      </c>
      <c r="N2841" s="61"/>
      <c r="O2841" s="60" t="s">
        <v>257</v>
      </c>
      <c r="P2841" s="60">
        <v>509355</v>
      </c>
    </row>
    <row r="2842" spans="1:16" hidden="1" x14ac:dyDescent="0.25">
      <c r="A2842" s="60" t="s">
        <v>56</v>
      </c>
      <c r="B2842" s="60" t="s">
        <v>55</v>
      </c>
      <c r="C2842" s="57">
        <v>1300</v>
      </c>
      <c r="D2842" s="61">
        <v>530.99965103582326</v>
      </c>
      <c r="E2842" s="62">
        <v>0</v>
      </c>
      <c r="F2842" s="60">
        <v>300040</v>
      </c>
      <c r="G2842" s="60" t="s">
        <v>256</v>
      </c>
      <c r="H2842" s="60">
        <v>2020</v>
      </c>
      <c r="I2842" s="62">
        <v>0.92</v>
      </c>
      <c r="J2842" s="60">
        <v>9110</v>
      </c>
      <c r="K2842" s="60">
        <v>872008</v>
      </c>
      <c r="L2842" s="61">
        <v>488.51967895295741</v>
      </c>
      <c r="M2842" s="61">
        <v>42.479972082865856</v>
      </c>
      <c r="N2842" s="61"/>
      <c r="O2842" s="60" t="s">
        <v>257</v>
      </c>
      <c r="P2842" s="60">
        <v>509355</v>
      </c>
    </row>
    <row r="2843" spans="1:16" hidden="1" x14ac:dyDescent="0.25">
      <c r="A2843" s="60" t="s">
        <v>56</v>
      </c>
      <c r="B2843" s="60" t="s">
        <v>55</v>
      </c>
      <c r="C2843" s="57">
        <v>1300</v>
      </c>
      <c r="D2843" s="61">
        <v>530.99968312374074</v>
      </c>
      <c r="E2843" s="62">
        <v>0</v>
      </c>
      <c r="F2843" s="60">
        <v>300040</v>
      </c>
      <c r="G2843" s="60" t="s">
        <v>256</v>
      </c>
      <c r="H2843" s="60">
        <v>2020</v>
      </c>
      <c r="I2843" s="62">
        <v>0.92</v>
      </c>
      <c r="J2843" s="60">
        <v>9110</v>
      </c>
      <c r="K2843" s="60">
        <v>872008</v>
      </c>
      <c r="L2843" s="61">
        <v>488.51970847384149</v>
      </c>
      <c r="M2843" s="61">
        <v>42.479974649899248</v>
      </c>
      <c r="N2843" s="61"/>
      <c r="O2843" s="60" t="s">
        <v>257</v>
      </c>
      <c r="P2843" s="60">
        <v>509355</v>
      </c>
    </row>
    <row r="2844" spans="1:16" hidden="1" x14ac:dyDescent="0.25">
      <c r="A2844" s="60" t="s">
        <v>56</v>
      </c>
      <c r="B2844" s="60" t="s">
        <v>55</v>
      </c>
      <c r="C2844" s="57">
        <v>1300</v>
      </c>
      <c r="D2844" s="61">
        <v>530.99992036722711</v>
      </c>
      <c r="E2844" s="62">
        <v>0</v>
      </c>
      <c r="F2844" s="60">
        <v>300040</v>
      </c>
      <c r="G2844" s="60" t="s">
        <v>256</v>
      </c>
      <c r="H2844" s="60">
        <v>2020</v>
      </c>
      <c r="I2844" s="62">
        <v>0.92</v>
      </c>
      <c r="J2844" s="60">
        <v>9110</v>
      </c>
      <c r="K2844" s="60">
        <v>872008</v>
      </c>
      <c r="L2844" s="61">
        <v>488.51992673784895</v>
      </c>
      <c r="M2844" s="61">
        <v>42.479993629378157</v>
      </c>
      <c r="N2844" s="61"/>
      <c r="O2844" s="60" t="s">
        <v>257</v>
      </c>
      <c r="P2844" s="60">
        <v>509355</v>
      </c>
    </row>
    <row r="2845" spans="1:16" hidden="1" x14ac:dyDescent="0.25">
      <c r="A2845" s="60" t="s">
        <v>56</v>
      </c>
      <c r="B2845" s="60" t="s">
        <v>55</v>
      </c>
      <c r="C2845" s="57">
        <v>1300</v>
      </c>
      <c r="D2845" s="61">
        <v>531.00008575518325</v>
      </c>
      <c r="E2845" s="62">
        <v>0</v>
      </c>
      <c r="F2845" s="60">
        <v>300040</v>
      </c>
      <c r="G2845" s="60" t="s">
        <v>256</v>
      </c>
      <c r="H2845" s="60">
        <v>2020</v>
      </c>
      <c r="I2845" s="62">
        <v>0.92</v>
      </c>
      <c r="J2845" s="60">
        <v>9110</v>
      </c>
      <c r="K2845" s="60">
        <v>872008</v>
      </c>
      <c r="L2845" s="61">
        <v>488.52007889476863</v>
      </c>
      <c r="M2845" s="61">
        <v>42.480006860414619</v>
      </c>
      <c r="N2845" s="61"/>
      <c r="O2845" s="60" t="s">
        <v>257</v>
      </c>
      <c r="P2845" s="60">
        <v>509355</v>
      </c>
    </row>
    <row r="2846" spans="1:16" hidden="1" x14ac:dyDescent="0.25">
      <c r="A2846" s="60" t="s">
        <v>56</v>
      </c>
      <c r="B2846" s="60" t="s">
        <v>55</v>
      </c>
      <c r="C2846" s="57">
        <v>1300</v>
      </c>
      <c r="D2846" s="61">
        <v>531.00019664951878</v>
      </c>
      <c r="E2846" s="62">
        <v>0</v>
      </c>
      <c r="F2846" s="60">
        <v>300040</v>
      </c>
      <c r="G2846" s="60" t="s">
        <v>256</v>
      </c>
      <c r="H2846" s="60">
        <v>2020</v>
      </c>
      <c r="I2846" s="62">
        <v>0.92</v>
      </c>
      <c r="J2846" s="60">
        <v>9110</v>
      </c>
      <c r="K2846" s="60">
        <v>872008</v>
      </c>
      <c r="L2846" s="61">
        <v>488.5201809175573</v>
      </c>
      <c r="M2846" s="61">
        <v>42.480015731961487</v>
      </c>
      <c r="N2846" s="61"/>
      <c r="O2846" s="60" t="s">
        <v>257</v>
      </c>
      <c r="P2846" s="60">
        <v>509355</v>
      </c>
    </row>
    <row r="2847" spans="1:16" hidden="1" x14ac:dyDescent="0.25">
      <c r="A2847" s="60" t="s">
        <v>56</v>
      </c>
      <c r="B2847" s="60" t="s">
        <v>55</v>
      </c>
      <c r="C2847" s="57">
        <v>1300</v>
      </c>
      <c r="D2847" s="61">
        <v>531.00027495017105</v>
      </c>
      <c r="E2847" s="62">
        <v>0</v>
      </c>
      <c r="F2847" s="60">
        <v>300040</v>
      </c>
      <c r="G2847" s="60" t="s">
        <v>256</v>
      </c>
      <c r="H2847" s="60">
        <v>2020</v>
      </c>
      <c r="I2847" s="62">
        <v>0.92</v>
      </c>
      <c r="J2847" s="60">
        <v>9110</v>
      </c>
      <c r="K2847" s="60">
        <v>872008</v>
      </c>
      <c r="L2847" s="61">
        <v>488.5202529541574</v>
      </c>
      <c r="M2847" s="61">
        <v>42.480021996013647</v>
      </c>
      <c r="N2847" s="61"/>
      <c r="O2847" s="60" t="s">
        <v>257</v>
      </c>
      <c r="P2847" s="60">
        <v>509355</v>
      </c>
    </row>
    <row r="2848" spans="1:16" hidden="1" x14ac:dyDescent="0.25">
      <c r="A2848" s="60" t="s">
        <v>56</v>
      </c>
      <c r="B2848" s="60" t="s">
        <v>55</v>
      </c>
      <c r="C2848" s="57">
        <v>1300</v>
      </c>
      <c r="D2848" s="61">
        <v>539.50045206538539</v>
      </c>
      <c r="E2848" s="62">
        <v>0</v>
      </c>
      <c r="F2848" s="60">
        <v>300040</v>
      </c>
      <c r="G2848" s="60" t="s">
        <v>256</v>
      </c>
      <c r="H2848" s="60">
        <v>2019</v>
      </c>
      <c r="I2848" s="62">
        <v>0.92</v>
      </c>
      <c r="J2848" s="60">
        <v>9110</v>
      </c>
      <c r="K2848" s="60">
        <v>872008</v>
      </c>
      <c r="L2848" s="61">
        <v>496.3404159001546</v>
      </c>
      <c r="M2848" s="61">
        <v>43.160036165230792</v>
      </c>
      <c r="N2848" s="61"/>
      <c r="O2848" s="60" t="s">
        <v>257</v>
      </c>
      <c r="P2848" s="60">
        <v>509355</v>
      </c>
    </row>
    <row r="2849" spans="1:16" hidden="1" x14ac:dyDescent="0.25">
      <c r="A2849" s="60" t="s">
        <v>56</v>
      </c>
      <c r="B2849" s="60" t="s">
        <v>55</v>
      </c>
      <c r="C2849" s="57">
        <v>1300</v>
      </c>
      <c r="D2849" s="61">
        <v>666.99978257192026</v>
      </c>
      <c r="E2849" s="62">
        <v>0</v>
      </c>
      <c r="F2849" s="60">
        <v>300040</v>
      </c>
      <c r="G2849" s="60" t="s">
        <v>256</v>
      </c>
      <c r="H2849" s="60">
        <v>2018</v>
      </c>
      <c r="I2849" s="62">
        <v>0.92</v>
      </c>
      <c r="J2849" s="60">
        <v>9110</v>
      </c>
      <c r="K2849" s="60">
        <v>872008</v>
      </c>
      <c r="L2849" s="61">
        <v>613.63979996616672</v>
      </c>
      <c r="M2849" s="61">
        <v>53.359982605753544</v>
      </c>
      <c r="N2849" s="61"/>
      <c r="O2849" s="60" t="s">
        <v>257</v>
      </c>
      <c r="P2849" s="60">
        <v>509355</v>
      </c>
    </row>
    <row r="2850" spans="1:16" hidden="1" x14ac:dyDescent="0.25">
      <c r="A2850" s="60" t="s">
        <v>56</v>
      </c>
      <c r="B2850" s="60" t="s">
        <v>55</v>
      </c>
      <c r="C2850" s="57">
        <v>1300</v>
      </c>
      <c r="D2850" s="61">
        <v>712.99923003462277</v>
      </c>
      <c r="E2850" s="62">
        <v>0</v>
      </c>
      <c r="F2850" s="60">
        <v>300040</v>
      </c>
      <c r="G2850" s="60" t="s">
        <v>256</v>
      </c>
      <c r="H2850" s="60">
        <v>2019</v>
      </c>
      <c r="I2850" s="62">
        <v>0.92</v>
      </c>
      <c r="J2850" s="60">
        <v>9110</v>
      </c>
      <c r="K2850" s="60">
        <v>872008</v>
      </c>
      <c r="L2850" s="61">
        <v>655.95929163185292</v>
      </c>
      <c r="M2850" s="61">
        <v>57.039938402769849</v>
      </c>
      <c r="N2850" s="61"/>
      <c r="O2850" s="60" t="s">
        <v>257</v>
      </c>
      <c r="P2850" s="60">
        <v>509355</v>
      </c>
    </row>
    <row r="2851" spans="1:16" hidden="1" x14ac:dyDescent="0.25">
      <c r="A2851" s="60" t="s">
        <v>56</v>
      </c>
      <c r="B2851" s="60" t="s">
        <v>55</v>
      </c>
      <c r="C2851" s="57">
        <v>1300</v>
      </c>
      <c r="D2851" s="61">
        <v>4848.3994628302798</v>
      </c>
      <c r="E2851" s="62">
        <v>0</v>
      </c>
      <c r="F2851" s="60">
        <v>300265</v>
      </c>
      <c r="G2851" s="60" t="s">
        <v>285</v>
      </c>
      <c r="H2851" s="60">
        <v>2019</v>
      </c>
      <c r="I2851" s="62">
        <v>0</v>
      </c>
      <c r="J2851" s="60">
        <v>4265</v>
      </c>
      <c r="K2851" s="60">
        <v>872008</v>
      </c>
      <c r="L2851" s="61"/>
      <c r="M2851" s="61">
        <v>4848.3994628302798</v>
      </c>
      <c r="N2851" s="61"/>
      <c r="O2851" s="60">
        <v>426.5</v>
      </c>
      <c r="P2851" s="60">
        <v>504003</v>
      </c>
    </row>
    <row r="2852" spans="1:16" hidden="1" x14ac:dyDescent="0.25">
      <c r="A2852" s="60" t="s">
        <v>56</v>
      </c>
      <c r="B2852" s="60" t="s">
        <v>55</v>
      </c>
      <c r="C2852" s="57">
        <v>1302</v>
      </c>
      <c r="D2852" s="61">
        <v>125.99951108433123</v>
      </c>
      <c r="E2852" s="62">
        <v>0</v>
      </c>
      <c r="F2852" s="60">
        <v>710439</v>
      </c>
      <c r="G2852" s="60" t="s">
        <v>258</v>
      </c>
      <c r="H2852" s="60">
        <v>2020</v>
      </c>
      <c r="I2852" s="62">
        <v>0.92</v>
      </c>
      <c r="J2852" s="60">
        <v>9210</v>
      </c>
      <c r="K2852" s="60">
        <v>872008</v>
      </c>
      <c r="L2852" s="61">
        <v>115.91955019758474</v>
      </c>
      <c r="M2852" s="61">
        <v>10.079960886746491</v>
      </c>
      <c r="N2852" s="61"/>
      <c r="O2852" s="60" t="s">
        <v>259</v>
      </c>
      <c r="P2852" s="60">
        <v>509355</v>
      </c>
    </row>
    <row r="2853" spans="1:16" hidden="1" x14ac:dyDescent="0.25">
      <c r="A2853" s="60" t="s">
        <v>56</v>
      </c>
      <c r="B2853" s="60" t="s">
        <v>55</v>
      </c>
      <c r="C2853" s="57">
        <v>1302</v>
      </c>
      <c r="D2853" s="61">
        <v>140.999730814781</v>
      </c>
      <c r="E2853" s="62">
        <v>0</v>
      </c>
      <c r="F2853" s="60">
        <v>710439</v>
      </c>
      <c r="G2853" s="60" t="s">
        <v>258</v>
      </c>
      <c r="H2853" s="60">
        <v>2019</v>
      </c>
      <c r="I2853" s="62">
        <v>0.92</v>
      </c>
      <c r="J2853" s="60">
        <v>9210</v>
      </c>
      <c r="K2853" s="60">
        <v>872008</v>
      </c>
      <c r="L2853" s="61">
        <v>129.71975234959854</v>
      </c>
      <c r="M2853" s="61">
        <v>11.279978465182467</v>
      </c>
      <c r="N2853" s="61"/>
      <c r="O2853" s="60" t="s">
        <v>259</v>
      </c>
      <c r="P2853" s="60">
        <v>509355</v>
      </c>
    </row>
    <row r="2854" spans="1:16" hidden="1" x14ac:dyDescent="0.25">
      <c r="A2854" s="60" t="s">
        <v>56</v>
      </c>
      <c r="B2854" s="60" t="s">
        <v>55</v>
      </c>
      <c r="C2854" s="57">
        <v>1302</v>
      </c>
      <c r="D2854" s="61">
        <v>140.99980707665276</v>
      </c>
      <c r="E2854" s="62">
        <v>0</v>
      </c>
      <c r="F2854" s="60">
        <v>710439</v>
      </c>
      <c r="G2854" s="60" t="s">
        <v>258</v>
      </c>
      <c r="H2854" s="60">
        <v>2019</v>
      </c>
      <c r="I2854" s="62">
        <v>0.92</v>
      </c>
      <c r="J2854" s="60">
        <v>9210</v>
      </c>
      <c r="K2854" s="60">
        <v>872008</v>
      </c>
      <c r="L2854" s="61">
        <v>129.71982251052054</v>
      </c>
      <c r="M2854" s="61">
        <v>11.279984566132214</v>
      </c>
      <c r="N2854" s="61"/>
      <c r="O2854" s="60" t="s">
        <v>259</v>
      </c>
      <c r="P2854" s="60">
        <v>509355</v>
      </c>
    </row>
    <row r="2855" spans="1:16" hidden="1" x14ac:dyDescent="0.25">
      <c r="A2855" s="60" t="s">
        <v>56</v>
      </c>
      <c r="B2855" s="60" t="s">
        <v>55</v>
      </c>
      <c r="C2855" s="57">
        <v>1302</v>
      </c>
      <c r="D2855" s="61">
        <v>140.99985917756962</v>
      </c>
      <c r="E2855" s="62">
        <v>0</v>
      </c>
      <c r="F2855" s="60">
        <v>710439</v>
      </c>
      <c r="G2855" s="60" t="s">
        <v>258</v>
      </c>
      <c r="H2855" s="60">
        <v>2019</v>
      </c>
      <c r="I2855" s="62">
        <v>0.92</v>
      </c>
      <c r="J2855" s="60">
        <v>9210</v>
      </c>
      <c r="K2855" s="60">
        <v>872008</v>
      </c>
      <c r="L2855" s="61">
        <v>129.71987044336404</v>
      </c>
      <c r="M2855" s="61">
        <v>11.279988734205574</v>
      </c>
      <c r="N2855" s="61"/>
      <c r="O2855" s="60" t="s">
        <v>259</v>
      </c>
      <c r="P2855" s="60">
        <v>509355</v>
      </c>
    </row>
    <row r="2856" spans="1:16" hidden="1" x14ac:dyDescent="0.25">
      <c r="A2856" s="60" t="s">
        <v>56</v>
      </c>
      <c r="B2856" s="60" t="s">
        <v>55</v>
      </c>
      <c r="C2856" s="57">
        <v>1302</v>
      </c>
      <c r="D2856" s="61">
        <v>140.99988834907475</v>
      </c>
      <c r="E2856" s="62">
        <v>0</v>
      </c>
      <c r="F2856" s="60">
        <v>710439</v>
      </c>
      <c r="G2856" s="60" t="s">
        <v>258</v>
      </c>
      <c r="H2856" s="60">
        <v>2019</v>
      </c>
      <c r="I2856" s="62">
        <v>0.92</v>
      </c>
      <c r="J2856" s="60">
        <v>9210</v>
      </c>
      <c r="K2856" s="60">
        <v>872008</v>
      </c>
      <c r="L2856" s="61">
        <v>129.71989728114877</v>
      </c>
      <c r="M2856" s="61">
        <v>11.279991067925977</v>
      </c>
      <c r="N2856" s="61"/>
      <c r="O2856" s="60" t="s">
        <v>259</v>
      </c>
      <c r="P2856" s="60">
        <v>509355</v>
      </c>
    </row>
    <row r="2857" spans="1:16" hidden="1" x14ac:dyDescent="0.25">
      <c r="A2857" s="60" t="s">
        <v>56</v>
      </c>
      <c r="B2857" s="60" t="s">
        <v>55</v>
      </c>
      <c r="C2857" s="57">
        <v>1302</v>
      </c>
      <c r="D2857" s="61">
        <v>140.99999870447789</v>
      </c>
      <c r="E2857" s="62">
        <v>0</v>
      </c>
      <c r="F2857" s="60">
        <v>710439</v>
      </c>
      <c r="G2857" s="60" t="s">
        <v>258</v>
      </c>
      <c r="H2857" s="60">
        <v>2019</v>
      </c>
      <c r="I2857" s="62">
        <v>0.92</v>
      </c>
      <c r="J2857" s="60">
        <v>9210</v>
      </c>
      <c r="K2857" s="60">
        <v>872008</v>
      </c>
      <c r="L2857" s="61">
        <v>129.71999880811967</v>
      </c>
      <c r="M2857" s="61">
        <v>11.27999989635822</v>
      </c>
      <c r="N2857" s="61"/>
      <c r="O2857" s="60" t="s">
        <v>259</v>
      </c>
      <c r="P2857" s="60">
        <v>509355</v>
      </c>
    </row>
    <row r="2858" spans="1:16" hidden="1" x14ac:dyDescent="0.25">
      <c r="A2858" s="60" t="s">
        <v>56</v>
      </c>
      <c r="B2858" s="60" t="s">
        <v>55</v>
      </c>
      <c r="C2858" s="57">
        <v>1302</v>
      </c>
      <c r="D2858" s="61">
        <v>141.0000228259257</v>
      </c>
      <c r="E2858" s="62">
        <v>0</v>
      </c>
      <c r="F2858" s="60">
        <v>710439</v>
      </c>
      <c r="G2858" s="60" t="s">
        <v>258</v>
      </c>
      <c r="H2858" s="60">
        <v>2019</v>
      </c>
      <c r="I2858" s="62">
        <v>0.92</v>
      </c>
      <c r="J2858" s="60">
        <v>9210</v>
      </c>
      <c r="K2858" s="60">
        <v>872008</v>
      </c>
      <c r="L2858" s="61">
        <v>129.72002099985164</v>
      </c>
      <c r="M2858" s="61">
        <v>11.280001826074056</v>
      </c>
      <c r="N2858" s="61"/>
      <c r="O2858" s="60" t="s">
        <v>259</v>
      </c>
      <c r="P2858" s="60">
        <v>509355</v>
      </c>
    </row>
    <row r="2859" spans="1:16" hidden="1" x14ac:dyDescent="0.25">
      <c r="A2859" s="60" t="s">
        <v>56</v>
      </c>
      <c r="B2859" s="60" t="s">
        <v>55</v>
      </c>
      <c r="C2859" s="57">
        <v>1302</v>
      </c>
      <c r="D2859" s="61">
        <v>141.00005157890436</v>
      </c>
      <c r="E2859" s="62">
        <v>0</v>
      </c>
      <c r="F2859" s="60">
        <v>710562</v>
      </c>
      <c r="G2859" s="60" t="s">
        <v>348</v>
      </c>
      <c r="H2859" s="60">
        <v>2019</v>
      </c>
      <c r="I2859" s="62">
        <v>0.92</v>
      </c>
      <c r="J2859" s="60" t="s">
        <v>268</v>
      </c>
      <c r="K2859" s="60">
        <v>872008</v>
      </c>
      <c r="L2859" s="61">
        <v>129.72004745259201</v>
      </c>
      <c r="M2859" s="61">
        <v>11.280004126312349</v>
      </c>
      <c r="N2859" s="61"/>
      <c r="O2859" s="60" t="s">
        <v>283</v>
      </c>
      <c r="P2859" s="60">
        <v>506001</v>
      </c>
    </row>
    <row r="2860" spans="1:16" hidden="1" x14ac:dyDescent="0.25">
      <c r="A2860" s="60" t="s">
        <v>56</v>
      </c>
      <c r="B2860" s="60" t="s">
        <v>55</v>
      </c>
      <c r="C2860" s="57">
        <v>1302</v>
      </c>
      <c r="D2860" s="61">
        <v>141.00006344685619</v>
      </c>
      <c r="E2860" s="62">
        <v>0</v>
      </c>
      <c r="F2860" s="60">
        <v>710439</v>
      </c>
      <c r="G2860" s="60" t="s">
        <v>258</v>
      </c>
      <c r="H2860" s="60">
        <v>2019</v>
      </c>
      <c r="I2860" s="62">
        <v>0.92</v>
      </c>
      <c r="J2860" s="60">
        <v>9210</v>
      </c>
      <c r="K2860" s="60">
        <v>872008</v>
      </c>
      <c r="L2860" s="61">
        <v>129.72005837110771</v>
      </c>
      <c r="M2860" s="61">
        <v>11.280005075748477</v>
      </c>
      <c r="N2860" s="61"/>
      <c r="O2860" s="60" t="s">
        <v>259</v>
      </c>
      <c r="P2860" s="60">
        <v>509355</v>
      </c>
    </row>
    <row r="2861" spans="1:16" hidden="1" x14ac:dyDescent="0.25">
      <c r="A2861" s="60" t="s">
        <v>56</v>
      </c>
      <c r="B2861" s="60" t="s">
        <v>55</v>
      </c>
      <c r="C2861" s="57">
        <v>1302</v>
      </c>
      <c r="D2861" s="61">
        <v>141.00028974347779</v>
      </c>
      <c r="E2861" s="62">
        <v>0</v>
      </c>
      <c r="F2861" s="60">
        <v>710439</v>
      </c>
      <c r="G2861" s="60" t="s">
        <v>258</v>
      </c>
      <c r="H2861" s="60">
        <v>2019</v>
      </c>
      <c r="I2861" s="62">
        <v>0.92</v>
      </c>
      <c r="J2861" s="60">
        <v>9210</v>
      </c>
      <c r="K2861" s="60">
        <v>872008</v>
      </c>
      <c r="L2861" s="61">
        <v>129.72026656399959</v>
      </c>
      <c r="M2861" s="61">
        <v>11.280023179478206</v>
      </c>
      <c r="N2861" s="61"/>
      <c r="O2861" s="60" t="s">
        <v>259</v>
      </c>
      <c r="P2861" s="60">
        <v>509355</v>
      </c>
    </row>
    <row r="2862" spans="1:16" hidden="1" x14ac:dyDescent="0.25">
      <c r="A2862" s="60" t="s">
        <v>56</v>
      </c>
      <c r="B2862" s="60" t="s">
        <v>55</v>
      </c>
      <c r="C2862" s="57">
        <v>1302</v>
      </c>
      <c r="D2862" s="61">
        <v>141.00043899087146</v>
      </c>
      <c r="E2862" s="62">
        <v>0</v>
      </c>
      <c r="F2862" s="60">
        <v>710439</v>
      </c>
      <c r="G2862" s="60" t="s">
        <v>258</v>
      </c>
      <c r="H2862" s="60">
        <v>2019</v>
      </c>
      <c r="I2862" s="62">
        <v>0.92</v>
      </c>
      <c r="J2862" s="60">
        <v>9210</v>
      </c>
      <c r="K2862" s="60">
        <v>872008</v>
      </c>
      <c r="L2862" s="61">
        <v>129.72040387160175</v>
      </c>
      <c r="M2862" s="61">
        <v>11.280035119269712</v>
      </c>
      <c r="N2862" s="61"/>
      <c r="O2862" s="60" t="s">
        <v>259</v>
      </c>
      <c r="P2862" s="60">
        <v>509355</v>
      </c>
    </row>
    <row r="2863" spans="1:16" hidden="1" x14ac:dyDescent="0.25">
      <c r="A2863" s="60" t="s">
        <v>56</v>
      </c>
      <c r="B2863" s="60" t="s">
        <v>55</v>
      </c>
      <c r="C2863" s="57">
        <v>1302</v>
      </c>
      <c r="D2863" s="61">
        <v>148.49970095849733</v>
      </c>
      <c r="E2863" s="62">
        <v>0</v>
      </c>
      <c r="F2863" s="60">
        <v>710439</v>
      </c>
      <c r="G2863" s="60" t="s">
        <v>258</v>
      </c>
      <c r="H2863" s="60">
        <v>2018</v>
      </c>
      <c r="I2863" s="62">
        <v>0.92</v>
      </c>
      <c r="J2863" s="60">
        <v>9210</v>
      </c>
      <c r="K2863" s="60">
        <v>872008</v>
      </c>
      <c r="L2863" s="61">
        <v>136.61972488181755</v>
      </c>
      <c r="M2863" s="61">
        <v>11.879976076679782</v>
      </c>
      <c r="N2863" s="61"/>
      <c r="O2863" s="60" t="s">
        <v>259</v>
      </c>
      <c r="P2863" s="60">
        <v>509355</v>
      </c>
    </row>
    <row r="2864" spans="1:16" hidden="1" x14ac:dyDescent="0.25">
      <c r="A2864" s="60" t="s">
        <v>56</v>
      </c>
      <c r="B2864" s="60" t="s">
        <v>55</v>
      </c>
      <c r="C2864" s="57">
        <v>1302</v>
      </c>
      <c r="D2864" s="61">
        <v>148.49988991582961</v>
      </c>
      <c r="E2864" s="62">
        <v>0</v>
      </c>
      <c r="F2864" s="60">
        <v>710439</v>
      </c>
      <c r="G2864" s="60" t="s">
        <v>258</v>
      </c>
      <c r="H2864" s="60">
        <v>2018</v>
      </c>
      <c r="I2864" s="62">
        <v>0.92</v>
      </c>
      <c r="J2864" s="60">
        <v>9210</v>
      </c>
      <c r="K2864" s="60">
        <v>872008</v>
      </c>
      <c r="L2864" s="61">
        <v>136.61989872256325</v>
      </c>
      <c r="M2864" s="61">
        <v>11.879991193266363</v>
      </c>
      <c r="N2864" s="61"/>
      <c r="O2864" s="60" t="s">
        <v>259</v>
      </c>
      <c r="P2864" s="60">
        <v>509355</v>
      </c>
    </row>
    <row r="2865" spans="1:16" hidden="1" x14ac:dyDescent="0.25">
      <c r="A2865" s="60" t="s">
        <v>56</v>
      </c>
      <c r="B2865" s="60" t="s">
        <v>55</v>
      </c>
      <c r="C2865" s="57">
        <v>1302</v>
      </c>
      <c r="D2865" s="61">
        <v>148.49992047113258</v>
      </c>
      <c r="E2865" s="62">
        <v>0</v>
      </c>
      <c r="F2865" s="60">
        <v>710439</v>
      </c>
      <c r="G2865" s="60" t="s">
        <v>258</v>
      </c>
      <c r="H2865" s="60">
        <v>2018</v>
      </c>
      <c r="I2865" s="62">
        <v>0.92</v>
      </c>
      <c r="J2865" s="60">
        <v>9210</v>
      </c>
      <c r="K2865" s="60">
        <v>872008</v>
      </c>
      <c r="L2865" s="61">
        <v>136.61992683344198</v>
      </c>
      <c r="M2865" s="61">
        <v>11.879993637690603</v>
      </c>
      <c r="N2865" s="61"/>
      <c r="O2865" s="60" t="s">
        <v>259</v>
      </c>
      <c r="P2865" s="60">
        <v>509355</v>
      </c>
    </row>
    <row r="2866" spans="1:16" hidden="1" x14ac:dyDescent="0.25">
      <c r="A2866" s="60" t="s">
        <v>56</v>
      </c>
      <c r="B2866" s="60" t="s">
        <v>55</v>
      </c>
      <c r="C2866" s="57">
        <v>1302</v>
      </c>
      <c r="D2866" s="61">
        <v>148.50019355493919</v>
      </c>
      <c r="E2866" s="62">
        <v>0</v>
      </c>
      <c r="F2866" s="60">
        <v>710439</v>
      </c>
      <c r="G2866" s="60" t="s">
        <v>258</v>
      </c>
      <c r="H2866" s="60">
        <v>2018</v>
      </c>
      <c r="I2866" s="62">
        <v>0.92</v>
      </c>
      <c r="J2866" s="60">
        <v>9210</v>
      </c>
      <c r="K2866" s="60">
        <v>872008</v>
      </c>
      <c r="L2866" s="61">
        <v>136.62017807054406</v>
      </c>
      <c r="M2866" s="61">
        <v>11.88001548439513</v>
      </c>
      <c r="N2866" s="61"/>
      <c r="O2866" s="60" t="s">
        <v>259</v>
      </c>
      <c r="P2866" s="60">
        <v>509355</v>
      </c>
    </row>
    <row r="2867" spans="1:16" hidden="1" x14ac:dyDescent="0.25">
      <c r="A2867" s="60" t="s">
        <v>56</v>
      </c>
      <c r="B2867" s="60" t="s">
        <v>55</v>
      </c>
      <c r="C2867" s="57">
        <v>1302</v>
      </c>
      <c r="D2867" s="61">
        <v>193.49977798832956</v>
      </c>
      <c r="E2867" s="62">
        <v>0</v>
      </c>
      <c r="F2867" s="60">
        <v>710439</v>
      </c>
      <c r="G2867" s="60" t="s">
        <v>258</v>
      </c>
      <c r="H2867" s="60">
        <v>2020</v>
      </c>
      <c r="I2867" s="62">
        <v>0.92</v>
      </c>
      <c r="J2867" s="60">
        <v>9210</v>
      </c>
      <c r="K2867" s="60">
        <v>872008</v>
      </c>
      <c r="L2867" s="61">
        <v>178.01979574926321</v>
      </c>
      <c r="M2867" s="61">
        <v>15.479982239066345</v>
      </c>
      <c r="N2867" s="61"/>
      <c r="O2867" s="60" t="s">
        <v>259</v>
      </c>
      <c r="P2867" s="60">
        <v>509355</v>
      </c>
    </row>
    <row r="2868" spans="1:16" hidden="1" x14ac:dyDescent="0.25">
      <c r="A2868" s="60" t="s">
        <v>56</v>
      </c>
      <c r="B2868" s="60" t="s">
        <v>55</v>
      </c>
      <c r="C2868" s="57">
        <v>1302</v>
      </c>
      <c r="D2868" s="61">
        <v>193.49986414844705</v>
      </c>
      <c r="E2868" s="62">
        <v>0</v>
      </c>
      <c r="F2868" s="60">
        <v>710439</v>
      </c>
      <c r="G2868" s="60" t="s">
        <v>258</v>
      </c>
      <c r="H2868" s="60">
        <v>2020</v>
      </c>
      <c r="I2868" s="62">
        <v>0.92</v>
      </c>
      <c r="J2868" s="60">
        <v>9210</v>
      </c>
      <c r="K2868" s="60">
        <v>872008</v>
      </c>
      <c r="L2868" s="61">
        <v>178.01987501657129</v>
      </c>
      <c r="M2868" s="61">
        <v>15.479989131875755</v>
      </c>
      <c r="N2868" s="61"/>
      <c r="O2868" s="60" t="s">
        <v>259</v>
      </c>
      <c r="P2868" s="60">
        <v>509355</v>
      </c>
    </row>
    <row r="2869" spans="1:16" hidden="1" x14ac:dyDescent="0.25">
      <c r="A2869" s="60" t="s">
        <v>56</v>
      </c>
      <c r="B2869" s="60" t="s">
        <v>55</v>
      </c>
      <c r="C2869" s="57">
        <v>1302</v>
      </c>
      <c r="D2869" s="61">
        <v>193.49991325899515</v>
      </c>
      <c r="E2869" s="62">
        <v>0</v>
      </c>
      <c r="F2869" s="60">
        <v>710439</v>
      </c>
      <c r="G2869" s="60" t="s">
        <v>258</v>
      </c>
      <c r="H2869" s="60">
        <v>2020</v>
      </c>
      <c r="I2869" s="62">
        <v>0.92</v>
      </c>
      <c r="J2869" s="60">
        <v>9210</v>
      </c>
      <c r="K2869" s="60">
        <v>872008</v>
      </c>
      <c r="L2869" s="61">
        <v>178.01992019827554</v>
      </c>
      <c r="M2869" s="61">
        <v>15.479993060719607</v>
      </c>
      <c r="N2869" s="61"/>
      <c r="O2869" s="60" t="s">
        <v>259</v>
      </c>
      <c r="P2869" s="60">
        <v>509355</v>
      </c>
    </row>
    <row r="2870" spans="1:16" hidden="1" x14ac:dyDescent="0.25">
      <c r="A2870" s="60" t="s">
        <v>56</v>
      </c>
      <c r="B2870" s="60" t="s">
        <v>55</v>
      </c>
      <c r="C2870" s="57">
        <v>1302</v>
      </c>
      <c r="D2870" s="61">
        <v>193.50011801706174</v>
      </c>
      <c r="E2870" s="62">
        <v>0</v>
      </c>
      <c r="F2870" s="60">
        <v>710439</v>
      </c>
      <c r="G2870" s="60" t="s">
        <v>258</v>
      </c>
      <c r="H2870" s="60">
        <v>2020</v>
      </c>
      <c r="I2870" s="62">
        <v>0.92</v>
      </c>
      <c r="J2870" s="60">
        <v>9210</v>
      </c>
      <c r="K2870" s="60">
        <v>872008</v>
      </c>
      <c r="L2870" s="61">
        <v>178.02010857569681</v>
      </c>
      <c r="M2870" s="61">
        <v>15.480009441364928</v>
      </c>
      <c r="N2870" s="61"/>
      <c r="O2870" s="60" t="s">
        <v>259</v>
      </c>
      <c r="P2870" s="60">
        <v>509355</v>
      </c>
    </row>
    <row r="2871" spans="1:16" hidden="1" x14ac:dyDescent="0.25">
      <c r="A2871" s="60" t="s">
        <v>56</v>
      </c>
      <c r="B2871" s="60" t="s">
        <v>55</v>
      </c>
      <c r="C2871" s="57">
        <v>1302</v>
      </c>
      <c r="D2871" s="61">
        <v>193.5001209337012</v>
      </c>
      <c r="E2871" s="62">
        <v>0</v>
      </c>
      <c r="F2871" s="60">
        <v>710439</v>
      </c>
      <c r="G2871" s="60" t="s">
        <v>258</v>
      </c>
      <c r="H2871" s="60">
        <v>2020</v>
      </c>
      <c r="I2871" s="62">
        <v>0.92</v>
      </c>
      <c r="J2871" s="60">
        <v>9210</v>
      </c>
      <c r="K2871" s="60">
        <v>872008</v>
      </c>
      <c r="L2871" s="61">
        <v>178.02011125900512</v>
      </c>
      <c r="M2871" s="61">
        <v>15.480009674696078</v>
      </c>
      <c r="N2871" s="61"/>
      <c r="O2871" s="60" t="s">
        <v>259</v>
      </c>
      <c r="P2871" s="60">
        <v>509355</v>
      </c>
    </row>
    <row r="2872" spans="1:16" hidden="1" x14ac:dyDescent="0.25">
      <c r="A2872" s="60" t="s">
        <v>56</v>
      </c>
      <c r="B2872" s="60" t="s">
        <v>55</v>
      </c>
      <c r="C2872" s="57">
        <v>1302</v>
      </c>
      <c r="D2872" s="61">
        <v>193.50013853920771</v>
      </c>
      <c r="E2872" s="62">
        <v>0</v>
      </c>
      <c r="F2872" s="60">
        <v>710439</v>
      </c>
      <c r="G2872" s="60" t="s">
        <v>258</v>
      </c>
      <c r="H2872" s="60">
        <v>2020</v>
      </c>
      <c r="I2872" s="62">
        <v>0.92</v>
      </c>
      <c r="J2872" s="60">
        <v>9210</v>
      </c>
      <c r="K2872" s="60">
        <v>872008</v>
      </c>
      <c r="L2872" s="61">
        <v>178.02012745607109</v>
      </c>
      <c r="M2872" s="61">
        <v>15.480011083136617</v>
      </c>
      <c r="N2872" s="61"/>
      <c r="O2872" s="60" t="s">
        <v>259</v>
      </c>
      <c r="P2872" s="60">
        <v>509355</v>
      </c>
    </row>
    <row r="2873" spans="1:16" hidden="1" x14ac:dyDescent="0.25">
      <c r="A2873" s="60" t="s">
        <v>56</v>
      </c>
      <c r="B2873" s="60" t="s">
        <v>55</v>
      </c>
      <c r="C2873" s="57">
        <v>1302</v>
      </c>
      <c r="D2873" s="61">
        <v>193.50044536259236</v>
      </c>
      <c r="E2873" s="62">
        <v>0</v>
      </c>
      <c r="F2873" s="60">
        <v>710439</v>
      </c>
      <c r="G2873" s="60" t="s">
        <v>258</v>
      </c>
      <c r="H2873" s="60">
        <v>2020</v>
      </c>
      <c r="I2873" s="62">
        <v>0.92</v>
      </c>
      <c r="J2873" s="60">
        <v>9210</v>
      </c>
      <c r="K2873" s="60">
        <v>872008</v>
      </c>
      <c r="L2873" s="61">
        <v>178.02040973358498</v>
      </c>
      <c r="M2873" s="61">
        <v>15.480035629007375</v>
      </c>
      <c r="N2873" s="61"/>
      <c r="O2873" s="60" t="s">
        <v>259</v>
      </c>
      <c r="P2873" s="60">
        <v>509355</v>
      </c>
    </row>
    <row r="2874" spans="1:16" hidden="1" x14ac:dyDescent="0.25">
      <c r="A2874" s="60" t="s">
        <v>56</v>
      </c>
      <c r="B2874" s="60" t="s">
        <v>55</v>
      </c>
      <c r="C2874" s="57">
        <v>1302</v>
      </c>
      <c r="D2874" s="61">
        <v>193.50063601535444</v>
      </c>
      <c r="E2874" s="62">
        <v>0</v>
      </c>
      <c r="F2874" s="60">
        <v>710439</v>
      </c>
      <c r="G2874" s="60" t="s">
        <v>258</v>
      </c>
      <c r="H2874" s="60">
        <v>2020</v>
      </c>
      <c r="I2874" s="62">
        <v>0.92</v>
      </c>
      <c r="J2874" s="60">
        <v>9210</v>
      </c>
      <c r="K2874" s="60">
        <v>872008</v>
      </c>
      <c r="L2874" s="61">
        <v>178.02058513412609</v>
      </c>
      <c r="M2874" s="61">
        <v>15.480050881228351</v>
      </c>
      <c r="N2874" s="61"/>
      <c r="O2874" s="60" t="s">
        <v>259</v>
      </c>
      <c r="P2874" s="60">
        <v>509355</v>
      </c>
    </row>
    <row r="2875" spans="1:16" hidden="1" x14ac:dyDescent="0.25">
      <c r="A2875" s="60" t="s">
        <v>56</v>
      </c>
      <c r="B2875" s="60" t="s">
        <v>55</v>
      </c>
      <c r="C2875" s="57">
        <v>1302</v>
      </c>
      <c r="D2875" s="61">
        <v>213.99957290297738</v>
      </c>
      <c r="E2875" s="62">
        <v>0</v>
      </c>
      <c r="F2875" s="60">
        <v>710439</v>
      </c>
      <c r="G2875" s="60" t="s">
        <v>258</v>
      </c>
      <c r="H2875" s="60">
        <v>2019</v>
      </c>
      <c r="I2875" s="62">
        <v>0.92</v>
      </c>
      <c r="J2875" s="60">
        <v>9210</v>
      </c>
      <c r="K2875" s="60">
        <v>872008</v>
      </c>
      <c r="L2875" s="61">
        <v>196.87960707073918</v>
      </c>
      <c r="M2875" s="61">
        <v>17.119965832238194</v>
      </c>
      <c r="N2875" s="61"/>
      <c r="O2875" s="60" t="s">
        <v>259</v>
      </c>
      <c r="P2875" s="60">
        <v>509355</v>
      </c>
    </row>
    <row r="2876" spans="1:16" hidden="1" x14ac:dyDescent="0.25">
      <c r="A2876" s="60" t="s">
        <v>56</v>
      </c>
      <c r="B2876" s="60" t="s">
        <v>55</v>
      </c>
      <c r="C2876" s="57">
        <v>1302</v>
      </c>
      <c r="D2876" s="61">
        <v>282.00072990095339</v>
      </c>
      <c r="E2876" s="62">
        <v>0</v>
      </c>
      <c r="F2876" s="60">
        <v>710439</v>
      </c>
      <c r="G2876" s="60" t="s">
        <v>258</v>
      </c>
      <c r="H2876" s="60">
        <v>2019</v>
      </c>
      <c r="I2876" s="62">
        <v>0.92</v>
      </c>
      <c r="J2876" s="60">
        <v>9210</v>
      </c>
      <c r="K2876" s="60">
        <v>872008</v>
      </c>
      <c r="L2876" s="61">
        <v>259.44067150887713</v>
      </c>
      <c r="M2876" s="61">
        <v>22.560058392076257</v>
      </c>
      <c r="N2876" s="61"/>
      <c r="O2876" s="60" t="s">
        <v>259</v>
      </c>
      <c r="P2876" s="60">
        <v>509355</v>
      </c>
    </row>
    <row r="2877" spans="1:16" hidden="1" x14ac:dyDescent="0.25">
      <c r="A2877" s="60" t="s">
        <v>56</v>
      </c>
      <c r="B2877" s="60" t="s">
        <v>55</v>
      </c>
      <c r="C2877" s="57">
        <v>1302</v>
      </c>
      <c r="D2877" s="61">
        <v>296.99982621155834</v>
      </c>
      <c r="E2877" s="62">
        <v>0</v>
      </c>
      <c r="F2877" s="60">
        <v>710439</v>
      </c>
      <c r="G2877" s="60" t="s">
        <v>258</v>
      </c>
      <c r="H2877" s="60">
        <v>2018</v>
      </c>
      <c r="I2877" s="62">
        <v>0.92</v>
      </c>
      <c r="J2877" s="60">
        <v>9210</v>
      </c>
      <c r="K2877" s="60">
        <v>872008</v>
      </c>
      <c r="L2877" s="61">
        <v>273.23984011463369</v>
      </c>
      <c r="M2877" s="61">
        <v>23.759986096924649</v>
      </c>
      <c r="N2877" s="61"/>
      <c r="O2877" s="60" t="s">
        <v>259</v>
      </c>
      <c r="P2877" s="60">
        <v>509355</v>
      </c>
    </row>
    <row r="2878" spans="1:16" hidden="1" x14ac:dyDescent="0.25">
      <c r="A2878" s="60" t="s">
        <v>56</v>
      </c>
      <c r="B2878" s="60" t="s">
        <v>55</v>
      </c>
      <c r="C2878" s="57">
        <v>1302</v>
      </c>
      <c r="D2878" s="61">
        <v>1917.5995964767915</v>
      </c>
      <c r="E2878" s="62">
        <v>0</v>
      </c>
      <c r="F2878" s="60">
        <v>710482</v>
      </c>
      <c r="G2878" s="60" t="s">
        <v>288</v>
      </c>
      <c r="H2878" s="60">
        <v>2019</v>
      </c>
      <c r="I2878" s="62">
        <v>0</v>
      </c>
      <c r="J2878" s="60">
        <v>4265</v>
      </c>
      <c r="K2878" s="60">
        <v>872008</v>
      </c>
      <c r="L2878" s="61"/>
      <c r="M2878" s="61">
        <v>1917.5995964767915</v>
      </c>
      <c r="N2878" s="61"/>
      <c r="O2878" s="60">
        <v>426.5</v>
      </c>
      <c r="P2878" s="60">
        <v>504003</v>
      </c>
    </row>
    <row r="2879" spans="1:16" hidden="1" x14ac:dyDescent="0.25">
      <c r="A2879" s="60" t="s">
        <v>56</v>
      </c>
      <c r="B2879" s="60" t="s">
        <v>55</v>
      </c>
      <c r="C2879" s="57">
        <v>1310</v>
      </c>
      <c r="D2879" s="61">
        <v>92.499091718373748</v>
      </c>
      <c r="E2879" s="62">
        <v>0</v>
      </c>
      <c r="F2879" s="60">
        <v>740039</v>
      </c>
      <c r="G2879" s="60" t="s">
        <v>349</v>
      </c>
      <c r="H2879" s="60">
        <v>2019</v>
      </c>
      <c r="I2879" s="62">
        <v>0.92</v>
      </c>
      <c r="J2879" s="60" t="s">
        <v>268</v>
      </c>
      <c r="K2879" s="60">
        <v>872008</v>
      </c>
      <c r="L2879" s="61">
        <v>85.099164380903858</v>
      </c>
      <c r="M2879" s="61">
        <v>7.3999273374698902</v>
      </c>
      <c r="N2879" s="61"/>
      <c r="O2879" s="60" t="s">
        <v>283</v>
      </c>
      <c r="P2879" s="60">
        <v>509355</v>
      </c>
    </row>
    <row r="2880" spans="1:16" hidden="1" x14ac:dyDescent="0.25">
      <c r="A2880" s="60" t="s">
        <v>56</v>
      </c>
      <c r="B2880" s="60" t="s">
        <v>55</v>
      </c>
      <c r="C2880" s="57">
        <v>1310</v>
      </c>
      <c r="D2880" s="61">
        <v>92.499392045016208</v>
      </c>
      <c r="E2880" s="62">
        <v>0</v>
      </c>
      <c r="F2880" s="60">
        <v>740039</v>
      </c>
      <c r="G2880" s="60" t="s">
        <v>349</v>
      </c>
      <c r="H2880" s="60">
        <v>2019</v>
      </c>
      <c r="I2880" s="62">
        <v>0.92</v>
      </c>
      <c r="J2880" s="60" t="s">
        <v>268</v>
      </c>
      <c r="K2880" s="60">
        <v>872008</v>
      </c>
      <c r="L2880" s="61">
        <v>85.099440681414919</v>
      </c>
      <c r="M2880" s="61">
        <v>7.3999513636012892</v>
      </c>
      <c r="N2880" s="61"/>
      <c r="O2880" s="60" t="s">
        <v>283</v>
      </c>
      <c r="P2880" s="60">
        <v>509355</v>
      </c>
    </row>
    <row r="2881" spans="1:16" hidden="1" x14ac:dyDescent="0.25">
      <c r="A2881" s="60" t="s">
        <v>56</v>
      </c>
      <c r="B2881" s="60" t="s">
        <v>55</v>
      </c>
      <c r="C2881" s="57">
        <v>1310</v>
      </c>
      <c r="D2881" s="61">
        <v>92.499543354320579</v>
      </c>
      <c r="E2881" s="62">
        <v>0</v>
      </c>
      <c r="F2881" s="60">
        <v>740039</v>
      </c>
      <c r="G2881" s="60" t="s">
        <v>349</v>
      </c>
      <c r="H2881" s="60">
        <v>2019</v>
      </c>
      <c r="I2881" s="62">
        <v>0.92</v>
      </c>
      <c r="J2881" s="60" t="s">
        <v>268</v>
      </c>
      <c r="K2881" s="60">
        <v>872008</v>
      </c>
      <c r="L2881" s="61">
        <v>85.099579885974933</v>
      </c>
      <c r="M2881" s="61">
        <v>7.3999634683456463</v>
      </c>
      <c r="N2881" s="61"/>
      <c r="O2881" s="60" t="s">
        <v>283</v>
      </c>
      <c r="P2881" s="60">
        <v>509355</v>
      </c>
    </row>
    <row r="2882" spans="1:16" hidden="1" x14ac:dyDescent="0.25">
      <c r="A2882" s="60" t="s">
        <v>56</v>
      </c>
      <c r="B2882" s="60" t="s">
        <v>55</v>
      </c>
      <c r="C2882" s="57">
        <v>1310</v>
      </c>
      <c r="D2882" s="61">
        <v>92.499613013848162</v>
      </c>
      <c r="E2882" s="62">
        <v>0</v>
      </c>
      <c r="F2882" s="60">
        <v>740039</v>
      </c>
      <c r="G2882" s="60" t="s">
        <v>349</v>
      </c>
      <c r="H2882" s="60">
        <v>2019</v>
      </c>
      <c r="I2882" s="62">
        <v>0.92</v>
      </c>
      <c r="J2882" s="60" t="s">
        <v>268</v>
      </c>
      <c r="K2882" s="60">
        <v>872008</v>
      </c>
      <c r="L2882" s="61">
        <v>85.09964397274031</v>
      </c>
      <c r="M2882" s="61">
        <v>7.3999690411078518</v>
      </c>
      <c r="N2882" s="61"/>
      <c r="O2882" s="60" t="s">
        <v>283</v>
      </c>
      <c r="P2882" s="60">
        <v>509355</v>
      </c>
    </row>
    <row r="2883" spans="1:16" hidden="1" x14ac:dyDescent="0.25">
      <c r="A2883" s="60" t="s">
        <v>56</v>
      </c>
      <c r="B2883" s="60" t="s">
        <v>55</v>
      </c>
      <c r="C2883" s="57">
        <v>1310</v>
      </c>
      <c r="D2883" s="61">
        <v>92.49966420564067</v>
      </c>
      <c r="E2883" s="62">
        <v>0</v>
      </c>
      <c r="F2883" s="60">
        <v>740039</v>
      </c>
      <c r="G2883" s="60" t="s">
        <v>349</v>
      </c>
      <c r="H2883" s="60">
        <v>2019</v>
      </c>
      <c r="I2883" s="62">
        <v>0.92</v>
      </c>
      <c r="J2883" s="60" t="s">
        <v>268</v>
      </c>
      <c r="K2883" s="60">
        <v>872008</v>
      </c>
      <c r="L2883" s="61">
        <v>85.099691069189419</v>
      </c>
      <c r="M2883" s="61">
        <v>7.3999731364512513</v>
      </c>
      <c r="N2883" s="61"/>
      <c r="O2883" s="60" t="s">
        <v>283</v>
      </c>
      <c r="P2883" s="60">
        <v>509355</v>
      </c>
    </row>
    <row r="2884" spans="1:16" hidden="1" x14ac:dyDescent="0.25">
      <c r="A2884" s="60" t="s">
        <v>56</v>
      </c>
      <c r="B2884" s="60" t="s">
        <v>55</v>
      </c>
      <c r="C2884" s="57">
        <v>1310</v>
      </c>
      <c r="D2884" s="61">
        <v>92.499748455645815</v>
      </c>
      <c r="E2884" s="62">
        <v>0</v>
      </c>
      <c r="F2884" s="60">
        <v>740039</v>
      </c>
      <c r="G2884" s="60" t="s">
        <v>349</v>
      </c>
      <c r="H2884" s="60">
        <v>2019</v>
      </c>
      <c r="I2884" s="62">
        <v>0.92</v>
      </c>
      <c r="J2884" s="60" t="s">
        <v>268</v>
      </c>
      <c r="K2884" s="60">
        <v>872008</v>
      </c>
      <c r="L2884" s="61">
        <v>85.099768579194148</v>
      </c>
      <c r="M2884" s="61">
        <v>7.3999798764516669</v>
      </c>
      <c r="N2884" s="61"/>
      <c r="O2884" s="60" t="s">
        <v>283</v>
      </c>
      <c r="P2884" s="60">
        <v>509355</v>
      </c>
    </row>
    <row r="2885" spans="1:16" hidden="1" x14ac:dyDescent="0.25">
      <c r="A2885" s="60" t="s">
        <v>56</v>
      </c>
      <c r="B2885" s="60" t="s">
        <v>55</v>
      </c>
      <c r="C2885" s="57">
        <v>1310</v>
      </c>
      <c r="D2885" s="61">
        <v>92.499793538128543</v>
      </c>
      <c r="E2885" s="62">
        <v>0</v>
      </c>
      <c r="F2885" s="60">
        <v>740162</v>
      </c>
      <c r="G2885" s="60" t="s">
        <v>350</v>
      </c>
      <c r="H2885" s="60">
        <v>2019</v>
      </c>
      <c r="I2885" s="62">
        <v>0.92</v>
      </c>
      <c r="J2885" s="60" t="s">
        <v>268</v>
      </c>
      <c r="K2885" s="60">
        <v>872008</v>
      </c>
      <c r="L2885" s="61">
        <v>85.099810055078265</v>
      </c>
      <c r="M2885" s="61">
        <v>7.3999834830502778</v>
      </c>
      <c r="N2885" s="61"/>
      <c r="O2885" s="60" t="s">
        <v>283</v>
      </c>
      <c r="P2885" s="60">
        <v>506001</v>
      </c>
    </row>
    <row r="2886" spans="1:16" hidden="1" x14ac:dyDescent="0.25">
      <c r="A2886" s="60" t="s">
        <v>56</v>
      </c>
      <c r="B2886" s="60" t="s">
        <v>55</v>
      </c>
      <c r="C2886" s="57">
        <v>1310</v>
      </c>
      <c r="D2886" s="61">
        <v>92.500047874393701</v>
      </c>
      <c r="E2886" s="62">
        <v>0</v>
      </c>
      <c r="F2886" s="60">
        <v>740039</v>
      </c>
      <c r="G2886" s="60" t="s">
        <v>349</v>
      </c>
      <c r="H2886" s="60">
        <v>2019</v>
      </c>
      <c r="I2886" s="62">
        <v>0.92</v>
      </c>
      <c r="J2886" s="60" t="s">
        <v>268</v>
      </c>
      <c r="K2886" s="60">
        <v>872008</v>
      </c>
      <c r="L2886" s="61">
        <v>85.100044044442214</v>
      </c>
      <c r="M2886" s="61">
        <v>7.400003829951487</v>
      </c>
      <c r="N2886" s="61"/>
      <c r="O2886" s="60" t="s">
        <v>283</v>
      </c>
      <c r="P2886" s="60">
        <v>509355</v>
      </c>
    </row>
    <row r="2887" spans="1:16" hidden="1" x14ac:dyDescent="0.25">
      <c r="A2887" s="60" t="s">
        <v>56</v>
      </c>
      <c r="B2887" s="60" t="s">
        <v>55</v>
      </c>
      <c r="C2887" s="57">
        <v>1310</v>
      </c>
      <c r="D2887" s="61">
        <v>92.500560727309534</v>
      </c>
      <c r="E2887" s="62">
        <v>0</v>
      </c>
      <c r="F2887" s="60">
        <v>740039</v>
      </c>
      <c r="G2887" s="60" t="s">
        <v>349</v>
      </c>
      <c r="H2887" s="60">
        <v>2019</v>
      </c>
      <c r="I2887" s="62">
        <v>0.92</v>
      </c>
      <c r="J2887" s="60" t="s">
        <v>268</v>
      </c>
      <c r="K2887" s="60">
        <v>872008</v>
      </c>
      <c r="L2887" s="61">
        <v>85.100515869124777</v>
      </c>
      <c r="M2887" s="61">
        <v>7.4000448581847564</v>
      </c>
      <c r="N2887" s="61"/>
      <c r="O2887" s="60" t="s">
        <v>283</v>
      </c>
      <c r="P2887" s="60">
        <v>509355</v>
      </c>
    </row>
    <row r="2888" spans="1:16" hidden="1" x14ac:dyDescent="0.25">
      <c r="A2888" s="60" t="s">
        <v>56</v>
      </c>
      <c r="B2888" s="60" t="s">
        <v>55</v>
      </c>
      <c r="C2888" s="57">
        <v>1310</v>
      </c>
      <c r="D2888" s="61">
        <v>92.501203447495357</v>
      </c>
      <c r="E2888" s="62">
        <v>0</v>
      </c>
      <c r="F2888" s="60">
        <v>740039</v>
      </c>
      <c r="G2888" s="60" t="s">
        <v>349</v>
      </c>
      <c r="H2888" s="60">
        <v>2019</v>
      </c>
      <c r="I2888" s="62">
        <v>0.92</v>
      </c>
      <c r="J2888" s="60" t="s">
        <v>268</v>
      </c>
      <c r="K2888" s="60">
        <v>872008</v>
      </c>
      <c r="L2888" s="61">
        <v>85.10110717169573</v>
      </c>
      <c r="M2888" s="61">
        <v>7.4000962757996263</v>
      </c>
      <c r="N2888" s="61"/>
      <c r="O2888" s="60" t="s">
        <v>283</v>
      </c>
      <c r="P2888" s="60">
        <v>509355</v>
      </c>
    </row>
    <row r="2889" spans="1:16" hidden="1" x14ac:dyDescent="0.25">
      <c r="A2889" s="60" t="s">
        <v>56</v>
      </c>
      <c r="B2889" s="60" t="s">
        <v>55</v>
      </c>
      <c r="C2889" s="57">
        <v>1310</v>
      </c>
      <c r="D2889" s="61">
        <v>107.9989351759952</v>
      </c>
      <c r="E2889" s="62">
        <v>0</v>
      </c>
      <c r="F2889" s="60">
        <v>740039</v>
      </c>
      <c r="G2889" s="60" t="s">
        <v>349</v>
      </c>
      <c r="H2889" s="60">
        <v>2018</v>
      </c>
      <c r="I2889" s="62">
        <v>0.92</v>
      </c>
      <c r="J2889" s="60" t="s">
        <v>268</v>
      </c>
      <c r="K2889" s="60">
        <v>872008</v>
      </c>
      <c r="L2889" s="61">
        <v>99.359020361915583</v>
      </c>
      <c r="M2889" s="61">
        <v>8.6399148140796171</v>
      </c>
      <c r="N2889" s="61"/>
      <c r="O2889" s="60" t="s">
        <v>283</v>
      </c>
      <c r="P2889" s="60">
        <v>509355</v>
      </c>
    </row>
    <row r="2890" spans="1:16" hidden="1" x14ac:dyDescent="0.25">
      <c r="A2890" s="60" t="s">
        <v>56</v>
      </c>
      <c r="B2890" s="60" t="s">
        <v>55</v>
      </c>
      <c r="C2890" s="57">
        <v>1310</v>
      </c>
      <c r="D2890" s="61">
        <v>108.00051939811196</v>
      </c>
      <c r="E2890" s="62">
        <v>0</v>
      </c>
      <c r="F2890" s="60">
        <v>740039</v>
      </c>
      <c r="G2890" s="60" t="s">
        <v>349</v>
      </c>
      <c r="H2890" s="60">
        <v>2018</v>
      </c>
      <c r="I2890" s="62">
        <v>0.92</v>
      </c>
      <c r="J2890" s="60" t="s">
        <v>268</v>
      </c>
      <c r="K2890" s="60">
        <v>872008</v>
      </c>
      <c r="L2890" s="61">
        <v>99.360477846263009</v>
      </c>
      <c r="M2890" s="61">
        <v>8.6400415518489524</v>
      </c>
      <c r="N2890" s="61"/>
      <c r="O2890" s="60" t="s">
        <v>283</v>
      </c>
      <c r="P2890" s="60">
        <v>509355</v>
      </c>
    </row>
    <row r="2891" spans="1:16" hidden="1" x14ac:dyDescent="0.25">
      <c r="A2891" s="60" t="s">
        <v>56</v>
      </c>
      <c r="B2891" s="60" t="s">
        <v>55</v>
      </c>
      <c r="C2891" s="57">
        <v>1310</v>
      </c>
      <c r="D2891" s="61">
        <v>108.00078060948475</v>
      </c>
      <c r="E2891" s="62">
        <v>0</v>
      </c>
      <c r="F2891" s="60">
        <v>740039</v>
      </c>
      <c r="G2891" s="60" t="s">
        <v>349</v>
      </c>
      <c r="H2891" s="60">
        <v>2018</v>
      </c>
      <c r="I2891" s="62">
        <v>0.92</v>
      </c>
      <c r="J2891" s="60" t="s">
        <v>268</v>
      </c>
      <c r="K2891" s="60">
        <v>872008</v>
      </c>
      <c r="L2891" s="61">
        <v>99.36071816072598</v>
      </c>
      <c r="M2891" s="61">
        <v>8.6400624487587692</v>
      </c>
      <c r="N2891" s="61"/>
      <c r="O2891" s="60" t="s">
        <v>283</v>
      </c>
      <c r="P2891" s="60">
        <v>509355</v>
      </c>
    </row>
    <row r="2892" spans="1:16" hidden="1" x14ac:dyDescent="0.25">
      <c r="A2892" s="60" t="s">
        <v>56</v>
      </c>
      <c r="B2892" s="60" t="s">
        <v>55</v>
      </c>
      <c r="C2892" s="57">
        <v>1310</v>
      </c>
      <c r="D2892" s="61">
        <v>108.0011065138567</v>
      </c>
      <c r="E2892" s="62">
        <v>0</v>
      </c>
      <c r="F2892" s="60">
        <v>740039</v>
      </c>
      <c r="G2892" s="60" t="s">
        <v>349</v>
      </c>
      <c r="H2892" s="60">
        <v>2018</v>
      </c>
      <c r="I2892" s="62">
        <v>0.92</v>
      </c>
      <c r="J2892" s="60" t="s">
        <v>268</v>
      </c>
      <c r="K2892" s="60">
        <v>872008</v>
      </c>
      <c r="L2892" s="61">
        <v>99.36101799274816</v>
      </c>
      <c r="M2892" s="61">
        <v>8.6400885211085381</v>
      </c>
      <c r="N2892" s="61"/>
      <c r="O2892" s="60" t="s">
        <v>283</v>
      </c>
      <c r="P2892" s="60">
        <v>509355</v>
      </c>
    </row>
    <row r="2893" spans="1:16" hidden="1" x14ac:dyDescent="0.25">
      <c r="A2893" s="60" t="s">
        <v>56</v>
      </c>
      <c r="B2893" s="60" t="s">
        <v>55</v>
      </c>
      <c r="C2893" s="57">
        <v>1310</v>
      </c>
      <c r="D2893" s="61">
        <v>118.99564461362957</v>
      </c>
      <c r="E2893" s="62">
        <v>0</v>
      </c>
      <c r="F2893" s="60">
        <v>740039</v>
      </c>
      <c r="G2893" s="60" t="s">
        <v>349</v>
      </c>
      <c r="H2893" s="60">
        <v>2020</v>
      </c>
      <c r="I2893" s="62">
        <v>0.92</v>
      </c>
      <c r="J2893" s="60" t="s">
        <v>268</v>
      </c>
      <c r="K2893" s="60">
        <v>872008</v>
      </c>
      <c r="L2893" s="61">
        <v>109.47599304453921</v>
      </c>
      <c r="M2893" s="61">
        <v>9.5196515690903567</v>
      </c>
      <c r="N2893" s="61"/>
      <c r="O2893" s="60" t="s">
        <v>283</v>
      </c>
      <c r="P2893" s="60">
        <v>509355</v>
      </c>
    </row>
    <row r="2894" spans="1:16" hidden="1" x14ac:dyDescent="0.25">
      <c r="A2894" s="60" t="s">
        <v>56</v>
      </c>
      <c r="B2894" s="60" t="s">
        <v>55</v>
      </c>
      <c r="C2894" s="57">
        <v>1310</v>
      </c>
      <c r="D2894" s="61">
        <v>140.50099333934412</v>
      </c>
      <c r="E2894" s="62">
        <v>0</v>
      </c>
      <c r="F2894" s="60">
        <v>740039</v>
      </c>
      <c r="G2894" s="60" t="s">
        <v>349</v>
      </c>
      <c r="H2894" s="60">
        <v>2019</v>
      </c>
      <c r="I2894" s="62">
        <v>0.92</v>
      </c>
      <c r="J2894" s="60" t="s">
        <v>268</v>
      </c>
      <c r="K2894" s="60">
        <v>872008</v>
      </c>
      <c r="L2894" s="61">
        <v>129.2609138721966</v>
      </c>
      <c r="M2894" s="61">
        <v>11.240079467147524</v>
      </c>
      <c r="N2894" s="61"/>
      <c r="O2894" s="60" t="s">
        <v>283</v>
      </c>
      <c r="P2894" s="60">
        <v>509355</v>
      </c>
    </row>
    <row r="2895" spans="1:16" hidden="1" x14ac:dyDescent="0.25">
      <c r="A2895" s="60" t="s">
        <v>56</v>
      </c>
      <c r="B2895" s="60" t="s">
        <v>55</v>
      </c>
      <c r="C2895" s="57">
        <v>1310</v>
      </c>
      <c r="D2895" s="61">
        <v>183.49793435721173</v>
      </c>
      <c r="E2895" s="62">
        <v>0</v>
      </c>
      <c r="F2895" s="60">
        <v>740039</v>
      </c>
      <c r="G2895" s="60" t="s">
        <v>349</v>
      </c>
      <c r="H2895" s="60">
        <v>2020</v>
      </c>
      <c r="I2895" s="62">
        <v>0.92</v>
      </c>
      <c r="J2895" s="60" t="s">
        <v>268</v>
      </c>
      <c r="K2895" s="60">
        <v>872008</v>
      </c>
      <c r="L2895" s="61">
        <v>168.81809960863481</v>
      </c>
      <c r="M2895" s="61">
        <v>14.679834748576923</v>
      </c>
      <c r="N2895" s="61"/>
      <c r="O2895" s="60" t="s">
        <v>283</v>
      </c>
      <c r="P2895" s="60">
        <v>509355</v>
      </c>
    </row>
    <row r="2896" spans="1:16" hidden="1" x14ac:dyDescent="0.25">
      <c r="A2896" s="60" t="s">
        <v>56</v>
      </c>
      <c r="B2896" s="60" t="s">
        <v>55</v>
      </c>
      <c r="C2896" s="57">
        <v>1310</v>
      </c>
      <c r="D2896" s="61">
        <v>183.49819755819348</v>
      </c>
      <c r="E2896" s="62">
        <v>0</v>
      </c>
      <c r="F2896" s="60">
        <v>740039</v>
      </c>
      <c r="G2896" s="60" t="s">
        <v>349</v>
      </c>
      <c r="H2896" s="60">
        <v>2020</v>
      </c>
      <c r="I2896" s="62">
        <v>0.92</v>
      </c>
      <c r="J2896" s="60" t="s">
        <v>268</v>
      </c>
      <c r="K2896" s="60">
        <v>872008</v>
      </c>
      <c r="L2896" s="61">
        <v>168.81834175353802</v>
      </c>
      <c r="M2896" s="61">
        <v>14.67985580465546</v>
      </c>
      <c r="N2896" s="61"/>
      <c r="O2896" s="60" t="s">
        <v>283</v>
      </c>
      <c r="P2896" s="60">
        <v>509355</v>
      </c>
    </row>
    <row r="2897" spans="1:16" hidden="1" x14ac:dyDescent="0.25">
      <c r="A2897" s="60" t="s">
        <v>56</v>
      </c>
      <c r="B2897" s="60" t="s">
        <v>55</v>
      </c>
      <c r="C2897" s="57">
        <v>1310</v>
      </c>
      <c r="D2897" s="61">
        <v>183.49875323111021</v>
      </c>
      <c r="E2897" s="62">
        <v>0</v>
      </c>
      <c r="F2897" s="60">
        <v>740039</v>
      </c>
      <c r="G2897" s="60" t="s">
        <v>349</v>
      </c>
      <c r="H2897" s="60">
        <v>2020</v>
      </c>
      <c r="I2897" s="62">
        <v>0.92</v>
      </c>
      <c r="J2897" s="60" t="s">
        <v>268</v>
      </c>
      <c r="K2897" s="60">
        <v>872008</v>
      </c>
      <c r="L2897" s="61">
        <v>168.81885297262141</v>
      </c>
      <c r="M2897" s="61">
        <v>14.6799002584888</v>
      </c>
      <c r="N2897" s="61"/>
      <c r="O2897" s="60" t="s">
        <v>283</v>
      </c>
      <c r="P2897" s="60">
        <v>509355</v>
      </c>
    </row>
    <row r="2898" spans="1:16" hidden="1" x14ac:dyDescent="0.25">
      <c r="A2898" s="60" t="s">
        <v>56</v>
      </c>
      <c r="B2898" s="60" t="s">
        <v>55</v>
      </c>
      <c r="C2898" s="57">
        <v>1310</v>
      </c>
      <c r="D2898" s="61">
        <v>183.49945659905919</v>
      </c>
      <c r="E2898" s="62">
        <v>0</v>
      </c>
      <c r="F2898" s="60">
        <v>740039</v>
      </c>
      <c r="G2898" s="60" t="s">
        <v>349</v>
      </c>
      <c r="H2898" s="60">
        <v>2020</v>
      </c>
      <c r="I2898" s="62">
        <v>0.92</v>
      </c>
      <c r="J2898" s="60" t="s">
        <v>268</v>
      </c>
      <c r="K2898" s="60">
        <v>872008</v>
      </c>
      <c r="L2898" s="61">
        <v>168.81950007113446</v>
      </c>
      <c r="M2898" s="61">
        <v>14.67995652792473</v>
      </c>
      <c r="N2898" s="61"/>
      <c r="O2898" s="60" t="s">
        <v>283</v>
      </c>
      <c r="P2898" s="60">
        <v>509355</v>
      </c>
    </row>
    <row r="2899" spans="1:16" hidden="1" x14ac:dyDescent="0.25">
      <c r="A2899" s="60" t="s">
        <v>56</v>
      </c>
      <c r="B2899" s="60" t="s">
        <v>55</v>
      </c>
      <c r="C2899" s="57">
        <v>1310</v>
      </c>
      <c r="D2899" s="61">
        <v>183.50036869792865</v>
      </c>
      <c r="E2899" s="62">
        <v>0</v>
      </c>
      <c r="F2899" s="60">
        <v>740039</v>
      </c>
      <c r="G2899" s="60" t="s">
        <v>349</v>
      </c>
      <c r="H2899" s="60">
        <v>2020</v>
      </c>
      <c r="I2899" s="62">
        <v>0.92</v>
      </c>
      <c r="J2899" s="60" t="s">
        <v>268</v>
      </c>
      <c r="K2899" s="60">
        <v>872008</v>
      </c>
      <c r="L2899" s="61">
        <v>168.82033920209437</v>
      </c>
      <c r="M2899" s="61">
        <v>14.680029495834276</v>
      </c>
      <c r="N2899" s="61"/>
      <c r="O2899" s="60" t="s">
        <v>283</v>
      </c>
      <c r="P2899" s="60">
        <v>509355</v>
      </c>
    </row>
    <row r="2900" spans="1:16" hidden="1" x14ac:dyDescent="0.25">
      <c r="A2900" s="60" t="s">
        <v>56</v>
      </c>
      <c r="B2900" s="60" t="s">
        <v>55</v>
      </c>
      <c r="C2900" s="57">
        <v>1310</v>
      </c>
      <c r="D2900" s="61">
        <v>183.5008523302057</v>
      </c>
      <c r="E2900" s="62">
        <v>0</v>
      </c>
      <c r="F2900" s="60">
        <v>740039</v>
      </c>
      <c r="G2900" s="60" t="s">
        <v>349</v>
      </c>
      <c r="H2900" s="60">
        <v>2020</v>
      </c>
      <c r="I2900" s="62">
        <v>0.92</v>
      </c>
      <c r="J2900" s="60" t="s">
        <v>268</v>
      </c>
      <c r="K2900" s="60">
        <v>872008</v>
      </c>
      <c r="L2900" s="61">
        <v>168.82078414378924</v>
      </c>
      <c r="M2900" s="61">
        <v>14.680068186416463</v>
      </c>
      <c r="N2900" s="61"/>
      <c r="O2900" s="60" t="s">
        <v>283</v>
      </c>
      <c r="P2900" s="60">
        <v>509355</v>
      </c>
    </row>
    <row r="2901" spans="1:16" hidden="1" x14ac:dyDescent="0.25">
      <c r="A2901" s="60" t="s">
        <v>56</v>
      </c>
      <c r="B2901" s="60" t="s">
        <v>55</v>
      </c>
      <c r="C2901" s="57">
        <v>1310</v>
      </c>
      <c r="D2901" s="61">
        <v>183.50172574036662</v>
      </c>
      <c r="E2901" s="62">
        <v>0</v>
      </c>
      <c r="F2901" s="60">
        <v>740039</v>
      </c>
      <c r="G2901" s="60" t="s">
        <v>349</v>
      </c>
      <c r="H2901" s="60">
        <v>2020</v>
      </c>
      <c r="I2901" s="62">
        <v>0.92</v>
      </c>
      <c r="J2901" s="60" t="s">
        <v>268</v>
      </c>
      <c r="K2901" s="60">
        <v>872008</v>
      </c>
      <c r="L2901" s="61">
        <v>168.82158768113729</v>
      </c>
      <c r="M2901" s="61">
        <v>14.680138059229336</v>
      </c>
      <c r="N2901" s="61"/>
      <c r="O2901" s="60" t="s">
        <v>283</v>
      </c>
      <c r="P2901" s="60">
        <v>509355</v>
      </c>
    </row>
    <row r="2902" spans="1:16" hidden="1" x14ac:dyDescent="0.25">
      <c r="A2902" s="60" t="s">
        <v>56</v>
      </c>
      <c r="B2902" s="60" t="s">
        <v>55</v>
      </c>
      <c r="C2902" s="57">
        <v>1310</v>
      </c>
      <c r="D2902" s="61">
        <v>183.50284303133918</v>
      </c>
      <c r="E2902" s="62">
        <v>0</v>
      </c>
      <c r="F2902" s="60">
        <v>740039</v>
      </c>
      <c r="G2902" s="60" t="s">
        <v>349</v>
      </c>
      <c r="H2902" s="60">
        <v>2020</v>
      </c>
      <c r="I2902" s="62">
        <v>0.92</v>
      </c>
      <c r="J2902" s="60" t="s">
        <v>268</v>
      </c>
      <c r="K2902" s="60">
        <v>872008</v>
      </c>
      <c r="L2902" s="61">
        <v>168.82261558883206</v>
      </c>
      <c r="M2902" s="61">
        <v>14.680227442507118</v>
      </c>
      <c r="N2902" s="61"/>
      <c r="O2902" s="60" t="s">
        <v>283</v>
      </c>
      <c r="P2902" s="60">
        <v>509355</v>
      </c>
    </row>
    <row r="2903" spans="1:16" hidden="1" x14ac:dyDescent="0.25">
      <c r="A2903" s="60" t="s">
        <v>56</v>
      </c>
      <c r="B2903" s="60" t="s">
        <v>55</v>
      </c>
      <c r="C2903" s="57">
        <v>1310</v>
      </c>
      <c r="D2903" s="61">
        <v>185.00293927180357</v>
      </c>
      <c r="E2903" s="62">
        <v>0</v>
      </c>
      <c r="F2903" s="60">
        <v>740039</v>
      </c>
      <c r="G2903" s="60" t="s">
        <v>349</v>
      </c>
      <c r="H2903" s="60">
        <v>2019</v>
      </c>
      <c r="I2903" s="62">
        <v>0.92</v>
      </c>
      <c r="J2903" s="60" t="s">
        <v>268</v>
      </c>
      <c r="K2903" s="60">
        <v>872008</v>
      </c>
      <c r="L2903" s="61">
        <v>170.20270413005929</v>
      </c>
      <c r="M2903" s="61">
        <v>14.800235141744281</v>
      </c>
      <c r="N2903" s="61"/>
      <c r="O2903" s="60" t="s">
        <v>283</v>
      </c>
      <c r="P2903" s="60">
        <v>509355</v>
      </c>
    </row>
    <row r="2904" spans="1:16" hidden="1" x14ac:dyDescent="0.25">
      <c r="A2904" s="60" t="s">
        <v>56</v>
      </c>
      <c r="B2904" s="60" t="s">
        <v>55</v>
      </c>
      <c r="C2904" s="57">
        <v>1310</v>
      </c>
      <c r="D2904" s="61">
        <v>216.00594115169119</v>
      </c>
      <c r="E2904" s="62">
        <v>0</v>
      </c>
      <c r="F2904" s="60">
        <v>740039</v>
      </c>
      <c r="G2904" s="60" t="s">
        <v>349</v>
      </c>
      <c r="H2904" s="60">
        <v>2018</v>
      </c>
      <c r="I2904" s="62">
        <v>0.92</v>
      </c>
      <c r="J2904" s="60" t="s">
        <v>268</v>
      </c>
      <c r="K2904" s="60">
        <v>872008</v>
      </c>
      <c r="L2904" s="61">
        <v>198.7254658595559</v>
      </c>
      <c r="M2904" s="61">
        <v>17.280475292135293</v>
      </c>
      <c r="N2904" s="61"/>
      <c r="O2904" s="60" t="s">
        <v>283</v>
      </c>
      <c r="P2904" s="60">
        <v>509355</v>
      </c>
    </row>
    <row r="2905" spans="1:16" hidden="1" x14ac:dyDescent="0.25">
      <c r="A2905" s="60" t="s">
        <v>56</v>
      </c>
      <c r="B2905" s="60" t="s">
        <v>55</v>
      </c>
      <c r="C2905" s="57">
        <v>1310</v>
      </c>
      <c r="D2905" s="61">
        <v>1257.9988690545704</v>
      </c>
      <c r="E2905" s="62">
        <v>0</v>
      </c>
      <c r="F2905" s="60">
        <v>740060</v>
      </c>
      <c r="G2905" s="60" t="s">
        <v>291</v>
      </c>
      <c r="H2905" s="60">
        <v>2019</v>
      </c>
      <c r="I2905" s="62">
        <v>0</v>
      </c>
      <c r="J2905" s="60">
        <v>4265</v>
      </c>
      <c r="K2905" s="60">
        <v>872008</v>
      </c>
      <c r="L2905" s="61"/>
      <c r="M2905" s="61">
        <v>1257.9988690545704</v>
      </c>
      <c r="N2905" s="61"/>
      <c r="O2905" s="60">
        <v>426.5</v>
      </c>
      <c r="P2905" s="60">
        <v>504003</v>
      </c>
    </row>
    <row r="2906" spans="1:16" hidden="1" x14ac:dyDescent="0.25">
      <c r="A2906" s="60" t="s">
        <v>56</v>
      </c>
      <c r="B2906" s="60" t="s">
        <v>55</v>
      </c>
      <c r="C2906" s="57">
        <v>1400</v>
      </c>
      <c r="D2906" s="61">
        <v>0.99998920965219185</v>
      </c>
      <c r="E2906" s="62">
        <v>0</v>
      </c>
      <c r="F2906" s="60">
        <v>700043</v>
      </c>
      <c r="G2906" s="60" t="s">
        <v>260</v>
      </c>
      <c r="H2906" s="60">
        <v>2019</v>
      </c>
      <c r="I2906" s="62"/>
      <c r="J2906" s="60"/>
      <c r="K2906" s="60">
        <v>872008</v>
      </c>
      <c r="L2906" s="61"/>
      <c r="M2906" s="61">
        <v>0.99998920965219185</v>
      </c>
      <c r="N2906" s="61"/>
      <c r="O2906" s="60" t="s">
        <v>250</v>
      </c>
      <c r="P2906" s="60">
        <v>509355</v>
      </c>
    </row>
    <row r="2907" spans="1:16" hidden="1" x14ac:dyDescent="0.25">
      <c r="A2907" s="60" t="s">
        <v>56</v>
      </c>
      <c r="B2907" s="60" t="s">
        <v>55</v>
      </c>
      <c r="C2907" s="57">
        <v>1400</v>
      </c>
      <c r="D2907" s="61">
        <v>1.9995569958831358</v>
      </c>
      <c r="E2907" s="62">
        <v>0</v>
      </c>
      <c r="F2907" s="60">
        <v>700043</v>
      </c>
      <c r="G2907" s="60" t="s">
        <v>260</v>
      </c>
      <c r="H2907" s="60">
        <v>2018</v>
      </c>
      <c r="I2907" s="62"/>
      <c r="J2907" s="60"/>
      <c r="K2907" s="60">
        <v>872008</v>
      </c>
      <c r="L2907" s="61"/>
      <c r="M2907" s="61">
        <v>1.9995569958831358</v>
      </c>
      <c r="N2907" s="61"/>
      <c r="O2907" s="60" t="s">
        <v>250</v>
      </c>
      <c r="P2907" s="60">
        <v>509355</v>
      </c>
    </row>
    <row r="2908" spans="1:16" hidden="1" x14ac:dyDescent="0.25">
      <c r="A2908" s="60" t="s">
        <v>56</v>
      </c>
      <c r="B2908" s="60" t="s">
        <v>55</v>
      </c>
      <c r="C2908" s="57">
        <v>1400</v>
      </c>
      <c r="D2908" s="61">
        <v>1.9997135981799459</v>
      </c>
      <c r="E2908" s="62">
        <v>0</v>
      </c>
      <c r="F2908" s="60">
        <v>700043</v>
      </c>
      <c r="G2908" s="60" t="s">
        <v>260</v>
      </c>
      <c r="H2908" s="60">
        <v>2018</v>
      </c>
      <c r="I2908" s="62"/>
      <c r="J2908" s="60"/>
      <c r="K2908" s="60">
        <v>872008</v>
      </c>
      <c r="L2908" s="61"/>
      <c r="M2908" s="61">
        <v>1.9997135981799459</v>
      </c>
      <c r="N2908" s="61"/>
      <c r="O2908" s="60" t="s">
        <v>250</v>
      </c>
      <c r="P2908" s="60">
        <v>509355</v>
      </c>
    </row>
    <row r="2909" spans="1:16" hidden="1" x14ac:dyDescent="0.25">
      <c r="A2909" s="60" t="s">
        <v>56</v>
      </c>
      <c r="B2909" s="60" t="s">
        <v>55</v>
      </c>
      <c r="C2909" s="57">
        <v>1400</v>
      </c>
      <c r="D2909" s="61">
        <v>1.9997309015519797</v>
      </c>
      <c r="E2909" s="62">
        <v>0</v>
      </c>
      <c r="F2909" s="60">
        <v>700043</v>
      </c>
      <c r="G2909" s="60" t="s">
        <v>260</v>
      </c>
      <c r="H2909" s="60">
        <v>2019</v>
      </c>
      <c r="I2909" s="62"/>
      <c r="J2909" s="60"/>
      <c r="K2909" s="60">
        <v>872008</v>
      </c>
      <c r="L2909" s="61"/>
      <c r="M2909" s="61">
        <v>1.9997309015519797</v>
      </c>
      <c r="N2909" s="61"/>
      <c r="O2909" s="60" t="s">
        <v>250</v>
      </c>
      <c r="P2909" s="60">
        <v>509355</v>
      </c>
    </row>
    <row r="2910" spans="1:16" hidden="1" x14ac:dyDescent="0.25">
      <c r="A2910" s="60" t="s">
        <v>56</v>
      </c>
      <c r="B2910" s="60" t="s">
        <v>55</v>
      </c>
      <c r="C2910" s="57">
        <v>1400</v>
      </c>
      <c r="D2910" s="61">
        <v>1.9997697461376416</v>
      </c>
      <c r="E2910" s="62">
        <v>0</v>
      </c>
      <c r="F2910" s="60">
        <v>700043</v>
      </c>
      <c r="G2910" s="60" t="s">
        <v>260</v>
      </c>
      <c r="H2910" s="60">
        <v>2020</v>
      </c>
      <c r="I2910" s="62"/>
      <c r="J2910" s="60"/>
      <c r="K2910" s="60">
        <v>872008</v>
      </c>
      <c r="L2910" s="61"/>
      <c r="M2910" s="61">
        <v>1.9997697461376416</v>
      </c>
      <c r="N2910" s="61"/>
      <c r="O2910" s="60" t="s">
        <v>250</v>
      </c>
      <c r="P2910" s="60">
        <v>509355</v>
      </c>
    </row>
    <row r="2911" spans="1:16" hidden="1" x14ac:dyDescent="0.25">
      <c r="A2911" s="60" t="s">
        <v>56</v>
      </c>
      <c r="B2911" s="60" t="s">
        <v>55</v>
      </c>
      <c r="C2911" s="57">
        <v>1400</v>
      </c>
      <c r="D2911" s="61">
        <v>1.9999301310800515</v>
      </c>
      <c r="E2911" s="62">
        <v>0</v>
      </c>
      <c r="F2911" s="60">
        <v>700043</v>
      </c>
      <c r="G2911" s="60" t="s">
        <v>260</v>
      </c>
      <c r="H2911" s="60">
        <v>2018</v>
      </c>
      <c r="I2911" s="62"/>
      <c r="J2911" s="60"/>
      <c r="K2911" s="60">
        <v>872008</v>
      </c>
      <c r="L2911" s="61"/>
      <c r="M2911" s="61">
        <v>1.9999301310800515</v>
      </c>
      <c r="N2911" s="61"/>
      <c r="O2911" s="60" t="s">
        <v>250</v>
      </c>
      <c r="P2911" s="60">
        <v>509355</v>
      </c>
    </row>
    <row r="2912" spans="1:16" hidden="1" x14ac:dyDescent="0.25">
      <c r="A2912" s="60" t="s">
        <v>56</v>
      </c>
      <c r="B2912" s="60" t="s">
        <v>55</v>
      </c>
      <c r="C2912" s="57">
        <v>1400</v>
      </c>
      <c r="D2912" s="61">
        <v>1.9999419534195362</v>
      </c>
      <c r="E2912" s="62">
        <v>0</v>
      </c>
      <c r="F2912" s="60">
        <v>700043</v>
      </c>
      <c r="G2912" s="60" t="s">
        <v>260</v>
      </c>
      <c r="H2912" s="60">
        <v>2019</v>
      </c>
      <c r="I2912" s="62"/>
      <c r="J2912" s="60"/>
      <c r="K2912" s="60">
        <v>872008</v>
      </c>
      <c r="L2912" s="61"/>
      <c r="M2912" s="61">
        <v>1.9999419534195362</v>
      </c>
      <c r="N2912" s="61"/>
      <c r="O2912" s="60" t="s">
        <v>250</v>
      </c>
      <c r="P2912" s="60">
        <v>506001</v>
      </c>
    </row>
    <row r="2913" spans="1:16" hidden="1" x14ac:dyDescent="0.25">
      <c r="A2913" s="60" t="s">
        <v>56</v>
      </c>
      <c r="B2913" s="60" t="s">
        <v>55</v>
      </c>
      <c r="C2913" s="57">
        <v>1400</v>
      </c>
      <c r="D2913" s="61">
        <v>2.0000017851466363</v>
      </c>
      <c r="E2913" s="62">
        <v>0</v>
      </c>
      <c r="F2913" s="60">
        <v>700043</v>
      </c>
      <c r="G2913" s="60" t="s">
        <v>260</v>
      </c>
      <c r="H2913" s="60">
        <v>2019</v>
      </c>
      <c r="I2913" s="62"/>
      <c r="J2913" s="60"/>
      <c r="K2913" s="60">
        <v>872008</v>
      </c>
      <c r="L2913" s="61"/>
      <c r="M2913" s="61">
        <v>2.0000017851466363</v>
      </c>
      <c r="N2913" s="61"/>
      <c r="O2913" s="60" t="s">
        <v>250</v>
      </c>
      <c r="P2913" s="60">
        <v>509355</v>
      </c>
    </row>
    <row r="2914" spans="1:16" hidden="1" x14ac:dyDescent="0.25">
      <c r="A2914" s="60" t="s">
        <v>56</v>
      </c>
      <c r="B2914" s="60" t="s">
        <v>55</v>
      </c>
      <c r="C2914" s="57">
        <v>1400</v>
      </c>
      <c r="D2914" s="61">
        <v>2.0000857819545894</v>
      </c>
      <c r="E2914" s="62">
        <v>0</v>
      </c>
      <c r="F2914" s="60">
        <v>700043</v>
      </c>
      <c r="G2914" s="60" t="s">
        <v>260</v>
      </c>
      <c r="H2914" s="60">
        <v>2019</v>
      </c>
      <c r="I2914" s="62"/>
      <c r="J2914" s="60"/>
      <c r="K2914" s="60">
        <v>872008</v>
      </c>
      <c r="L2914" s="61"/>
      <c r="M2914" s="61">
        <v>2.0000857819545894</v>
      </c>
      <c r="N2914" s="61"/>
      <c r="O2914" s="60" t="s">
        <v>250</v>
      </c>
      <c r="P2914" s="60">
        <v>509355</v>
      </c>
    </row>
    <row r="2915" spans="1:16" hidden="1" x14ac:dyDescent="0.25">
      <c r="A2915" s="60" t="s">
        <v>56</v>
      </c>
      <c r="B2915" s="60" t="s">
        <v>55</v>
      </c>
      <c r="C2915" s="57">
        <v>1400</v>
      </c>
      <c r="D2915" s="61">
        <v>2.0001066479220424</v>
      </c>
      <c r="E2915" s="62">
        <v>0</v>
      </c>
      <c r="F2915" s="60">
        <v>700043</v>
      </c>
      <c r="G2915" s="60" t="s">
        <v>260</v>
      </c>
      <c r="H2915" s="60">
        <v>2019</v>
      </c>
      <c r="I2915" s="62"/>
      <c r="J2915" s="60"/>
      <c r="K2915" s="60">
        <v>872008</v>
      </c>
      <c r="L2915" s="61"/>
      <c r="M2915" s="61">
        <v>2.0001066479220424</v>
      </c>
      <c r="N2915" s="61"/>
      <c r="O2915" s="60" t="s">
        <v>250</v>
      </c>
      <c r="P2915" s="60">
        <v>509355</v>
      </c>
    </row>
    <row r="2916" spans="1:16" hidden="1" x14ac:dyDescent="0.25">
      <c r="A2916" s="60" t="s">
        <v>56</v>
      </c>
      <c r="B2916" s="60" t="s">
        <v>55</v>
      </c>
      <c r="C2916" s="57">
        <v>1400</v>
      </c>
      <c r="D2916" s="61">
        <v>2.0001272038570912</v>
      </c>
      <c r="E2916" s="62">
        <v>0</v>
      </c>
      <c r="F2916" s="60">
        <v>700043</v>
      </c>
      <c r="G2916" s="60" t="s">
        <v>260</v>
      </c>
      <c r="H2916" s="60">
        <v>2018</v>
      </c>
      <c r="I2916" s="62"/>
      <c r="J2916" s="60"/>
      <c r="K2916" s="60">
        <v>872008</v>
      </c>
      <c r="L2916" s="61"/>
      <c r="M2916" s="61">
        <v>2.0001272038570912</v>
      </c>
      <c r="N2916" s="61"/>
      <c r="O2916" s="60" t="s">
        <v>250</v>
      </c>
      <c r="P2916" s="60">
        <v>509355</v>
      </c>
    </row>
    <row r="2917" spans="1:16" hidden="1" x14ac:dyDescent="0.25">
      <c r="A2917" s="60" t="s">
        <v>56</v>
      </c>
      <c r="B2917" s="60" t="s">
        <v>55</v>
      </c>
      <c r="C2917" s="57">
        <v>1400</v>
      </c>
      <c r="D2917" s="61">
        <v>2.0001781638992511</v>
      </c>
      <c r="E2917" s="62">
        <v>0</v>
      </c>
      <c r="F2917" s="60">
        <v>700043</v>
      </c>
      <c r="G2917" s="60" t="s">
        <v>260</v>
      </c>
      <c r="H2917" s="60">
        <v>2019</v>
      </c>
      <c r="I2917" s="62"/>
      <c r="J2917" s="60"/>
      <c r="K2917" s="60">
        <v>872008</v>
      </c>
      <c r="L2917" s="61"/>
      <c r="M2917" s="61">
        <v>2.0001781638992511</v>
      </c>
      <c r="N2917" s="61"/>
      <c r="O2917" s="60" t="s">
        <v>250</v>
      </c>
      <c r="P2917" s="60">
        <v>509355</v>
      </c>
    </row>
    <row r="2918" spans="1:16" hidden="1" x14ac:dyDescent="0.25">
      <c r="A2918" s="60" t="s">
        <v>56</v>
      </c>
      <c r="B2918" s="60" t="s">
        <v>55</v>
      </c>
      <c r="C2918" s="57">
        <v>1400</v>
      </c>
      <c r="D2918" s="61">
        <v>2.0001982151313946</v>
      </c>
      <c r="E2918" s="62">
        <v>0</v>
      </c>
      <c r="F2918" s="60">
        <v>700043</v>
      </c>
      <c r="G2918" s="60" t="s">
        <v>260</v>
      </c>
      <c r="H2918" s="60">
        <v>2019</v>
      </c>
      <c r="I2918" s="62"/>
      <c r="J2918" s="60"/>
      <c r="K2918" s="60">
        <v>872008</v>
      </c>
      <c r="L2918" s="61"/>
      <c r="M2918" s="61">
        <v>2.0001982151313946</v>
      </c>
      <c r="N2918" s="61"/>
      <c r="O2918" s="60" t="s">
        <v>250</v>
      </c>
      <c r="P2918" s="60">
        <v>509355</v>
      </c>
    </row>
    <row r="2919" spans="1:16" hidden="1" x14ac:dyDescent="0.25">
      <c r="A2919" s="60" t="s">
        <v>56</v>
      </c>
      <c r="B2919" s="60" t="s">
        <v>55</v>
      </c>
      <c r="C2919" s="57">
        <v>1400</v>
      </c>
      <c r="D2919" s="61">
        <v>2.0002406232999443</v>
      </c>
      <c r="E2919" s="62">
        <v>0</v>
      </c>
      <c r="F2919" s="60">
        <v>700043</v>
      </c>
      <c r="G2919" s="60" t="s">
        <v>260</v>
      </c>
      <c r="H2919" s="60">
        <v>2019</v>
      </c>
      <c r="I2919" s="62"/>
      <c r="J2919" s="60"/>
      <c r="K2919" s="60">
        <v>872008</v>
      </c>
      <c r="L2919" s="61"/>
      <c r="M2919" s="61">
        <v>2.0002406232999443</v>
      </c>
      <c r="N2919" s="61"/>
      <c r="O2919" s="60" t="s">
        <v>250</v>
      </c>
      <c r="P2919" s="60">
        <v>509355</v>
      </c>
    </row>
    <row r="2920" spans="1:16" hidden="1" x14ac:dyDescent="0.25">
      <c r="A2920" s="60" t="s">
        <v>56</v>
      </c>
      <c r="B2920" s="60" t="s">
        <v>55</v>
      </c>
      <c r="C2920" s="57">
        <v>1400</v>
      </c>
      <c r="D2920" s="61">
        <v>2.0002761663577333</v>
      </c>
      <c r="E2920" s="62">
        <v>0</v>
      </c>
      <c r="F2920" s="60">
        <v>700043</v>
      </c>
      <c r="G2920" s="60" t="s">
        <v>260</v>
      </c>
      <c r="H2920" s="60">
        <v>2019</v>
      </c>
      <c r="I2920" s="62"/>
      <c r="J2920" s="60"/>
      <c r="K2920" s="60">
        <v>872008</v>
      </c>
      <c r="L2920" s="61"/>
      <c r="M2920" s="61">
        <v>2.0002761663577333</v>
      </c>
      <c r="N2920" s="61"/>
      <c r="O2920" s="60" t="s">
        <v>250</v>
      </c>
      <c r="P2920" s="60">
        <v>509355</v>
      </c>
    </row>
    <row r="2921" spans="1:16" hidden="1" x14ac:dyDescent="0.25">
      <c r="A2921" s="60" t="s">
        <v>56</v>
      </c>
      <c r="B2921" s="60" t="s">
        <v>55</v>
      </c>
      <c r="C2921" s="57">
        <v>1400</v>
      </c>
      <c r="D2921" s="61">
        <v>2.0004207234061133</v>
      </c>
      <c r="E2921" s="62">
        <v>0</v>
      </c>
      <c r="F2921" s="60">
        <v>700043</v>
      </c>
      <c r="G2921" s="60" t="s">
        <v>260</v>
      </c>
      <c r="H2921" s="60">
        <v>2019</v>
      </c>
      <c r="I2921" s="62"/>
      <c r="J2921" s="60"/>
      <c r="K2921" s="60">
        <v>872008</v>
      </c>
      <c r="L2921" s="61"/>
      <c r="M2921" s="61">
        <v>2.0004207234061133</v>
      </c>
      <c r="N2921" s="61"/>
      <c r="O2921" s="60" t="s">
        <v>250</v>
      </c>
      <c r="P2921" s="60">
        <v>509355</v>
      </c>
    </row>
    <row r="2922" spans="1:16" hidden="1" x14ac:dyDescent="0.25">
      <c r="A2922" s="60" t="s">
        <v>56</v>
      </c>
      <c r="B2922" s="60" t="s">
        <v>55</v>
      </c>
      <c r="C2922" s="57">
        <v>1400</v>
      </c>
      <c r="D2922" s="61">
        <v>3.9994444930755453</v>
      </c>
      <c r="E2922" s="62">
        <v>0</v>
      </c>
      <c r="F2922" s="60">
        <v>700043</v>
      </c>
      <c r="G2922" s="60" t="s">
        <v>260</v>
      </c>
      <c r="H2922" s="60">
        <v>2018</v>
      </c>
      <c r="I2922" s="62"/>
      <c r="J2922" s="60"/>
      <c r="K2922" s="60">
        <v>872008</v>
      </c>
      <c r="L2922" s="61"/>
      <c r="M2922" s="61">
        <v>3.9994444930755453</v>
      </c>
      <c r="N2922" s="61"/>
      <c r="O2922" s="60" t="s">
        <v>250</v>
      </c>
      <c r="P2922" s="60">
        <v>509355</v>
      </c>
    </row>
    <row r="2923" spans="1:16" hidden="1" x14ac:dyDescent="0.25">
      <c r="A2923" s="60" t="s">
        <v>56</v>
      </c>
      <c r="B2923" s="60" t="s">
        <v>55</v>
      </c>
      <c r="C2923" s="57">
        <v>1400</v>
      </c>
      <c r="D2923" s="61">
        <v>4.000979028823803</v>
      </c>
      <c r="E2923" s="62">
        <v>0</v>
      </c>
      <c r="F2923" s="60">
        <v>700043</v>
      </c>
      <c r="G2923" s="60" t="s">
        <v>260</v>
      </c>
      <c r="H2923" s="60">
        <v>2019</v>
      </c>
      <c r="I2923" s="62"/>
      <c r="J2923" s="60"/>
      <c r="K2923" s="60">
        <v>872008</v>
      </c>
      <c r="L2923" s="61"/>
      <c r="M2923" s="61">
        <v>4.000979028823803</v>
      </c>
      <c r="N2923" s="61"/>
      <c r="O2923" s="60" t="s">
        <v>250</v>
      </c>
      <c r="P2923" s="60">
        <v>509355</v>
      </c>
    </row>
    <row r="2924" spans="1:16" hidden="1" x14ac:dyDescent="0.25">
      <c r="A2924" s="60" t="s">
        <v>56</v>
      </c>
      <c r="B2924" s="60" t="s">
        <v>55</v>
      </c>
      <c r="C2924" s="57">
        <v>1400</v>
      </c>
      <c r="D2924" s="61">
        <v>4.9995472931402363</v>
      </c>
      <c r="E2924" s="62">
        <v>0</v>
      </c>
      <c r="F2924" s="60">
        <v>700043</v>
      </c>
      <c r="G2924" s="60" t="s">
        <v>260</v>
      </c>
      <c r="H2924" s="60">
        <v>2020</v>
      </c>
      <c r="I2924" s="62"/>
      <c r="J2924" s="60"/>
      <c r="K2924" s="60">
        <v>872008</v>
      </c>
      <c r="L2924" s="61"/>
      <c r="M2924" s="61">
        <v>4.9995472931402363</v>
      </c>
      <c r="N2924" s="61"/>
      <c r="O2924" s="60" t="s">
        <v>250</v>
      </c>
      <c r="P2924" s="60">
        <v>509355</v>
      </c>
    </row>
    <row r="2925" spans="1:16" hidden="1" x14ac:dyDescent="0.25">
      <c r="A2925" s="60" t="s">
        <v>56</v>
      </c>
      <c r="B2925" s="60" t="s">
        <v>55</v>
      </c>
      <c r="C2925" s="57">
        <v>1400</v>
      </c>
      <c r="D2925" s="61">
        <v>5.0000738723591027</v>
      </c>
      <c r="E2925" s="62">
        <v>0</v>
      </c>
      <c r="F2925" s="60">
        <v>700043</v>
      </c>
      <c r="G2925" s="60" t="s">
        <v>260</v>
      </c>
      <c r="H2925" s="60">
        <v>2020</v>
      </c>
      <c r="I2925" s="62"/>
      <c r="J2925" s="60"/>
      <c r="K2925" s="60">
        <v>872008</v>
      </c>
      <c r="L2925" s="61"/>
      <c r="M2925" s="61">
        <v>5.0000738723591027</v>
      </c>
      <c r="N2925" s="61"/>
      <c r="O2925" s="60" t="s">
        <v>250</v>
      </c>
      <c r="P2925" s="60">
        <v>509355</v>
      </c>
    </row>
    <row r="2926" spans="1:16" hidden="1" x14ac:dyDescent="0.25">
      <c r="A2926" s="60" t="s">
        <v>56</v>
      </c>
      <c r="B2926" s="60" t="s">
        <v>55</v>
      </c>
      <c r="C2926" s="57">
        <v>1400</v>
      </c>
      <c r="D2926" s="61">
        <v>5.0000915364314329</v>
      </c>
      <c r="E2926" s="62">
        <v>0</v>
      </c>
      <c r="F2926" s="60">
        <v>700043</v>
      </c>
      <c r="G2926" s="60" t="s">
        <v>260</v>
      </c>
      <c r="H2926" s="60">
        <v>2020</v>
      </c>
      <c r="I2926" s="62"/>
      <c r="J2926" s="60"/>
      <c r="K2926" s="60">
        <v>872008</v>
      </c>
      <c r="L2926" s="61"/>
      <c r="M2926" s="61">
        <v>5.0000915364314329</v>
      </c>
      <c r="N2926" s="61"/>
      <c r="O2926" s="60" t="s">
        <v>250</v>
      </c>
      <c r="P2926" s="60">
        <v>509355</v>
      </c>
    </row>
    <row r="2927" spans="1:16" hidden="1" x14ac:dyDescent="0.25">
      <c r="A2927" s="60" t="s">
        <v>56</v>
      </c>
      <c r="B2927" s="60" t="s">
        <v>55</v>
      </c>
      <c r="C2927" s="57">
        <v>1400</v>
      </c>
      <c r="D2927" s="61">
        <v>5.0000966672380196</v>
      </c>
      <c r="E2927" s="62">
        <v>0</v>
      </c>
      <c r="F2927" s="60">
        <v>700043</v>
      </c>
      <c r="G2927" s="60" t="s">
        <v>260</v>
      </c>
      <c r="H2927" s="60">
        <v>2020</v>
      </c>
      <c r="I2927" s="62"/>
      <c r="J2927" s="60"/>
      <c r="K2927" s="60">
        <v>872008</v>
      </c>
      <c r="L2927" s="61"/>
      <c r="M2927" s="61">
        <v>5.0000966672380196</v>
      </c>
      <c r="N2927" s="61"/>
      <c r="O2927" s="60" t="s">
        <v>250</v>
      </c>
      <c r="P2927" s="60">
        <v>509355</v>
      </c>
    </row>
    <row r="2928" spans="1:16" hidden="1" x14ac:dyDescent="0.25">
      <c r="A2928" s="60" t="s">
        <v>56</v>
      </c>
      <c r="B2928" s="60" t="s">
        <v>55</v>
      </c>
      <c r="C2928" s="57">
        <v>1400</v>
      </c>
      <c r="D2928" s="61">
        <v>5.0003405127273801</v>
      </c>
      <c r="E2928" s="62">
        <v>0</v>
      </c>
      <c r="F2928" s="60">
        <v>700043</v>
      </c>
      <c r="G2928" s="60" t="s">
        <v>260</v>
      </c>
      <c r="H2928" s="60">
        <v>2020</v>
      </c>
      <c r="I2928" s="62"/>
      <c r="J2928" s="60"/>
      <c r="K2928" s="60">
        <v>872008</v>
      </c>
      <c r="L2928" s="61"/>
      <c r="M2928" s="61">
        <v>5.0003405127273801</v>
      </c>
      <c r="N2928" s="61"/>
      <c r="O2928" s="60" t="s">
        <v>250</v>
      </c>
      <c r="P2928" s="60">
        <v>509355</v>
      </c>
    </row>
    <row r="2929" spans="1:16" hidden="1" x14ac:dyDescent="0.25">
      <c r="A2929" s="60" t="s">
        <v>56</v>
      </c>
      <c r="B2929" s="60" t="s">
        <v>55</v>
      </c>
      <c r="C2929" s="57">
        <v>1400</v>
      </c>
      <c r="D2929" s="61">
        <v>5.0007983096812225</v>
      </c>
      <c r="E2929" s="62">
        <v>0</v>
      </c>
      <c r="F2929" s="60">
        <v>700043</v>
      </c>
      <c r="G2929" s="60" t="s">
        <v>260</v>
      </c>
      <c r="H2929" s="60">
        <v>2020</v>
      </c>
      <c r="I2929" s="62"/>
      <c r="J2929" s="60"/>
      <c r="K2929" s="60">
        <v>872008</v>
      </c>
      <c r="L2929" s="61"/>
      <c r="M2929" s="61">
        <v>5.0007983096812225</v>
      </c>
      <c r="N2929" s="61"/>
      <c r="O2929" s="60" t="s">
        <v>250</v>
      </c>
      <c r="P2929" s="60">
        <v>509355</v>
      </c>
    </row>
    <row r="2930" spans="1:16" hidden="1" x14ac:dyDescent="0.25">
      <c r="A2930" s="60" t="s">
        <v>56</v>
      </c>
      <c r="B2930" s="60" t="s">
        <v>55</v>
      </c>
      <c r="C2930" s="57">
        <v>1400</v>
      </c>
      <c r="D2930" s="61">
        <v>5.0008817911993493</v>
      </c>
      <c r="E2930" s="62">
        <v>0</v>
      </c>
      <c r="F2930" s="60">
        <v>700043</v>
      </c>
      <c r="G2930" s="60" t="s">
        <v>260</v>
      </c>
      <c r="H2930" s="60">
        <v>2020</v>
      </c>
      <c r="I2930" s="62"/>
      <c r="J2930" s="60"/>
      <c r="K2930" s="60">
        <v>872008</v>
      </c>
      <c r="L2930" s="61"/>
      <c r="M2930" s="61">
        <v>5.0008817911993493</v>
      </c>
      <c r="N2930" s="61"/>
      <c r="O2930" s="60" t="s">
        <v>250</v>
      </c>
      <c r="P2930" s="60">
        <v>509355</v>
      </c>
    </row>
    <row r="2931" spans="1:16" hidden="1" x14ac:dyDescent="0.25">
      <c r="A2931" s="60" t="s">
        <v>56</v>
      </c>
      <c r="B2931" s="60" t="s">
        <v>55</v>
      </c>
      <c r="C2931" s="57">
        <v>1400</v>
      </c>
      <c r="D2931" s="61">
        <v>5.0009122398967785</v>
      </c>
      <c r="E2931" s="62">
        <v>0</v>
      </c>
      <c r="F2931" s="60">
        <v>700043</v>
      </c>
      <c r="G2931" s="60" t="s">
        <v>260</v>
      </c>
      <c r="H2931" s="60">
        <v>2020</v>
      </c>
      <c r="I2931" s="62"/>
      <c r="J2931" s="60"/>
      <c r="K2931" s="60">
        <v>872008</v>
      </c>
      <c r="L2931" s="61"/>
      <c r="M2931" s="61">
        <v>5.0009122398967785</v>
      </c>
      <c r="N2931" s="61"/>
      <c r="O2931" s="60" t="s">
        <v>250</v>
      </c>
      <c r="P2931" s="60">
        <v>509355</v>
      </c>
    </row>
    <row r="2932" spans="1:16" hidden="1" x14ac:dyDescent="0.25">
      <c r="A2932" s="60" t="s">
        <v>56</v>
      </c>
      <c r="B2932" s="60" t="s">
        <v>55</v>
      </c>
      <c r="C2932" s="57">
        <v>1400</v>
      </c>
      <c r="D2932" s="61">
        <v>27.20023581915083</v>
      </c>
      <c r="E2932" s="62">
        <v>0</v>
      </c>
      <c r="F2932" s="60">
        <v>700043</v>
      </c>
      <c r="G2932" s="60" t="s">
        <v>260</v>
      </c>
      <c r="H2932" s="60">
        <v>2019</v>
      </c>
      <c r="I2932" s="62"/>
      <c r="J2932" s="60"/>
      <c r="K2932" s="60">
        <v>872008</v>
      </c>
      <c r="L2932" s="61"/>
      <c r="M2932" s="61">
        <v>27.20023581915083</v>
      </c>
      <c r="N2932" s="61"/>
      <c r="O2932" s="60" t="s">
        <v>250</v>
      </c>
      <c r="P2932" s="60">
        <v>504003</v>
      </c>
    </row>
    <row r="2933" spans="1:16" hidden="1" x14ac:dyDescent="0.25">
      <c r="A2933" s="60" t="s">
        <v>56</v>
      </c>
      <c r="B2933" s="60" t="s">
        <v>55</v>
      </c>
      <c r="C2933" s="57">
        <v>1600</v>
      </c>
      <c r="D2933" s="61">
        <v>4.9999460482609583</v>
      </c>
      <c r="E2933" s="62">
        <v>0</v>
      </c>
      <c r="F2933" s="60">
        <v>700303</v>
      </c>
      <c r="G2933" s="60" t="s">
        <v>261</v>
      </c>
      <c r="H2933" s="60">
        <v>2019</v>
      </c>
      <c r="I2933" s="62"/>
      <c r="J2933" s="60"/>
      <c r="K2933" s="60">
        <v>872008</v>
      </c>
      <c r="L2933" s="61"/>
      <c r="M2933" s="61">
        <v>4.9999460482609583</v>
      </c>
      <c r="N2933" s="61"/>
      <c r="O2933" s="60" t="s">
        <v>250</v>
      </c>
      <c r="P2933" s="60">
        <v>509355</v>
      </c>
    </row>
    <row r="2934" spans="1:16" hidden="1" x14ac:dyDescent="0.25">
      <c r="A2934" s="60" t="s">
        <v>56</v>
      </c>
      <c r="B2934" s="60" t="s">
        <v>55</v>
      </c>
      <c r="C2934" s="57">
        <v>1600</v>
      </c>
      <c r="D2934" s="61">
        <v>5.499366801878514</v>
      </c>
      <c r="E2934" s="62">
        <v>0</v>
      </c>
      <c r="F2934" s="60">
        <v>700303</v>
      </c>
      <c r="G2934" s="60" t="s">
        <v>261</v>
      </c>
      <c r="H2934" s="60">
        <v>2020</v>
      </c>
      <c r="I2934" s="62"/>
      <c r="J2934" s="60"/>
      <c r="K2934" s="60">
        <v>872008</v>
      </c>
      <c r="L2934" s="61"/>
      <c r="M2934" s="61">
        <v>5.499366801878514</v>
      </c>
      <c r="N2934" s="61"/>
      <c r="O2934" s="60" t="s">
        <v>250</v>
      </c>
      <c r="P2934" s="60">
        <v>509355</v>
      </c>
    </row>
    <row r="2935" spans="1:16" hidden="1" x14ac:dyDescent="0.25">
      <c r="A2935" s="60" t="s">
        <v>56</v>
      </c>
      <c r="B2935" s="60" t="s">
        <v>55</v>
      </c>
      <c r="C2935" s="57">
        <v>1600</v>
      </c>
      <c r="D2935" s="61">
        <v>5.4995693538720438</v>
      </c>
      <c r="E2935" s="62">
        <v>0</v>
      </c>
      <c r="F2935" s="60">
        <v>700303</v>
      </c>
      <c r="G2935" s="60" t="s">
        <v>261</v>
      </c>
      <c r="H2935" s="60">
        <v>2019</v>
      </c>
      <c r="I2935" s="62"/>
      <c r="J2935" s="60"/>
      <c r="K2935" s="60">
        <v>872008</v>
      </c>
      <c r="L2935" s="61"/>
      <c r="M2935" s="61">
        <v>5.4995693538720438</v>
      </c>
      <c r="N2935" s="61"/>
      <c r="O2935" s="60" t="s">
        <v>250</v>
      </c>
      <c r="P2935" s="60">
        <v>509355</v>
      </c>
    </row>
    <row r="2936" spans="1:16" hidden="1" x14ac:dyDescent="0.25">
      <c r="A2936" s="60" t="s">
        <v>56</v>
      </c>
      <c r="B2936" s="60" t="s">
        <v>55</v>
      </c>
      <c r="C2936" s="57">
        <v>1600</v>
      </c>
      <c r="D2936" s="61">
        <v>5.4998110233367656</v>
      </c>
      <c r="E2936" s="62">
        <v>0</v>
      </c>
      <c r="F2936" s="60">
        <v>700303</v>
      </c>
      <c r="G2936" s="60" t="s">
        <v>261</v>
      </c>
      <c r="H2936" s="60">
        <v>2018</v>
      </c>
      <c r="I2936" s="62"/>
      <c r="J2936" s="60"/>
      <c r="K2936" s="60">
        <v>872008</v>
      </c>
      <c r="L2936" s="61"/>
      <c r="M2936" s="61">
        <v>5.4998110233367656</v>
      </c>
      <c r="N2936" s="61"/>
      <c r="O2936" s="60" t="s">
        <v>250</v>
      </c>
      <c r="P2936" s="60">
        <v>509355</v>
      </c>
    </row>
    <row r="2937" spans="1:16" hidden="1" x14ac:dyDescent="0.25">
      <c r="A2937" s="60" t="s">
        <v>56</v>
      </c>
      <c r="B2937" s="60" t="s">
        <v>55</v>
      </c>
      <c r="C2937" s="57">
        <v>1600</v>
      </c>
      <c r="D2937" s="61">
        <v>5.4998206764260873</v>
      </c>
      <c r="E2937" s="62">
        <v>0</v>
      </c>
      <c r="F2937" s="60">
        <v>700303</v>
      </c>
      <c r="G2937" s="60" t="s">
        <v>261</v>
      </c>
      <c r="H2937" s="60">
        <v>2018</v>
      </c>
      <c r="I2937" s="62"/>
      <c r="J2937" s="60"/>
      <c r="K2937" s="60">
        <v>872008</v>
      </c>
      <c r="L2937" s="61"/>
      <c r="M2937" s="61">
        <v>5.4998206764260873</v>
      </c>
      <c r="N2937" s="61"/>
      <c r="O2937" s="60" t="s">
        <v>250</v>
      </c>
      <c r="P2937" s="60">
        <v>509355</v>
      </c>
    </row>
    <row r="2938" spans="1:16" hidden="1" x14ac:dyDescent="0.25">
      <c r="A2938" s="60" t="s">
        <v>56</v>
      </c>
      <c r="B2938" s="60" t="s">
        <v>55</v>
      </c>
      <c r="C2938" s="57">
        <v>1600</v>
      </c>
      <c r="D2938" s="61">
        <v>5.4998497877694525</v>
      </c>
      <c r="E2938" s="62">
        <v>0</v>
      </c>
      <c r="F2938" s="60">
        <v>700303</v>
      </c>
      <c r="G2938" s="60" t="s">
        <v>261</v>
      </c>
      <c r="H2938" s="60">
        <v>2018</v>
      </c>
      <c r="I2938" s="62"/>
      <c r="J2938" s="60"/>
      <c r="K2938" s="60">
        <v>872008</v>
      </c>
      <c r="L2938" s="61"/>
      <c r="M2938" s="61">
        <v>5.4998497877694525</v>
      </c>
      <c r="N2938" s="61"/>
      <c r="O2938" s="60" t="s">
        <v>250</v>
      </c>
      <c r="P2938" s="60">
        <v>509355</v>
      </c>
    </row>
    <row r="2939" spans="1:16" hidden="1" x14ac:dyDescent="0.25">
      <c r="A2939" s="60" t="s">
        <v>56</v>
      </c>
      <c r="B2939" s="60" t="s">
        <v>55</v>
      </c>
      <c r="C2939" s="57">
        <v>1600</v>
      </c>
      <c r="D2939" s="61">
        <v>5.4999622502221674</v>
      </c>
      <c r="E2939" s="62">
        <v>0</v>
      </c>
      <c r="F2939" s="60">
        <v>700303</v>
      </c>
      <c r="G2939" s="60" t="s">
        <v>261</v>
      </c>
      <c r="H2939" s="60">
        <v>2019</v>
      </c>
      <c r="I2939" s="62"/>
      <c r="J2939" s="60"/>
      <c r="K2939" s="60">
        <v>872008</v>
      </c>
      <c r="L2939" s="61"/>
      <c r="M2939" s="61">
        <v>5.4999622502221674</v>
      </c>
      <c r="N2939" s="61"/>
      <c r="O2939" s="60" t="s">
        <v>250</v>
      </c>
      <c r="P2939" s="60">
        <v>506001</v>
      </c>
    </row>
    <row r="2940" spans="1:16" hidden="1" x14ac:dyDescent="0.25">
      <c r="A2940" s="60" t="s">
        <v>56</v>
      </c>
      <c r="B2940" s="60" t="s">
        <v>55</v>
      </c>
      <c r="C2940" s="57">
        <v>1600</v>
      </c>
      <c r="D2940" s="61">
        <v>5.5000092927213631</v>
      </c>
      <c r="E2940" s="62">
        <v>0</v>
      </c>
      <c r="F2940" s="60">
        <v>700303</v>
      </c>
      <c r="G2940" s="60" t="s">
        <v>261</v>
      </c>
      <c r="H2940" s="60">
        <v>2019</v>
      </c>
      <c r="I2940" s="62"/>
      <c r="J2940" s="60"/>
      <c r="K2940" s="60">
        <v>872008</v>
      </c>
      <c r="L2940" s="61"/>
      <c r="M2940" s="61">
        <v>5.5000092927213631</v>
      </c>
      <c r="N2940" s="61"/>
      <c r="O2940" s="60" t="s">
        <v>250</v>
      </c>
      <c r="P2940" s="60">
        <v>509355</v>
      </c>
    </row>
    <row r="2941" spans="1:16" hidden="1" x14ac:dyDescent="0.25">
      <c r="A2941" s="60" t="s">
        <v>56</v>
      </c>
      <c r="B2941" s="60" t="s">
        <v>55</v>
      </c>
      <c r="C2941" s="57">
        <v>1600</v>
      </c>
      <c r="D2941" s="61">
        <v>5.5000642269702347</v>
      </c>
      <c r="E2941" s="62">
        <v>0</v>
      </c>
      <c r="F2941" s="60">
        <v>700303</v>
      </c>
      <c r="G2941" s="60" t="s">
        <v>261</v>
      </c>
      <c r="H2941" s="60">
        <v>2019</v>
      </c>
      <c r="I2941" s="62"/>
      <c r="J2941" s="60"/>
      <c r="K2941" s="60">
        <v>872008</v>
      </c>
      <c r="L2941" s="61"/>
      <c r="M2941" s="61">
        <v>5.5000642269702347</v>
      </c>
      <c r="N2941" s="61"/>
      <c r="O2941" s="60" t="s">
        <v>250</v>
      </c>
      <c r="P2941" s="60">
        <v>509355</v>
      </c>
    </row>
    <row r="2942" spans="1:16" hidden="1" x14ac:dyDescent="0.25">
      <c r="A2942" s="60" t="s">
        <v>56</v>
      </c>
      <c r="B2942" s="60" t="s">
        <v>55</v>
      </c>
      <c r="C2942" s="57">
        <v>1600</v>
      </c>
      <c r="D2942" s="61">
        <v>5.5001463726791933</v>
      </c>
      <c r="E2942" s="62">
        <v>0</v>
      </c>
      <c r="F2942" s="60">
        <v>700303</v>
      </c>
      <c r="G2942" s="60" t="s">
        <v>261</v>
      </c>
      <c r="H2942" s="60">
        <v>2018</v>
      </c>
      <c r="I2942" s="62"/>
      <c r="J2942" s="60"/>
      <c r="K2942" s="60">
        <v>872008</v>
      </c>
      <c r="L2942" s="61"/>
      <c r="M2942" s="61">
        <v>5.5001463726791933</v>
      </c>
      <c r="N2942" s="61"/>
      <c r="O2942" s="60" t="s">
        <v>250</v>
      </c>
      <c r="P2942" s="60">
        <v>509355</v>
      </c>
    </row>
    <row r="2943" spans="1:16" hidden="1" x14ac:dyDescent="0.25">
      <c r="A2943" s="60" t="s">
        <v>56</v>
      </c>
      <c r="B2943" s="60" t="s">
        <v>55</v>
      </c>
      <c r="C2943" s="57">
        <v>1600</v>
      </c>
      <c r="D2943" s="61">
        <v>5.500164297245786</v>
      </c>
      <c r="E2943" s="62">
        <v>0</v>
      </c>
      <c r="F2943" s="60">
        <v>700303</v>
      </c>
      <c r="G2943" s="60" t="s">
        <v>261</v>
      </c>
      <c r="H2943" s="60">
        <v>2019</v>
      </c>
      <c r="I2943" s="62"/>
      <c r="J2943" s="60"/>
      <c r="K2943" s="60">
        <v>872008</v>
      </c>
      <c r="L2943" s="61"/>
      <c r="M2943" s="61">
        <v>5.500164297245786</v>
      </c>
      <c r="N2943" s="61"/>
      <c r="O2943" s="60" t="s">
        <v>250</v>
      </c>
      <c r="P2943" s="60">
        <v>509355</v>
      </c>
    </row>
    <row r="2944" spans="1:16" hidden="1" x14ac:dyDescent="0.25">
      <c r="A2944" s="60" t="s">
        <v>56</v>
      </c>
      <c r="B2944" s="60" t="s">
        <v>55</v>
      </c>
      <c r="C2944" s="57">
        <v>1600</v>
      </c>
      <c r="D2944" s="61">
        <v>5.5002158952137847</v>
      </c>
      <c r="E2944" s="62">
        <v>0</v>
      </c>
      <c r="F2944" s="60">
        <v>700303</v>
      </c>
      <c r="G2944" s="60" t="s">
        <v>261</v>
      </c>
      <c r="H2944" s="60">
        <v>2019</v>
      </c>
      <c r="I2944" s="62"/>
      <c r="J2944" s="60"/>
      <c r="K2944" s="60">
        <v>872008</v>
      </c>
      <c r="L2944" s="61"/>
      <c r="M2944" s="61">
        <v>5.5002158952137847</v>
      </c>
      <c r="N2944" s="61"/>
      <c r="O2944" s="60" t="s">
        <v>250</v>
      </c>
      <c r="P2944" s="60">
        <v>509355</v>
      </c>
    </row>
    <row r="2945" spans="1:16" hidden="1" x14ac:dyDescent="0.25">
      <c r="A2945" s="60" t="s">
        <v>56</v>
      </c>
      <c r="B2945" s="60" t="s">
        <v>55</v>
      </c>
      <c r="C2945" s="57">
        <v>1600</v>
      </c>
      <c r="D2945" s="61">
        <v>5.5002359003751193</v>
      </c>
      <c r="E2945" s="62">
        <v>0</v>
      </c>
      <c r="F2945" s="60">
        <v>700303</v>
      </c>
      <c r="G2945" s="60" t="s">
        <v>261</v>
      </c>
      <c r="H2945" s="60">
        <v>2019</v>
      </c>
      <c r="I2945" s="62"/>
      <c r="J2945" s="60"/>
      <c r="K2945" s="60">
        <v>872008</v>
      </c>
      <c r="L2945" s="61"/>
      <c r="M2945" s="61">
        <v>5.5002359003751193</v>
      </c>
      <c r="N2945" s="61"/>
      <c r="O2945" s="60" t="s">
        <v>250</v>
      </c>
      <c r="P2945" s="60">
        <v>509355</v>
      </c>
    </row>
    <row r="2946" spans="1:16" hidden="1" x14ac:dyDescent="0.25">
      <c r="A2946" s="60" t="s">
        <v>56</v>
      </c>
      <c r="B2946" s="60" t="s">
        <v>55</v>
      </c>
      <c r="C2946" s="57">
        <v>1600</v>
      </c>
      <c r="D2946" s="61">
        <v>5.5002925396111335</v>
      </c>
      <c r="E2946" s="62">
        <v>0</v>
      </c>
      <c r="F2946" s="60">
        <v>700303</v>
      </c>
      <c r="G2946" s="60" t="s">
        <v>261</v>
      </c>
      <c r="H2946" s="60">
        <v>2019</v>
      </c>
      <c r="I2946" s="62"/>
      <c r="J2946" s="60"/>
      <c r="K2946" s="60">
        <v>872008</v>
      </c>
      <c r="L2946" s="61"/>
      <c r="M2946" s="61">
        <v>5.5002925396111335</v>
      </c>
      <c r="N2946" s="61"/>
      <c r="O2946" s="60" t="s">
        <v>250</v>
      </c>
      <c r="P2946" s="60">
        <v>509355</v>
      </c>
    </row>
    <row r="2947" spans="1:16" hidden="1" x14ac:dyDescent="0.25">
      <c r="A2947" s="60" t="s">
        <v>56</v>
      </c>
      <c r="B2947" s="60" t="s">
        <v>55</v>
      </c>
      <c r="C2947" s="57">
        <v>1600</v>
      </c>
      <c r="D2947" s="61">
        <v>5.5004166954303413</v>
      </c>
      <c r="E2947" s="62">
        <v>0</v>
      </c>
      <c r="F2947" s="60">
        <v>700303</v>
      </c>
      <c r="G2947" s="60" t="s">
        <v>261</v>
      </c>
      <c r="H2947" s="60">
        <v>2019</v>
      </c>
      <c r="I2947" s="62"/>
      <c r="J2947" s="60"/>
      <c r="K2947" s="60">
        <v>872008</v>
      </c>
      <c r="L2947" s="61"/>
      <c r="M2947" s="61">
        <v>5.5004166954303413</v>
      </c>
      <c r="N2947" s="61"/>
      <c r="O2947" s="60" t="s">
        <v>250</v>
      </c>
      <c r="P2947" s="60">
        <v>509355</v>
      </c>
    </row>
    <row r="2948" spans="1:16" hidden="1" x14ac:dyDescent="0.25">
      <c r="A2948" s="60" t="s">
        <v>56</v>
      </c>
      <c r="B2948" s="60" t="s">
        <v>55</v>
      </c>
      <c r="C2948" s="57">
        <v>1600</v>
      </c>
      <c r="D2948" s="61">
        <v>5.5005450916113352</v>
      </c>
      <c r="E2948" s="62">
        <v>0</v>
      </c>
      <c r="F2948" s="60">
        <v>700303</v>
      </c>
      <c r="G2948" s="60" t="s">
        <v>261</v>
      </c>
      <c r="H2948" s="60">
        <v>2019</v>
      </c>
      <c r="I2948" s="62"/>
      <c r="J2948" s="60"/>
      <c r="K2948" s="60">
        <v>872008</v>
      </c>
      <c r="L2948" s="61"/>
      <c r="M2948" s="61">
        <v>5.5005450916113352</v>
      </c>
      <c r="N2948" s="61"/>
      <c r="O2948" s="60" t="s">
        <v>250</v>
      </c>
      <c r="P2948" s="60">
        <v>509355</v>
      </c>
    </row>
    <row r="2949" spans="1:16" hidden="1" x14ac:dyDescent="0.25">
      <c r="A2949" s="60" t="s">
        <v>56</v>
      </c>
      <c r="B2949" s="60" t="s">
        <v>55</v>
      </c>
      <c r="C2949" s="57">
        <v>1600</v>
      </c>
      <c r="D2949" s="61">
        <v>10.999192366994031</v>
      </c>
      <c r="E2949" s="62">
        <v>0</v>
      </c>
      <c r="F2949" s="60">
        <v>700303</v>
      </c>
      <c r="G2949" s="60" t="s">
        <v>261</v>
      </c>
      <c r="H2949" s="60">
        <v>2020</v>
      </c>
      <c r="I2949" s="62"/>
      <c r="J2949" s="60"/>
      <c r="K2949" s="60">
        <v>872008</v>
      </c>
      <c r="L2949" s="61"/>
      <c r="M2949" s="61">
        <v>10.999192366994031</v>
      </c>
      <c r="N2949" s="61"/>
      <c r="O2949" s="60" t="s">
        <v>250</v>
      </c>
      <c r="P2949" s="60">
        <v>509355</v>
      </c>
    </row>
    <row r="2950" spans="1:16" hidden="1" x14ac:dyDescent="0.25">
      <c r="A2950" s="60" t="s">
        <v>56</v>
      </c>
      <c r="B2950" s="60" t="s">
        <v>55</v>
      </c>
      <c r="C2950" s="57">
        <v>1600</v>
      </c>
      <c r="D2950" s="61">
        <v>10.99950538647964</v>
      </c>
      <c r="E2950" s="62">
        <v>0</v>
      </c>
      <c r="F2950" s="60">
        <v>700303</v>
      </c>
      <c r="G2950" s="60" t="s">
        <v>261</v>
      </c>
      <c r="H2950" s="60">
        <v>2019</v>
      </c>
      <c r="I2950" s="62"/>
      <c r="J2950" s="60"/>
      <c r="K2950" s="60">
        <v>872008</v>
      </c>
      <c r="L2950" s="61"/>
      <c r="M2950" s="61">
        <v>10.99950538647964</v>
      </c>
      <c r="N2950" s="61"/>
      <c r="O2950" s="60" t="s">
        <v>250</v>
      </c>
      <c r="P2950" s="60">
        <v>509355</v>
      </c>
    </row>
    <row r="2951" spans="1:16" hidden="1" x14ac:dyDescent="0.25">
      <c r="A2951" s="60" t="s">
        <v>56</v>
      </c>
      <c r="B2951" s="60" t="s">
        <v>55</v>
      </c>
      <c r="C2951" s="57">
        <v>1600</v>
      </c>
      <c r="D2951" s="61">
        <v>10.999755874729596</v>
      </c>
      <c r="E2951" s="62">
        <v>0</v>
      </c>
      <c r="F2951" s="60">
        <v>700303</v>
      </c>
      <c r="G2951" s="60" t="s">
        <v>261</v>
      </c>
      <c r="H2951" s="60">
        <v>2018</v>
      </c>
      <c r="I2951" s="62"/>
      <c r="J2951" s="60"/>
      <c r="K2951" s="60">
        <v>872008</v>
      </c>
      <c r="L2951" s="61"/>
      <c r="M2951" s="61">
        <v>10.999755874729596</v>
      </c>
      <c r="N2951" s="61"/>
      <c r="O2951" s="60" t="s">
        <v>250</v>
      </c>
      <c r="P2951" s="60">
        <v>509355</v>
      </c>
    </row>
    <row r="2952" spans="1:16" hidden="1" x14ac:dyDescent="0.25">
      <c r="A2952" s="60" t="s">
        <v>56</v>
      </c>
      <c r="B2952" s="60" t="s">
        <v>55</v>
      </c>
      <c r="C2952" s="57">
        <v>1600</v>
      </c>
      <c r="D2952" s="61">
        <v>10.999953158559833</v>
      </c>
      <c r="E2952" s="62">
        <v>0</v>
      </c>
      <c r="F2952" s="60">
        <v>700303</v>
      </c>
      <c r="G2952" s="60" t="s">
        <v>261</v>
      </c>
      <c r="H2952" s="60">
        <v>2020</v>
      </c>
      <c r="I2952" s="62"/>
      <c r="J2952" s="60"/>
      <c r="K2952" s="60">
        <v>872008</v>
      </c>
      <c r="L2952" s="61"/>
      <c r="M2952" s="61">
        <v>10.999953158559833</v>
      </c>
      <c r="N2952" s="61"/>
      <c r="O2952" s="60" t="s">
        <v>250</v>
      </c>
      <c r="P2952" s="60">
        <v>509355</v>
      </c>
    </row>
    <row r="2953" spans="1:16" hidden="1" x14ac:dyDescent="0.25">
      <c r="A2953" s="60" t="s">
        <v>56</v>
      </c>
      <c r="B2953" s="60" t="s">
        <v>55</v>
      </c>
      <c r="C2953" s="57">
        <v>1600</v>
      </c>
      <c r="D2953" s="61">
        <v>10.999958547323684</v>
      </c>
      <c r="E2953" s="62">
        <v>0</v>
      </c>
      <c r="F2953" s="60">
        <v>700303</v>
      </c>
      <c r="G2953" s="60" t="s">
        <v>261</v>
      </c>
      <c r="H2953" s="60">
        <v>2020</v>
      </c>
      <c r="I2953" s="62"/>
      <c r="J2953" s="60"/>
      <c r="K2953" s="60">
        <v>872008</v>
      </c>
      <c r="L2953" s="61"/>
      <c r="M2953" s="61">
        <v>10.999958547323684</v>
      </c>
      <c r="N2953" s="61"/>
      <c r="O2953" s="60" t="s">
        <v>250</v>
      </c>
      <c r="P2953" s="60">
        <v>509355</v>
      </c>
    </row>
    <row r="2954" spans="1:16" hidden="1" x14ac:dyDescent="0.25">
      <c r="A2954" s="60" t="s">
        <v>56</v>
      </c>
      <c r="B2954" s="60" t="s">
        <v>55</v>
      </c>
      <c r="C2954" s="57">
        <v>1600</v>
      </c>
      <c r="D2954" s="61">
        <v>11.00020138014915</v>
      </c>
      <c r="E2954" s="62">
        <v>0</v>
      </c>
      <c r="F2954" s="60">
        <v>700303</v>
      </c>
      <c r="G2954" s="60" t="s">
        <v>261</v>
      </c>
      <c r="H2954" s="60">
        <v>2020</v>
      </c>
      <c r="I2954" s="62"/>
      <c r="J2954" s="60"/>
      <c r="K2954" s="60">
        <v>872008</v>
      </c>
      <c r="L2954" s="61"/>
      <c r="M2954" s="61">
        <v>11.00020138014915</v>
      </c>
      <c r="N2954" s="61"/>
      <c r="O2954" s="60" t="s">
        <v>250</v>
      </c>
      <c r="P2954" s="60">
        <v>509355</v>
      </c>
    </row>
    <row r="2955" spans="1:16" hidden="1" x14ac:dyDescent="0.25">
      <c r="A2955" s="60" t="s">
        <v>56</v>
      </c>
      <c r="B2955" s="60" t="s">
        <v>55</v>
      </c>
      <c r="C2955" s="57">
        <v>1600</v>
      </c>
      <c r="D2955" s="61">
        <v>11.000265837174783</v>
      </c>
      <c r="E2955" s="62">
        <v>0</v>
      </c>
      <c r="F2955" s="60">
        <v>700303</v>
      </c>
      <c r="G2955" s="60" t="s">
        <v>261</v>
      </c>
      <c r="H2955" s="60">
        <v>2020</v>
      </c>
      <c r="I2955" s="62"/>
      <c r="J2955" s="60"/>
      <c r="K2955" s="60">
        <v>872008</v>
      </c>
      <c r="L2955" s="61"/>
      <c r="M2955" s="61">
        <v>11.000265837174783</v>
      </c>
      <c r="N2955" s="61"/>
      <c r="O2955" s="60" t="s">
        <v>250</v>
      </c>
      <c r="P2955" s="60">
        <v>509355</v>
      </c>
    </row>
    <row r="2956" spans="1:16" hidden="1" x14ac:dyDescent="0.25">
      <c r="A2956" s="60" t="s">
        <v>56</v>
      </c>
      <c r="B2956" s="60" t="s">
        <v>55</v>
      </c>
      <c r="C2956" s="57">
        <v>1600</v>
      </c>
      <c r="D2956" s="61">
        <v>11.000319330841563</v>
      </c>
      <c r="E2956" s="62">
        <v>0</v>
      </c>
      <c r="F2956" s="60">
        <v>700303</v>
      </c>
      <c r="G2956" s="60" t="s">
        <v>261</v>
      </c>
      <c r="H2956" s="60">
        <v>2020</v>
      </c>
      <c r="I2956" s="62"/>
      <c r="J2956" s="60"/>
      <c r="K2956" s="60">
        <v>872008</v>
      </c>
      <c r="L2956" s="61"/>
      <c r="M2956" s="61">
        <v>11.000319330841563</v>
      </c>
      <c r="N2956" s="61"/>
      <c r="O2956" s="60" t="s">
        <v>250</v>
      </c>
      <c r="P2956" s="60">
        <v>509355</v>
      </c>
    </row>
    <row r="2957" spans="1:16" hidden="1" x14ac:dyDescent="0.25">
      <c r="A2957" s="60" t="s">
        <v>56</v>
      </c>
      <c r="B2957" s="60" t="s">
        <v>55</v>
      </c>
      <c r="C2957" s="57">
        <v>1600</v>
      </c>
      <c r="D2957" s="61">
        <v>11.000338871702189</v>
      </c>
      <c r="E2957" s="62">
        <v>0</v>
      </c>
      <c r="F2957" s="60">
        <v>700303</v>
      </c>
      <c r="G2957" s="60" t="s">
        <v>261</v>
      </c>
      <c r="H2957" s="60">
        <v>2020</v>
      </c>
      <c r="I2957" s="62"/>
      <c r="J2957" s="60"/>
      <c r="K2957" s="60">
        <v>872008</v>
      </c>
      <c r="L2957" s="61"/>
      <c r="M2957" s="61">
        <v>11.000338871702189</v>
      </c>
      <c r="N2957" s="61"/>
      <c r="O2957" s="60" t="s">
        <v>250</v>
      </c>
      <c r="P2957" s="60">
        <v>509355</v>
      </c>
    </row>
    <row r="2958" spans="1:16" hidden="1" x14ac:dyDescent="0.25">
      <c r="A2958" s="60" t="s">
        <v>56</v>
      </c>
      <c r="B2958" s="60" t="s">
        <v>55</v>
      </c>
      <c r="C2958" s="57">
        <v>1600</v>
      </c>
      <c r="D2958" s="61">
        <v>11.000814249745783</v>
      </c>
      <c r="E2958" s="62">
        <v>0</v>
      </c>
      <c r="F2958" s="60">
        <v>700303</v>
      </c>
      <c r="G2958" s="60" t="s">
        <v>261</v>
      </c>
      <c r="H2958" s="60">
        <v>2020</v>
      </c>
      <c r="I2958" s="62"/>
      <c r="J2958" s="60"/>
      <c r="K2958" s="60">
        <v>872008</v>
      </c>
      <c r="L2958" s="61"/>
      <c r="M2958" s="61">
        <v>11.000814249745783</v>
      </c>
      <c r="N2958" s="61"/>
      <c r="O2958" s="60" t="s">
        <v>250</v>
      </c>
      <c r="P2958" s="60">
        <v>509355</v>
      </c>
    </row>
    <row r="2959" spans="1:16" hidden="1" x14ac:dyDescent="0.25">
      <c r="A2959" s="60" t="s">
        <v>56</v>
      </c>
      <c r="B2959" s="60" t="s">
        <v>55</v>
      </c>
      <c r="C2959" s="57">
        <v>1600</v>
      </c>
      <c r="D2959" s="61">
        <v>74.799767704043646</v>
      </c>
      <c r="E2959" s="62">
        <v>0</v>
      </c>
      <c r="F2959" s="60">
        <v>700303</v>
      </c>
      <c r="G2959" s="60" t="s">
        <v>261</v>
      </c>
      <c r="H2959" s="60">
        <v>2019</v>
      </c>
      <c r="I2959" s="62"/>
      <c r="J2959" s="60"/>
      <c r="K2959" s="60">
        <v>872008</v>
      </c>
      <c r="L2959" s="61"/>
      <c r="M2959" s="61">
        <v>74.799767704043646</v>
      </c>
      <c r="N2959" s="61"/>
      <c r="O2959" s="60" t="s">
        <v>250</v>
      </c>
      <c r="P2959" s="60">
        <v>504003</v>
      </c>
    </row>
    <row r="2960" spans="1:16" hidden="1" x14ac:dyDescent="0.25">
      <c r="A2960" s="60" t="s">
        <v>56</v>
      </c>
      <c r="B2960" s="60" t="s">
        <v>55</v>
      </c>
      <c r="C2960" s="57">
        <v>6001</v>
      </c>
      <c r="D2960" s="61">
        <v>0.49931136310414503</v>
      </c>
      <c r="E2960" s="62">
        <v>0</v>
      </c>
      <c r="F2960" s="60">
        <v>720680</v>
      </c>
      <c r="G2960" s="60" t="s">
        <v>262</v>
      </c>
      <c r="H2960" s="60">
        <v>2019</v>
      </c>
      <c r="I2960" s="62"/>
      <c r="J2960" s="60"/>
      <c r="K2960" s="60">
        <v>872008</v>
      </c>
      <c r="L2960" s="61"/>
      <c r="M2960" s="61">
        <v>0.49931136310414503</v>
      </c>
      <c r="N2960" s="61"/>
      <c r="O2960" s="60" t="s">
        <v>250</v>
      </c>
      <c r="P2960" s="60">
        <v>509355</v>
      </c>
    </row>
    <row r="2961" spans="1:16" hidden="1" x14ac:dyDescent="0.25">
      <c r="A2961" s="60" t="s">
        <v>56</v>
      </c>
      <c r="B2961" s="60" t="s">
        <v>55</v>
      </c>
      <c r="C2961" s="57">
        <v>6001</v>
      </c>
      <c r="D2961" s="61">
        <v>0.49950266678335836</v>
      </c>
      <c r="E2961" s="62">
        <v>0</v>
      </c>
      <c r="F2961" s="60">
        <v>720680</v>
      </c>
      <c r="G2961" s="60" t="s">
        <v>262</v>
      </c>
      <c r="H2961" s="60">
        <v>2018</v>
      </c>
      <c r="I2961" s="62"/>
      <c r="J2961" s="60"/>
      <c r="K2961" s="60">
        <v>872008</v>
      </c>
      <c r="L2961" s="61"/>
      <c r="M2961" s="61">
        <v>0.49950266678335836</v>
      </c>
      <c r="N2961" s="61"/>
      <c r="O2961" s="60" t="s">
        <v>250</v>
      </c>
      <c r="P2961" s="60">
        <v>509355</v>
      </c>
    </row>
    <row r="2962" spans="1:16" hidden="1" x14ac:dyDescent="0.25">
      <c r="A2962" s="60" t="s">
        <v>56</v>
      </c>
      <c r="B2962" s="60" t="s">
        <v>55</v>
      </c>
      <c r="C2962" s="57">
        <v>6001</v>
      </c>
      <c r="D2962" s="61">
        <v>0.49964402056096074</v>
      </c>
      <c r="E2962" s="62">
        <v>0</v>
      </c>
      <c r="F2962" s="60">
        <v>720680</v>
      </c>
      <c r="G2962" s="60" t="s">
        <v>262</v>
      </c>
      <c r="H2962" s="60">
        <v>2018</v>
      </c>
      <c r="I2962" s="62"/>
      <c r="J2962" s="60"/>
      <c r="K2962" s="60">
        <v>872008</v>
      </c>
      <c r="L2962" s="61"/>
      <c r="M2962" s="61">
        <v>0.49964402056096074</v>
      </c>
      <c r="N2962" s="61"/>
      <c r="O2962" s="60" t="s">
        <v>250</v>
      </c>
      <c r="P2962" s="60">
        <v>509355</v>
      </c>
    </row>
    <row r="2963" spans="1:16" hidden="1" x14ac:dyDescent="0.25">
      <c r="A2963" s="60" t="s">
        <v>56</v>
      </c>
      <c r="B2963" s="60" t="s">
        <v>55</v>
      </c>
      <c r="C2963" s="57">
        <v>6001</v>
      </c>
      <c r="D2963" s="61">
        <v>0.49988432164095348</v>
      </c>
      <c r="E2963" s="62">
        <v>0</v>
      </c>
      <c r="F2963" s="60">
        <v>720680</v>
      </c>
      <c r="G2963" s="60" t="s">
        <v>262</v>
      </c>
      <c r="H2963" s="60">
        <v>2019</v>
      </c>
      <c r="I2963" s="62"/>
      <c r="J2963" s="60"/>
      <c r="K2963" s="60">
        <v>872008</v>
      </c>
      <c r="L2963" s="61"/>
      <c r="M2963" s="61">
        <v>0.49988432164095348</v>
      </c>
      <c r="N2963" s="61"/>
      <c r="O2963" s="60" t="s">
        <v>250</v>
      </c>
      <c r="P2963" s="60">
        <v>509355</v>
      </c>
    </row>
    <row r="2964" spans="1:16" hidden="1" x14ac:dyDescent="0.25">
      <c r="A2964" s="60" t="s">
        <v>56</v>
      </c>
      <c r="B2964" s="60" t="s">
        <v>55</v>
      </c>
      <c r="C2964" s="57">
        <v>6001</v>
      </c>
      <c r="D2964" s="61">
        <v>0.49994243653441034</v>
      </c>
      <c r="E2964" s="62">
        <v>0</v>
      </c>
      <c r="F2964" s="60">
        <v>720680</v>
      </c>
      <c r="G2964" s="60" t="s">
        <v>262</v>
      </c>
      <c r="H2964" s="60">
        <v>2020</v>
      </c>
      <c r="I2964" s="62"/>
      <c r="J2964" s="60"/>
      <c r="K2964" s="60">
        <v>872008</v>
      </c>
      <c r="L2964" s="61"/>
      <c r="M2964" s="61">
        <v>0.49994243653441034</v>
      </c>
      <c r="N2964" s="61"/>
      <c r="O2964" s="60" t="s">
        <v>250</v>
      </c>
      <c r="P2964" s="60">
        <v>509355</v>
      </c>
    </row>
    <row r="2965" spans="1:16" hidden="1" x14ac:dyDescent="0.25">
      <c r="A2965" s="60" t="s">
        <v>56</v>
      </c>
      <c r="B2965" s="60" t="s">
        <v>55</v>
      </c>
      <c r="C2965" s="57">
        <v>6001</v>
      </c>
      <c r="D2965" s="61">
        <v>0.49999460482609592</v>
      </c>
      <c r="E2965" s="62">
        <v>0</v>
      </c>
      <c r="F2965" s="60">
        <v>720680</v>
      </c>
      <c r="G2965" s="60" t="s">
        <v>262</v>
      </c>
      <c r="H2965" s="60">
        <v>2019</v>
      </c>
      <c r="I2965" s="62"/>
      <c r="J2965" s="60"/>
      <c r="K2965" s="60">
        <v>872008</v>
      </c>
      <c r="L2965" s="61"/>
      <c r="M2965" s="61">
        <v>0.49999460482609592</v>
      </c>
      <c r="N2965" s="61"/>
      <c r="O2965" s="60" t="s">
        <v>250</v>
      </c>
      <c r="P2965" s="60">
        <v>509355</v>
      </c>
    </row>
    <row r="2966" spans="1:16" hidden="1" x14ac:dyDescent="0.25">
      <c r="A2966" s="60" t="s">
        <v>56</v>
      </c>
      <c r="B2966" s="60" t="s">
        <v>55</v>
      </c>
      <c r="C2966" s="57">
        <v>6001</v>
      </c>
      <c r="D2966" s="61">
        <v>0.50002144548864735</v>
      </c>
      <c r="E2966" s="62">
        <v>0</v>
      </c>
      <c r="F2966" s="60">
        <v>720680</v>
      </c>
      <c r="G2966" s="60" t="s">
        <v>262</v>
      </c>
      <c r="H2966" s="60">
        <v>2019</v>
      </c>
      <c r="I2966" s="62"/>
      <c r="J2966" s="60"/>
      <c r="K2966" s="60">
        <v>872008</v>
      </c>
      <c r="L2966" s="61"/>
      <c r="M2966" s="61">
        <v>0.50002144548864735</v>
      </c>
      <c r="N2966" s="61"/>
      <c r="O2966" s="60" t="s">
        <v>250</v>
      </c>
      <c r="P2966" s="60">
        <v>509355</v>
      </c>
    </row>
    <row r="2967" spans="1:16" hidden="1" x14ac:dyDescent="0.25">
      <c r="A2967" s="60" t="s">
        <v>56</v>
      </c>
      <c r="B2967" s="60" t="s">
        <v>55</v>
      </c>
      <c r="C2967" s="57">
        <v>6001</v>
      </c>
      <c r="D2967" s="61">
        <v>0.50002611446103151</v>
      </c>
      <c r="E2967" s="62">
        <v>0</v>
      </c>
      <c r="F2967" s="60">
        <v>720680</v>
      </c>
      <c r="G2967" s="60" t="s">
        <v>262</v>
      </c>
      <c r="H2967" s="60">
        <v>2019</v>
      </c>
      <c r="I2967" s="62"/>
      <c r="J2967" s="60"/>
      <c r="K2967" s="60">
        <v>872008</v>
      </c>
      <c r="L2967" s="61"/>
      <c r="M2967" s="61">
        <v>0.50002611446103151</v>
      </c>
      <c r="N2967" s="61"/>
      <c r="O2967" s="60" t="s">
        <v>250</v>
      </c>
      <c r="P2967" s="60">
        <v>506001</v>
      </c>
    </row>
    <row r="2968" spans="1:16" hidden="1" x14ac:dyDescent="0.25">
      <c r="A2968" s="60" t="s">
        <v>56</v>
      </c>
      <c r="B2968" s="60" t="s">
        <v>55</v>
      </c>
      <c r="C2968" s="57">
        <v>6001</v>
      </c>
      <c r="D2968" s="61">
        <v>0.50004955378284854</v>
      </c>
      <c r="E2968" s="62">
        <v>0</v>
      </c>
      <c r="F2968" s="60">
        <v>720680</v>
      </c>
      <c r="G2968" s="60" t="s">
        <v>262</v>
      </c>
      <c r="H2968" s="60">
        <v>2019</v>
      </c>
      <c r="I2968" s="62"/>
      <c r="J2968" s="60"/>
      <c r="K2968" s="60">
        <v>872008</v>
      </c>
      <c r="L2968" s="61"/>
      <c r="M2968" s="61">
        <v>0.50004955378284854</v>
      </c>
      <c r="N2968" s="61"/>
      <c r="O2968" s="60" t="s">
        <v>250</v>
      </c>
      <c r="P2968" s="60">
        <v>509355</v>
      </c>
    </row>
    <row r="2969" spans="1:16" hidden="1" x14ac:dyDescent="0.25">
      <c r="A2969" s="60" t="s">
        <v>56</v>
      </c>
      <c r="B2969" s="60" t="s">
        <v>55</v>
      </c>
      <c r="C2969" s="57">
        <v>6001</v>
      </c>
      <c r="D2969" s="61">
        <v>0.50014086380318656</v>
      </c>
      <c r="E2969" s="62">
        <v>0</v>
      </c>
      <c r="F2969" s="60">
        <v>720680</v>
      </c>
      <c r="G2969" s="60" t="s">
        <v>262</v>
      </c>
      <c r="H2969" s="60">
        <v>2018</v>
      </c>
      <c r="I2969" s="62"/>
      <c r="J2969" s="60"/>
      <c r="K2969" s="60">
        <v>872008</v>
      </c>
      <c r="L2969" s="61"/>
      <c r="M2969" s="61">
        <v>0.50014086380318656</v>
      </c>
      <c r="N2969" s="61"/>
      <c r="O2969" s="60" t="s">
        <v>250</v>
      </c>
      <c r="P2969" s="60">
        <v>509355</v>
      </c>
    </row>
    <row r="2970" spans="1:16" hidden="1" x14ac:dyDescent="0.25">
      <c r="A2970" s="60" t="s">
        <v>56</v>
      </c>
      <c r="B2970" s="60" t="s">
        <v>55</v>
      </c>
      <c r="C2970" s="57">
        <v>6001</v>
      </c>
      <c r="D2970" s="61">
        <v>0.50023234385683124</v>
      </c>
      <c r="E2970" s="62">
        <v>0</v>
      </c>
      <c r="F2970" s="60">
        <v>720680</v>
      </c>
      <c r="G2970" s="60" t="s">
        <v>262</v>
      </c>
      <c r="H2970" s="60">
        <v>2018</v>
      </c>
      <c r="I2970" s="62"/>
      <c r="J2970" s="60"/>
      <c r="K2970" s="60">
        <v>872008</v>
      </c>
      <c r="L2970" s="61"/>
      <c r="M2970" s="61">
        <v>0.50023234385683124</v>
      </c>
      <c r="N2970" s="61"/>
      <c r="O2970" s="60" t="s">
        <v>250</v>
      </c>
      <c r="P2970" s="60">
        <v>509355</v>
      </c>
    </row>
    <row r="2971" spans="1:16" hidden="1" x14ac:dyDescent="0.25">
      <c r="A2971" s="60" t="s">
        <v>56</v>
      </c>
      <c r="B2971" s="60" t="s">
        <v>55</v>
      </c>
      <c r="C2971" s="57">
        <v>6001</v>
      </c>
      <c r="D2971" s="61">
        <v>0.50025571679589342</v>
      </c>
      <c r="E2971" s="62">
        <v>0</v>
      </c>
      <c r="F2971" s="60">
        <v>720680</v>
      </c>
      <c r="G2971" s="60" t="s">
        <v>262</v>
      </c>
      <c r="H2971" s="60">
        <v>2019</v>
      </c>
      <c r="I2971" s="62"/>
      <c r="J2971" s="60"/>
      <c r="K2971" s="60">
        <v>872008</v>
      </c>
      <c r="L2971" s="61"/>
      <c r="M2971" s="61">
        <v>0.50025571679589342</v>
      </c>
      <c r="N2971" s="61"/>
      <c r="O2971" s="60" t="s">
        <v>250</v>
      </c>
      <c r="P2971" s="60">
        <v>509355</v>
      </c>
    </row>
    <row r="2972" spans="1:16" hidden="1" x14ac:dyDescent="0.25">
      <c r="A2972" s="60" t="s">
        <v>56</v>
      </c>
      <c r="B2972" s="60" t="s">
        <v>55</v>
      </c>
      <c r="C2972" s="57">
        <v>6001</v>
      </c>
      <c r="D2972" s="61">
        <v>0.50047861056426823</v>
      </c>
      <c r="E2972" s="62">
        <v>0</v>
      </c>
      <c r="F2972" s="60">
        <v>720680</v>
      </c>
      <c r="G2972" s="60" t="s">
        <v>262</v>
      </c>
      <c r="H2972" s="60">
        <v>2019</v>
      </c>
      <c r="I2972" s="62"/>
      <c r="J2972" s="60"/>
      <c r="K2972" s="60">
        <v>872008</v>
      </c>
      <c r="L2972" s="61"/>
      <c r="M2972" s="61">
        <v>0.50047861056426823</v>
      </c>
      <c r="N2972" s="61"/>
      <c r="O2972" s="60" t="s">
        <v>250</v>
      </c>
      <c r="P2972" s="60">
        <v>509355</v>
      </c>
    </row>
    <row r="2973" spans="1:16" hidden="1" x14ac:dyDescent="0.25">
      <c r="A2973" s="60" t="s">
        <v>56</v>
      </c>
      <c r="B2973" s="60" t="s">
        <v>55</v>
      </c>
      <c r="C2973" s="57">
        <v>6001</v>
      </c>
      <c r="D2973" s="61">
        <v>0.50050597468604852</v>
      </c>
      <c r="E2973" s="62">
        <v>0</v>
      </c>
      <c r="F2973" s="60">
        <v>720680</v>
      </c>
      <c r="G2973" s="60" t="s">
        <v>262</v>
      </c>
      <c r="H2973" s="60">
        <v>2019</v>
      </c>
      <c r="I2973" s="62"/>
      <c r="J2973" s="60"/>
      <c r="K2973" s="60">
        <v>872008</v>
      </c>
      <c r="L2973" s="61"/>
      <c r="M2973" s="61">
        <v>0.50050597468604852</v>
      </c>
      <c r="N2973" s="61"/>
      <c r="O2973" s="60" t="s">
        <v>250</v>
      </c>
      <c r="P2973" s="60">
        <v>509355</v>
      </c>
    </row>
    <row r="2974" spans="1:16" hidden="1" x14ac:dyDescent="0.25">
      <c r="A2974" s="60" t="s">
        <v>56</v>
      </c>
      <c r="B2974" s="60" t="s">
        <v>55</v>
      </c>
      <c r="C2974" s="57">
        <v>6001</v>
      </c>
      <c r="D2974" s="61">
        <v>0.50053595946206575</v>
      </c>
      <c r="E2974" s="62">
        <v>0</v>
      </c>
      <c r="F2974" s="60">
        <v>720680</v>
      </c>
      <c r="G2974" s="60" t="s">
        <v>262</v>
      </c>
      <c r="H2974" s="60">
        <v>2019</v>
      </c>
      <c r="I2974" s="62"/>
      <c r="J2974" s="60"/>
      <c r="K2974" s="60">
        <v>872008</v>
      </c>
      <c r="L2974" s="61"/>
      <c r="M2974" s="61">
        <v>0.50053595946206575</v>
      </c>
      <c r="N2974" s="61"/>
      <c r="O2974" s="60" t="s">
        <v>250</v>
      </c>
      <c r="P2974" s="60">
        <v>509355</v>
      </c>
    </row>
    <row r="2975" spans="1:16" hidden="1" x14ac:dyDescent="0.25">
      <c r="A2975" s="60" t="s">
        <v>56</v>
      </c>
      <c r="B2975" s="60" t="s">
        <v>55</v>
      </c>
      <c r="C2975" s="57">
        <v>6001</v>
      </c>
      <c r="D2975" s="61">
        <v>0.50062675508543308</v>
      </c>
      <c r="E2975" s="62">
        <v>0</v>
      </c>
      <c r="F2975" s="60">
        <v>720680</v>
      </c>
      <c r="G2975" s="60" t="s">
        <v>262</v>
      </c>
      <c r="H2975" s="60">
        <v>2019</v>
      </c>
      <c r="I2975" s="62"/>
      <c r="J2975" s="60"/>
      <c r="K2975" s="60">
        <v>872008</v>
      </c>
      <c r="L2975" s="61"/>
      <c r="M2975" s="61">
        <v>0.50062675508543308</v>
      </c>
      <c r="N2975" s="61"/>
      <c r="O2975" s="60" t="s">
        <v>250</v>
      </c>
      <c r="P2975" s="60">
        <v>509355</v>
      </c>
    </row>
    <row r="2976" spans="1:16" hidden="1" x14ac:dyDescent="0.25">
      <c r="A2976" s="60" t="s">
        <v>56</v>
      </c>
      <c r="B2976" s="60" t="s">
        <v>55</v>
      </c>
      <c r="C2976" s="57">
        <v>6001</v>
      </c>
      <c r="D2976" s="61">
        <v>0.99950038616440573</v>
      </c>
      <c r="E2976" s="62">
        <v>0</v>
      </c>
      <c r="F2976" s="60">
        <v>720680</v>
      </c>
      <c r="G2976" s="60" t="s">
        <v>262</v>
      </c>
      <c r="H2976" s="60">
        <v>2020</v>
      </c>
      <c r="I2976" s="62"/>
      <c r="J2976" s="60"/>
      <c r="K2976" s="60">
        <v>872008</v>
      </c>
      <c r="L2976" s="61"/>
      <c r="M2976" s="61">
        <v>0.99950038616440573</v>
      </c>
      <c r="N2976" s="61"/>
      <c r="O2976" s="60" t="s">
        <v>250</v>
      </c>
      <c r="P2976" s="60">
        <v>509355</v>
      </c>
    </row>
    <row r="2977" spans="1:16" hidden="1" x14ac:dyDescent="0.25">
      <c r="A2977" s="60" t="s">
        <v>56</v>
      </c>
      <c r="B2977" s="60" t="s">
        <v>55</v>
      </c>
      <c r="C2977" s="57">
        <v>6001</v>
      </c>
      <c r="D2977" s="61">
        <v>0.99978947966511955</v>
      </c>
      <c r="E2977" s="62">
        <v>0</v>
      </c>
      <c r="F2977" s="60">
        <v>720680</v>
      </c>
      <c r="G2977" s="60" t="s">
        <v>262</v>
      </c>
      <c r="H2977" s="60">
        <v>2019</v>
      </c>
      <c r="I2977" s="62"/>
      <c r="J2977" s="60"/>
      <c r="K2977" s="60">
        <v>872008</v>
      </c>
      <c r="L2977" s="61"/>
      <c r="M2977" s="61">
        <v>0.99978947966511955</v>
      </c>
      <c r="N2977" s="61"/>
      <c r="O2977" s="60" t="s">
        <v>250</v>
      </c>
      <c r="P2977" s="60">
        <v>509355</v>
      </c>
    </row>
    <row r="2978" spans="1:16" hidden="1" x14ac:dyDescent="0.25">
      <c r="A2978" s="60" t="s">
        <v>56</v>
      </c>
      <c r="B2978" s="60" t="s">
        <v>55</v>
      </c>
      <c r="C2978" s="57">
        <v>6001</v>
      </c>
      <c r="D2978" s="61">
        <v>0.99986112326888654</v>
      </c>
      <c r="E2978" s="62">
        <v>0</v>
      </c>
      <c r="F2978" s="60">
        <v>720680</v>
      </c>
      <c r="G2978" s="60" t="s">
        <v>262</v>
      </c>
      <c r="H2978" s="60">
        <v>2018</v>
      </c>
      <c r="I2978" s="62"/>
      <c r="J2978" s="60"/>
      <c r="K2978" s="60">
        <v>872008</v>
      </c>
      <c r="L2978" s="61"/>
      <c r="M2978" s="61">
        <v>0.99986112326888654</v>
      </c>
      <c r="N2978" s="61"/>
      <c r="O2978" s="60" t="s">
        <v>250</v>
      </c>
      <c r="P2978" s="60">
        <v>509355</v>
      </c>
    </row>
    <row r="2979" spans="1:16" hidden="1" x14ac:dyDescent="0.25">
      <c r="A2979" s="60" t="s">
        <v>56</v>
      </c>
      <c r="B2979" s="60" t="s">
        <v>55</v>
      </c>
      <c r="C2979" s="57">
        <v>6001</v>
      </c>
      <c r="D2979" s="61">
        <v>0.99992657881763947</v>
      </c>
      <c r="E2979" s="62">
        <v>0</v>
      </c>
      <c r="F2979" s="60">
        <v>720680</v>
      </c>
      <c r="G2979" s="60" t="s">
        <v>262</v>
      </c>
      <c r="H2979" s="60">
        <v>2020</v>
      </c>
      <c r="I2979" s="62"/>
      <c r="J2979" s="60"/>
      <c r="K2979" s="60">
        <v>872008</v>
      </c>
      <c r="L2979" s="61"/>
      <c r="M2979" s="61">
        <v>0.99992657881763947</v>
      </c>
      <c r="N2979" s="61"/>
      <c r="O2979" s="60" t="s">
        <v>250</v>
      </c>
      <c r="P2979" s="60">
        <v>509355</v>
      </c>
    </row>
    <row r="2980" spans="1:16" hidden="1" x14ac:dyDescent="0.25">
      <c r="A2980" s="60" t="s">
        <v>56</v>
      </c>
      <c r="B2980" s="60" t="s">
        <v>55</v>
      </c>
      <c r="C2980" s="57">
        <v>6001</v>
      </c>
      <c r="D2980" s="61">
        <v>1.0000183072862863</v>
      </c>
      <c r="E2980" s="62">
        <v>0</v>
      </c>
      <c r="F2980" s="60">
        <v>720680</v>
      </c>
      <c r="G2980" s="60" t="s">
        <v>262</v>
      </c>
      <c r="H2980" s="60">
        <v>2020</v>
      </c>
      <c r="I2980" s="62"/>
      <c r="J2980" s="60"/>
      <c r="K2980" s="60">
        <v>872008</v>
      </c>
      <c r="L2980" s="61"/>
      <c r="M2980" s="61">
        <v>1.0000183072862863</v>
      </c>
      <c r="N2980" s="61"/>
      <c r="O2980" s="60" t="s">
        <v>250</v>
      </c>
      <c r="P2980" s="60">
        <v>509355</v>
      </c>
    </row>
    <row r="2981" spans="1:16" hidden="1" x14ac:dyDescent="0.25">
      <c r="A2981" s="60" t="s">
        <v>56</v>
      </c>
      <c r="B2981" s="60" t="s">
        <v>55</v>
      </c>
      <c r="C2981" s="57">
        <v>6001</v>
      </c>
      <c r="D2981" s="61">
        <v>1.0001180924565782</v>
      </c>
      <c r="E2981" s="62">
        <v>0</v>
      </c>
      <c r="F2981" s="60">
        <v>720680</v>
      </c>
      <c r="G2981" s="60" t="s">
        <v>262</v>
      </c>
      <c r="H2981" s="60">
        <v>2020</v>
      </c>
      <c r="I2981" s="62"/>
      <c r="J2981" s="60"/>
      <c r="K2981" s="60">
        <v>872008</v>
      </c>
      <c r="L2981" s="61"/>
      <c r="M2981" s="61">
        <v>1.0001180924565782</v>
      </c>
      <c r="N2981" s="61"/>
      <c r="O2981" s="60" t="s">
        <v>250</v>
      </c>
      <c r="P2981" s="60">
        <v>509355</v>
      </c>
    </row>
    <row r="2982" spans="1:16" hidden="1" x14ac:dyDescent="0.25">
      <c r="A2982" s="60" t="s">
        <v>56</v>
      </c>
      <c r="B2982" s="60" t="s">
        <v>55</v>
      </c>
      <c r="C2982" s="57">
        <v>6001</v>
      </c>
      <c r="D2982" s="61">
        <v>1.0003416067441757</v>
      </c>
      <c r="E2982" s="62">
        <v>0</v>
      </c>
      <c r="F2982" s="60">
        <v>720680</v>
      </c>
      <c r="G2982" s="60" t="s">
        <v>262</v>
      </c>
      <c r="H2982" s="60">
        <v>2020</v>
      </c>
      <c r="I2982" s="62"/>
      <c r="J2982" s="60"/>
      <c r="K2982" s="60">
        <v>872008</v>
      </c>
      <c r="L2982" s="61"/>
      <c r="M2982" s="61">
        <v>1.0003416067441757</v>
      </c>
      <c r="N2982" s="61"/>
      <c r="O2982" s="60" t="s">
        <v>250</v>
      </c>
      <c r="P2982" s="60">
        <v>509355</v>
      </c>
    </row>
    <row r="2983" spans="1:16" hidden="1" x14ac:dyDescent="0.25">
      <c r="A2983" s="60" t="s">
        <v>56</v>
      </c>
      <c r="B2983" s="60" t="s">
        <v>55</v>
      </c>
      <c r="C2983" s="57">
        <v>6001</v>
      </c>
      <c r="D2983" s="61">
        <v>1.0003699587495056</v>
      </c>
      <c r="E2983" s="62">
        <v>0</v>
      </c>
      <c r="F2983" s="60">
        <v>720680</v>
      </c>
      <c r="G2983" s="60" t="s">
        <v>262</v>
      </c>
      <c r="H2983" s="60">
        <v>2020</v>
      </c>
      <c r="I2983" s="62"/>
      <c r="J2983" s="60"/>
      <c r="K2983" s="60">
        <v>872008</v>
      </c>
      <c r="L2983" s="61"/>
      <c r="M2983" s="61">
        <v>1.0003699587495056</v>
      </c>
      <c r="N2983" s="61"/>
      <c r="O2983" s="60" t="s">
        <v>250</v>
      </c>
      <c r="P2983" s="60">
        <v>509355</v>
      </c>
    </row>
    <row r="2984" spans="1:16" hidden="1" x14ac:dyDescent="0.25">
      <c r="A2984" s="60" t="s">
        <v>56</v>
      </c>
      <c r="B2984" s="60" t="s">
        <v>55</v>
      </c>
      <c r="C2984" s="57">
        <v>6001</v>
      </c>
      <c r="D2984" s="61">
        <v>1.0004085974933214</v>
      </c>
      <c r="E2984" s="62">
        <v>0</v>
      </c>
      <c r="F2984" s="60">
        <v>720680</v>
      </c>
      <c r="G2984" s="60" t="s">
        <v>262</v>
      </c>
      <c r="H2984" s="60">
        <v>2020</v>
      </c>
      <c r="I2984" s="62"/>
      <c r="J2984" s="60"/>
      <c r="K2984" s="60">
        <v>872008</v>
      </c>
      <c r="L2984" s="61"/>
      <c r="M2984" s="61">
        <v>1.0004085974933214</v>
      </c>
      <c r="N2984" s="61"/>
      <c r="O2984" s="60" t="s">
        <v>250</v>
      </c>
      <c r="P2984" s="60">
        <v>509355</v>
      </c>
    </row>
    <row r="2985" spans="1:16" hidden="1" x14ac:dyDescent="0.25">
      <c r="A2985" s="60" t="s">
        <v>56</v>
      </c>
      <c r="B2985" s="60" t="s">
        <v>55</v>
      </c>
      <c r="C2985" s="57">
        <v>6001</v>
      </c>
      <c r="D2985" s="61">
        <v>1.00092681883506</v>
      </c>
      <c r="E2985" s="62">
        <v>0</v>
      </c>
      <c r="F2985" s="60">
        <v>720680</v>
      </c>
      <c r="G2985" s="60" t="s">
        <v>262</v>
      </c>
      <c r="H2985" s="60">
        <v>2020</v>
      </c>
      <c r="I2985" s="62"/>
      <c r="J2985" s="60"/>
      <c r="K2985" s="60">
        <v>872008</v>
      </c>
      <c r="L2985" s="61"/>
      <c r="M2985" s="61">
        <v>1.00092681883506</v>
      </c>
      <c r="N2985" s="61"/>
      <c r="O2985" s="60" t="s">
        <v>250</v>
      </c>
      <c r="P2985" s="60">
        <v>509355</v>
      </c>
    </row>
    <row r="2986" spans="1:16" hidden="1" x14ac:dyDescent="0.25">
      <c r="A2986" s="60" t="s">
        <v>56</v>
      </c>
      <c r="B2986" s="60" t="s">
        <v>55</v>
      </c>
      <c r="C2986" s="57">
        <v>6001</v>
      </c>
      <c r="D2986" s="61">
        <v>6.7997653552473256</v>
      </c>
      <c r="E2986" s="62">
        <v>0</v>
      </c>
      <c r="F2986" s="60">
        <v>720680</v>
      </c>
      <c r="G2986" s="60" t="s">
        <v>262</v>
      </c>
      <c r="H2986" s="60">
        <v>2019</v>
      </c>
      <c r="I2986" s="62"/>
      <c r="J2986" s="60"/>
      <c r="K2986" s="60">
        <v>872008</v>
      </c>
      <c r="L2986" s="61"/>
      <c r="M2986" s="61">
        <v>6.7997653552473256</v>
      </c>
      <c r="N2986" s="61"/>
      <c r="O2986" s="60" t="s">
        <v>250</v>
      </c>
      <c r="P2986" s="60">
        <v>504003</v>
      </c>
    </row>
    <row r="2987" spans="1:16" x14ac:dyDescent="0.25">
      <c r="A2987" s="57" t="s">
        <v>56</v>
      </c>
      <c r="B2987" s="57" t="s">
        <v>55</v>
      </c>
      <c r="C2987" s="57" t="s">
        <v>5</v>
      </c>
      <c r="D2987" s="58">
        <v>315.49942609434595</v>
      </c>
      <c r="E2987" s="59">
        <v>0</v>
      </c>
      <c r="F2987" s="57">
        <v>424039</v>
      </c>
      <c r="G2987" s="57" t="s">
        <v>263</v>
      </c>
      <c r="H2987" s="57">
        <v>2019</v>
      </c>
      <c r="I2987" s="59">
        <v>0.56699999999999995</v>
      </c>
      <c r="J2987" s="57">
        <v>9110</v>
      </c>
      <c r="K2987" s="57">
        <v>872008</v>
      </c>
      <c r="L2987" s="58">
        <v>178.88817459549415</v>
      </c>
      <c r="M2987" s="58">
        <v>136.6112514988518</v>
      </c>
      <c r="O2987" s="57" t="s">
        <v>257</v>
      </c>
      <c r="P2987" s="57">
        <v>509355</v>
      </c>
    </row>
    <row r="2988" spans="1:16" x14ac:dyDescent="0.25">
      <c r="A2988" s="57" t="s">
        <v>56</v>
      </c>
      <c r="B2988" s="57" t="s">
        <v>55</v>
      </c>
      <c r="C2988" s="57" t="s">
        <v>5</v>
      </c>
      <c r="D2988" s="58">
        <v>315.49953374260053</v>
      </c>
      <c r="E2988" s="59">
        <v>0</v>
      </c>
      <c r="F2988" s="57">
        <v>424039</v>
      </c>
      <c r="G2988" s="57" t="s">
        <v>263</v>
      </c>
      <c r="H2988" s="57">
        <v>2019</v>
      </c>
      <c r="I2988" s="59">
        <v>0.56699999999999995</v>
      </c>
      <c r="J2988" s="57">
        <v>9110</v>
      </c>
      <c r="K2988" s="57">
        <v>872008</v>
      </c>
      <c r="L2988" s="58">
        <v>178.88823563205449</v>
      </c>
      <c r="M2988" s="58">
        <v>136.61129811054604</v>
      </c>
      <c r="O2988" s="57" t="s">
        <v>257</v>
      </c>
      <c r="P2988" s="57">
        <v>509355</v>
      </c>
    </row>
    <row r="2989" spans="1:16" x14ac:dyDescent="0.25">
      <c r="A2989" s="57" t="s">
        <v>56</v>
      </c>
      <c r="B2989" s="57" t="s">
        <v>55</v>
      </c>
      <c r="C2989" s="57" t="s">
        <v>5</v>
      </c>
      <c r="D2989" s="58">
        <v>315.49968635989643</v>
      </c>
      <c r="E2989" s="59">
        <v>0</v>
      </c>
      <c r="F2989" s="57">
        <v>424039</v>
      </c>
      <c r="G2989" s="57" t="s">
        <v>263</v>
      </c>
      <c r="H2989" s="57">
        <v>2019</v>
      </c>
      <c r="I2989" s="59">
        <v>0.56699999999999995</v>
      </c>
      <c r="J2989" s="57">
        <v>9110</v>
      </c>
      <c r="K2989" s="57">
        <v>872008</v>
      </c>
      <c r="L2989" s="58">
        <v>178.88832216606127</v>
      </c>
      <c r="M2989" s="58">
        <v>136.61136419383516</v>
      </c>
      <c r="O2989" s="57" t="s">
        <v>257</v>
      </c>
      <c r="P2989" s="57">
        <v>509355</v>
      </c>
    </row>
    <row r="2990" spans="1:16" x14ac:dyDescent="0.25">
      <c r="A2990" s="57" t="s">
        <v>56</v>
      </c>
      <c r="B2990" s="57" t="s">
        <v>55</v>
      </c>
      <c r="C2990" s="57" t="s">
        <v>5</v>
      </c>
      <c r="D2990" s="58">
        <v>315.49968842653419</v>
      </c>
      <c r="E2990" s="59">
        <v>0</v>
      </c>
      <c r="F2990" s="57">
        <v>424039</v>
      </c>
      <c r="G2990" s="57" t="s">
        <v>263</v>
      </c>
      <c r="H2990" s="57">
        <v>2019</v>
      </c>
      <c r="I2990" s="59">
        <v>0.56699999999999995</v>
      </c>
      <c r="J2990" s="57">
        <v>9110</v>
      </c>
      <c r="K2990" s="57">
        <v>872008</v>
      </c>
      <c r="L2990" s="58">
        <v>178.88832333784487</v>
      </c>
      <c r="M2990" s="58">
        <v>136.61136508868933</v>
      </c>
      <c r="O2990" s="57" t="s">
        <v>257</v>
      </c>
      <c r="P2990" s="57">
        <v>509355</v>
      </c>
    </row>
    <row r="2991" spans="1:16" x14ac:dyDescent="0.25">
      <c r="A2991" s="57" t="s">
        <v>56</v>
      </c>
      <c r="B2991" s="57" t="s">
        <v>55</v>
      </c>
      <c r="C2991" s="57" t="s">
        <v>5</v>
      </c>
      <c r="D2991" s="58">
        <v>315.49980344260433</v>
      </c>
      <c r="E2991" s="59">
        <v>0</v>
      </c>
      <c r="F2991" s="57">
        <v>424039</v>
      </c>
      <c r="G2991" s="57" t="s">
        <v>263</v>
      </c>
      <c r="H2991" s="57">
        <v>2019</v>
      </c>
      <c r="I2991" s="59">
        <v>0.56699999999999995</v>
      </c>
      <c r="J2991" s="57">
        <v>9110</v>
      </c>
      <c r="K2991" s="57">
        <v>872008</v>
      </c>
      <c r="L2991" s="58">
        <v>178.88838855195664</v>
      </c>
      <c r="M2991" s="58">
        <v>136.61141489064769</v>
      </c>
      <c r="O2991" s="57" t="s">
        <v>257</v>
      </c>
      <c r="P2991" s="57">
        <v>509355</v>
      </c>
    </row>
    <row r="2992" spans="1:16" x14ac:dyDescent="0.25">
      <c r="A2992" s="57" t="s">
        <v>56</v>
      </c>
      <c r="B2992" s="57" t="s">
        <v>55</v>
      </c>
      <c r="C2992" s="57" t="s">
        <v>5</v>
      </c>
      <c r="D2992" s="58">
        <v>315.49990277360268</v>
      </c>
      <c r="E2992" s="59">
        <v>0</v>
      </c>
      <c r="F2992" s="57">
        <v>424062</v>
      </c>
      <c r="G2992" s="57" t="s">
        <v>351</v>
      </c>
      <c r="H2992" s="57">
        <v>2019</v>
      </c>
      <c r="I2992" s="59">
        <v>0.56699999999999995</v>
      </c>
      <c r="J2992" s="57" t="s">
        <v>268</v>
      </c>
      <c r="K2992" s="57">
        <v>872008</v>
      </c>
      <c r="L2992" s="58">
        <v>178.8884448726327</v>
      </c>
      <c r="M2992" s="58">
        <v>136.61145790096998</v>
      </c>
      <c r="O2992" s="57" t="s">
        <v>283</v>
      </c>
      <c r="P2992" s="57">
        <v>506001</v>
      </c>
    </row>
    <row r="2993" spans="1:16" x14ac:dyDescent="0.25">
      <c r="A2993" s="57" t="s">
        <v>56</v>
      </c>
      <c r="B2993" s="57" t="s">
        <v>55</v>
      </c>
      <c r="C2993" s="57" t="s">
        <v>5</v>
      </c>
      <c r="D2993" s="58">
        <v>315.50006372237584</v>
      </c>
      <c r="E2993" s="59">
        <v>0</v>
      </c>
      <c r="F2993" s="57">
        <v>424039</v>
      </c>
      <c r="G2993" s="57" t="s">
        <v>263</v>
      </c>
      <c r="H2993" s="57">
        <v>2019</v>
      </c>
      <c r="I2993" s="59">
        <v>0.56699999999999995</v>
      </c>
      <c r="J2993" s="57">
        <v>9110</v>
      </c>
      <c r="K2993" s="57">
        <v>872008</v>
      </c>
      <c r="L2993" s="58">
        <v>178.88853613058708</v>
      </c>
      <c r="M2993" s="58">
        <v>136.61152759178876</v>
      </c>
      <c r="O2993" s="57" t="s">
        <v>257</v>
      </c>
      <c r="P2993" s="57">
        <v>509355</v>
      </c>
    </row>
    <row r="2994" spans="1:16" x14ac:dyDescent="0.25">
      <c r="A2994" s="57" t="s">
        <v>56</v>
      </c>
      <c r="B2994" s="57" t="s">
        <v>55</v>
      </c>
      <c r="C2994" s="57" t="s">
        <v>5</v>
      </c>
      <c r="D2994" s="58">
        <v>315.50010270817927</v>
      </c>
      <c r="E2994" s="59">
        <v>0</v>
      </c>
      <c r="F2994" s="57">
        <v>424039</v>
      </c>
      <c r="G2994" s="57" t="s">
        <v>263</v>
      </c>
      <c r="H2994" s="57">
        <v>2019</v>
      </c>
      <c r="I2994" s="59">
        <v>0.56699999999999995</v>
      </c>
      <c r="J2994" s="57">
        <v>9110</v>
      </c>
      <c r="K2994" s="57">
        <v>872008</v>
      </c>
      <c r="L2994" s="58">
        <v>178.88855823553763</v>
      </c>
      <c r="M2994" s="58">
        <v>136.61154447264164</v>
      </c>
      <c r="O2994" s="57" t="s">
        <v>257</v>
      </c>
      <c r="P2994" s="57">
        <v>509355</v>
      </c>
    </row>
    <row r="2995" spans="1:16" x14ac:dyDescent="0.25">
      <c r="A2995" s="57" t="s">
        <v>56</v>
      </c>
      <c r="B2995" s="57" t="s">
        <v>55</v>
      </c>
      <c r="C2995" s="57" t="s">
        <v>5</v>
      </c>
      <c r="D2995" s="58">
        <v>315.50014188077756</v>
      </c>
      <c r="E2995" s="59">
        <v>0</v>
      </c>
      <c r="F2995" s="57">
        <v>424039</v>
      </c>
      <c r="G2995" s="57" t="s">
        <v>263</v>
      </c>
      <c r="H2995" s="57">
        <v>2019</v>
      </c>
      <c r="I2995" s="59">
        <v>0.56699999999999995</v>
      </c>
      <c r="J2995" s="57">
        <v>9110</v>
      </c>
      <c r="K2995" s="57">
        <v>872008</v>
      </c>
      <c r="L2995" s="58">
        <v>178.88858044640085</v>
      </c>
      <c r="M2995" s="58">
        <v>136.61156143437671</v>
      </c>
      <c r="O2995" s="57" t="s">
        <v>257</v>
      </c>
      <c r="P2995" s="57">
        <v>509355</v>
      </c>
    </row>
    <row r="2996" spans="1:16" x14ac:dyDescent="0.25">
      <c r="A2996" s="57" t="s">
        <v>56</v>
      </c>
      <c r="B2996" s="57" t="s">
        <v>55</v>
      </c>
      <c r="C2996" s="57" t="s">
        <v>5</v>
      </c>
      <c r="D2996" s="58">
        <v>315.50034821783356</v>
      </c>
      <c r="E2996" s="59">
        <v>0</v>
      </c>
      <c r="F2996" s="57">
        <v>424039</v>
      </c>
      <c r="G2996" s="57" t="s">
        <v>263</v>
      </c>
      <c r="H2996" s="57">
        <v>2019</v>
      </c>
      <c r="I2996" s="59">
        <v>0.56699999999999995</v>
      </c>
      <c r="J2996" s="57">
        <v>9110</v>
      </c>
      <c r="K2996" s="57">
        <v>872008</v>
      </c>
      <c r="L2996" s="58">
        <v>178.88869743951162</v>
      </c>
      <c r="M2996" s="58">
        <v>136.61165077832194</v>
      </c>
      <c r="O2996" s="57" t="s">
        <v>257</v>
      </c>
      <c r="P2996" s="57">
        <v>509355</v>
      </c>
    </row>
    <row r="2997" spans="1:16" x14ac:dyDescent="0.25">
      <c r="A2997" s="57" t="s">
        <v>56</v>
      </c>
      <c r="B2997" s="57" t="s">
        <v>55</v>
      </c>
      <c r="C2997" s="57" t="s">
        <v>5</v>
      </c>
      <c r="D2997" s="58">
        <v>320.49978392384935</v>
      </c>
      <c r="E2997" s="59">
        <v>0</v>
      </c>
      <c r="F2997" s="57">
        <v>424039</v>
      </c>
      <c r="G2997" s="57" t="s">
        <v>263</v>
      </c>
      <c r="H2997" s="57">
        <v>2018</v>
      </c>
      <c r="I2997" s="59">
        <v>0.56699999999999995</v>
      </c>
      <c r="J2997" s="57">
        <v>9110</v>
      </c>
      <c r="K2997" s="57">
        <v>872008</v>
      </c>
      <c r="L2997" s="58">
        <v>181.72337748482258</v>
      </c>
      <c r="M2997" s="58">
        <v>138.77640643902677</v>
      </c>
      <c r="O2997" s="57" t="s">
        <v>257</v>
      </c>
      <c r="P2997" s="57">
        <v>509355</v>
      </c>
    </row>
    <row r="2998" spans="1:16" x14ac:dyDescent="0.25">
      <c r="A2998" s="57" t="s">
        <v>56</v>
      </c>
      <c r="B2998" s="57" t="s">
        <v>55</v>
      </c>
      <c r="C2998" s="57" t="s">
        <v>5</v>
      </c>
      <c r="D2998" s="58">
        <v>320.49997440847693</v>
      </c>
      <c r="E2998" s="59">
        <v>0</v>
      </c>
      <c r="F2998" s="57">
        <v>424039</v>
      </c>
      <c r="G2998" s="57" t="s">
        <v>263</v>
      </c>
      <c r="H2998" s="57">
        <v>2018</v>
      </c>
      <c r="I2998" s="59">
        <v>0.56699999999999995</v>
      </c>
      <c r="J2998" s="57">
        <v>9110</v>
      </c>
      <c r="K2998" s="57">
        <v>872008</v>
      </c>
      <c r="L2998" s="58">
        <v>181.72348548960639</v>
      </c>
      <c r="M2998" s="58">
        <v>138.77648891887054</v>
      </c>
      <c r="O2998" s="57" t="s">
        <v>257</v>
      </c>
      <c r="P2998" s="57">
        <v>509355</v>
      </c>
    </row>
    <row r="2999" spans="1:16" x14ac:dyDescent="0.25">
      <c r="A2999" s="57" t="s">
        <v>56</v>
      </c>
      <c r="B2999" s="57" t="s">
        <v>55</v>
      </c>
      <c r="C2999" s="57" t="s">
        <v>5</v>
      </c>
      <c r="D2999" s="58">
        <v>320.50002923168432</v>
      </c>
      <c r="E2999" s="59">
        <v>0</v>
      </c>
      <c r="F2999" s="57">
        <v>424039</v>
      </c>
      <c r="G2999" s="57" t="s">
        <v>263</v>
      </c>
      <c r="H2999" s="57">
        <v>2018</v>
      </c>
      <c r="I2999" s="59">
        <v>0.56699999999999995</v>
      </c>
      <c r="J2999" s="57">
        <v>9110</v>
      </c>
      <c r="K2999" s="57">
        <v>872008</v>
      </c>
      <c r="L2999" s="58">
        <v>181.72351657436499</v>
      </c>
      <c r="M2999" s="58">
        <v>138.77651265731933</v>
      </c>
      <c r="O2999" s="57" t="s">
        <v>257</v>
      </c>
      <c r="P2999" s="57">
        <v>509355</v>
      </c>
    </row>
    <row r="3000" spans="1:16" x14ac:dyDescent="0.25">
      <c r="A3000" s="57" t="s">
        <v>56</v>
      </c>
      <c r="B3000" s="57" t="s">
        <v>55</v>
      </c>
      <c r="C3000" s="57" t="s">
        <v>5</v>
      </c>
      <c r="D3000" s="58">
        <v>320.50027731922415</v>
      </c>
      <c r="E3000" s="59">
        <v>0</v>
      </c>
      <c r="F3000" s="57">
        <v>424039</v>
      </c>
      <c r="G3000" s="57" t="s">
        <v>263</v>
      </c>
      <c r="H3000" s="57">
        <v>2018</v>
      </c>
      <c r="I3000" s="59">
        <v>0.56699999999999995</v>
      </c>
      <c r="J3000" s="57">
        <v>9110</v>
      </c>
      <c r="K3000" s="57">
        <v>872008</v>
      </c>
      <c r="L3000" s="58">
        <v>181.72365724000008</v>
      </c>
      <c r="M3000" s="58">
        <v>138.77662007922407</v>
      </c>
      <c r="O3000" s="57" t="s">
        <v>257</v>
      </c>
      <c r="P3000" s="57">
        <v>509355</v>
      </c>
    </row>
    <row r="3001" spans="1:16" x14ac:dyDescent="0.25">
      <c r="A3001" s="57" t="s">
        <v>56</v>
      </c>
      <c r="B3001" s="57" t="s">
        <v>55</v>
      </c>
      <c r="C3001" s="57" t="s">
        <v>5</v>
      </c>
      <c r="D3001" s="58">
        <v>331.50014876791761</v>
      </c>
      <c r="E3001" s="59">
        <v>0</v>
      </c>
      <c r="F3001" s="57">
        <v>424039</v>
      </c>
      <c r="G3001" s="57" t="s">
        <v>263</v>
      </c>
      <c r="H3001" s="57">
        <v>2020</v>
      </c>
      <c r="I3001" s="59">
        <v>0.56699999999999995</v>
      </c>
      <c r="J3001" s="57">
        <v>9110</v>
      </c>
      <c r="K3001" s="57">
        <v>872008</v>
      </c>
      <c r="L3001" s="58">
        <v>187.96058435140927</v>
      </c>
      <c r="M3001" s="58">
        <v>143.53956441650834</v>
      </c>
      <c r="O3001" s="57" t="s">
        <v>257</v>
      </c>
      <c r="P3001" s="57">
        <v>509355</v>
      </c>
    </row>
    <row r="3002" spans="1:16" x14ac:dyDescent="0.25">
      <c r="A3002" s="57" t="s">
        <v>56</v>
      </c>
      <c r="B3002" s="57" t="s">
        <v>55</v>
      </c>
      <c r="C3002" s="57" t="s">
        <v>5</v>
      </c>
      <c r="D3002" s="58">
        <v>473.49990953673517</v>
      </c>
      <c r="E3002" s="59">
        <v>0</v>
      </c>
      <c r="F3002" s="57">
        <v>424039</v>
      </c>
      <c r="G3002" s="57" t="s">
        <v>263</v>
      </c>
      <c r="H3002" s="57">
        <v>2019</v>
      </c>
      <c r="I3002" s="59">
        <v>0.56699999999999995</v>
      </c>
      <c r="J3002" s="57">
        <v>9110</v>
      </c>
      <c r="K3002" s="57">
        <v>872008</v>
      </c>
      <c r="L3002" s="58">
        <v>268.4744487073288</v>
      </c>
      <c r="M3002" s="58">
        <v>205.02546082940637</v>
      </c>
      <c r="O3002" s="57" t="s">
        <v>257</v>
      </c>
      <c r="P3002" s="57">
        <v>509355</v>
      </c>
    </row>
    <row r="3003" spans="1:16" x14ac:dyDescent="0.25">
      <c r="A3003" s="57" t="s">
        <v>56</v>
      </c>
      <c r="B3003" s="57" t="s">
        <v>55</v>
      </c>
      <c r="C3003" s="57" t="s">
        <v>5</v>
      </c>
      <c r="D3003" s="58">
        <v>495.49974768752406</v>
      </c>
      <c r="E3003" s="59">
        <v>0</v>
      </c>
      <c r="F3003" s="57">
        <v>424039</v>
      </c>
      <c r="G3003" s="57" t="s">
        <v>263</v>
      </c>
      <c r="H3003" s="57">
        <v>2020</v>
      </c>
      <c r="I3003" s="59">
        <v>0.56699999999999995</v>
      </c>
      <c r="J3003" s="57">
        <v>9110</v>
      </c>
      <c r="K3003" s="57">
        <v>872008</v>
      </c>
      <c r="L3003" s="58">
        <v>280.94835693882612</v>
      </c>
      <c r="M3003" s="58">
        <v>214.55139074869794</v>
      </c>
      <c r="O3003" s="57" t="s">
        <v>257</v>
      </c>
      <c r="P3003" s="57">
        <v>509355</v>
      </c>
    </row>
    <row r="3004" spans="1:16" x14ac:dyDescent="0.25">
      <c r="A3004" s="57" t="s">
        <v>56</v>
      </c>
      <c r="B3004" s="57" t="s">
        <v>55</v>
      </c>
      <c r="C3004" s="57" t="s">
        <v>5</v>
      </c>
      <c r="D3004" s="58">
        <v>495.49977996844274</v>
      </c>
      <c r="E3004" s="59">
        <v>0</v>
      </c>
      <c r="F3004" s="57">
        <v>424039</v>
      </c>
      <c r="G3004" s="57" t="s">
        <v>263</v>
      </c>
      <c r="H3004" s="57">
        <v>2020</v>
      </c>
      <c r="I3004" s="59">
        <v>0.56699999999999995</v>
      </c>
      <c r="J3004" s="57">
        <v>9110</v>
      </c>
      <c r="K3004" s="57">
        <v>872008</v>
      </c>
      <c r="L3004" s="58">
        <v>280.94837524210703</v>
      </c>
      <c r="M3004" s="58">
        <v>214.5514047263357</v>
      </c>
      <c r="O3004" s="57" t="s">
        <v>257</v>
      </c>
      <c r="P3004" s="57">
        <v>509355</v>
      </c>
    </row>
    <row r="3005" spans="1:16" x14ac:dyDescent="0.25">
      <c r="A3005" s="57" t="s">
        <v>56</v>
      </c>
      <c r="B3005" s="57" t="s">
        <v>55</v>
      </c>
      <c r="C3005" s="57" t="s">
        <v>5</v>
      </c>
      <c r="D3005" s="58">
        <v>495.49993018496622</v>
      </c>
      <c r="E3005" s="59">
        <v>0</v>
      </c>
      <c r="F3005" s="57">
        <v>424039</v>
      </c>
      <c r="G3005" s="57" t="s">
        <v>263</v>
      </c>
      <c r="H3005" s="57">
        <v>2020</v>
      </c>
      <c r="I3005" s="59">
        <v>0.56699999999999995</v>
      </c>
      <c r="J3005" s="57">
        <v>9110</v>
      </c>
      <c r="K3005" s="57">
        <v>872008</v>
      </c>
      <c r="L3005" s="58">
        <v>280.9484604148758</v>
      </c>
      <c r="M3005" s="58">
        <v>214.55146977009042</v>
      </c>
      <c r="O3005" s="57" t="s">
        <v>257</v>
      </c>
      <c r="P3005" s="57">
        <v>509355</v>
      </c>
    </row>
    <row r="3006" spans="1:16" x14ac:dyDescent="0.25">
      <c r="A3006" s="57" t="s">
        <v>56</v>
      </c>
      <c r="B3006" s="57" t="s">
        <v>55</v>
      </c>
      <c r="C3006" s="57" t="s">
        <v>5</v>
      </c>
      <c r="D3006" s="58">
        <v>495.50002278255857</v>
      </c>
      <c r="E3006" s="59">
        <v>0</v>
      </c>
      <c r="F3006" s="57">
        <v>424039</v>
      </c>
      <c r="G3006" s="57" t="s">
        <v>263</v>
      </c>
      <c r="H3006" s="57">
        <v>2020</v>
      </c>
      <c r="I3006" s="59">
        <v>0.56699999999999995</v>
      </c>
      <c r="J3006" s="57">
        <v>9110</v>
      </c>
      <c r="K3006" s="57">
        <v>872008</v>
      </c>
      <c r="L3006" s="58">
        <v>280.94851291771067</v>
      </c>
      <c r="M3006" s="58">
        <v>214.5515098648479</v>
      </c>
      <c r="O3006" s="57" t="s">
        <v>257</v>
      </c>
      <c r="P3006" s="57">
        <v>509355</v>
      </c>
    </row>
    <row r="3007" spans="1:16" x14ac:dyDescent="0.25">
      <c r="A3007" s="57" t="s">
        <v>56</v>
      </c>
      <c r="B3007" s="57" t="s">
        <v>55</v>
      </c>
      <c r="C3007" s="57" t="s">
        <v>5</v>
      </c>
      <c r="D3007" s="58">
        <v>495.50003541879374</v>
      </c>
      <c r="E3007" s="59">
        <v>0</v>
      </c>
      <c r="F3007" s="57">
        <v>424039</v>
      </c>
      <c r="G3007" s="57" t="s">
        <v>263</v>
      </c>
      <c r="H3007" s="57">
        <v>2020</v>
      </c>
      <c r="I3007" s="59">
        <v>0.56699999999999995</v>
      </c>
      <c r="J3007" s="57">
        <v>9110</v>
      </c>
      <c r="K3007" s="57">
        <v>872008</v>
      </c>
      <c r="L3007" s="58">
        <v>280.94852008245601</v>
      </c>
      <c r="M3007" s="58">
        <v>214.55151533633773</v>
      </c>
      <c r="O3007" s="57" t="s">
        <v>257</v>
      </c>
      <c r="P3007" s="57">
        <v>509355</v>
      </c>
    </row>
    <row r="3008" spans="1:16" x14ac:dyDescent="0.25">
      <c r="A3008" s="57" t="s">
        <v>56</v>
      </c>
      <c r="B3008" s="57" t="s">
        <v>55</v>
      </c>
      <c r="C3008" s="57" t="s">
        <v>5</v>
      </c>
      <c r="D3008" s="58">
        <v>495.50004275416768</v>
      </c>
      <c r="E3008" s="59">
        <v>0</v>
      </c>
      <c r="F3008" s="57">
        <v>424039</v>
      </c>
      <c r="G3008" s="57" t="s">
        <v>263</v>
      </c>
      <c r="H3008" s="57">
        <v>2020</v>
      </c>
      <c r="I3008" s="59">
        <v>0.56699999999999995</v>
      </c>
      <c r="J3008" s="57">
        <v>9110</v>
      </c>
      <c r="K3008" s="57">
        <v>872008</v>
      </c>
      <c r="L3008" s="58">
        <v>280.94852424161303</v>
      </c>
      <c r="M3008" s="58">
        <v>214.55151851255465</v>
      </c>
      <c r="O3008" s="57" t="s">
        <v>257</v>
      </c>
      <c r="P3008" s="57">
        <v>509355</v>
      </c>
    </row>
    <row r="3009" spans="1:16" x14ac:dyDescent="0.25">
      <c r="A3009" s="57" t="s">
        <v>56</v>
      </c>
      <c r="B3009" s="57" t="s">
        <v>55</v>
      </c>
      <c r="C3009" s="57" t="s">
        <v>5</v>
      </c>
      <c r="D3009" s="58">
        <v>495.5000506560902</v>
      </c>
      <c r="E3009" s="59">
        <v>0</v>
      </c>
      <c r="F3009" s="57">
        <v>424039</v>
      </c>
      <c r="G3009" s="57" t="s">
        <v>263</v>
      </c>
      <c r="H3009" s="57">
        <v>2020</v>
      </c>
      <c r="I3009" s="59">
        <v>0.56699999999999995</v>
      </c>
      <c r="J3009" s="57">
        <v>9110</v>
      </c>
      <c r="K3009" s="57">
        <v>872008</v>
      </c>
      <c r="L3009" s="58">
        <v>280.94852872200312</v>
      </c>
      <c r="M3009" s="58">
        <v>214.55152193408708</v>
      </c>
      <c r="O3009" s="57" t="s">
        <v>257</v>
      </c>
      <c r="P3009" s="57">
        <v>509355</v>
      </c>
    </row>
    <row r="3010" spans="1:16" x14ac:dyDescent="0.25">
      <c r="A3010" s="57" t="s">
        <v>56</v>
      </c>
      <c r="B3010" s="57" t="s">
        <v>55</v>
      </c>
      <c r="C3010" s="57" t="s">
        <v>5</v>
      </c>
      <c r="D3010" s="58">
        <v>495.50014015084639</v>
      </c>
      <c r="E3010" s="59">
        <v>0</v>
      </c>
      <c r="F3010" s="57">
        <v>424039</v>
      </c>
      <c r="G3010" s="57" t="s">
        <v>263</v>
      </c>
      <c r="H3010" s="57">
        <v>2020</v>
      </c>
      <c r="I3010" s="59">
        <v>0.56699999999999995</v>
      </c>
      <c r="J3010" s="57">
        <v>9110</v>
      </c>
      <c r="K3010" s="57">
        <v>872008</v>
      </c>
      <c r="L3010" s="58">
        <v>280.94857946552986</v>
      </c>
      <c r="M3010" s="58">
        <v>214.55156068531653</v>
      </c>
      <c r="O3010" s="57" t="s">
        <v>257</v>
      </c>
      <c r="P3010" s="57">
        <v>509355</v>
      </c>
    </row>
    <row r="3011" spans="1:16" x14ac:dyDescent="0.25">
      <c r="A3011" s="57" t="s">
        <v>56</v>
      </c>
      <c r="B3011" s="57" t="s">
        <v>55</v>
      </c>
      <c r="C3011" s="57" t="s">
        <v>5</v>
      </c>
      <c r="D3011" s="58">
        <v>631.00010271061308</v>
      </c>
      <c r="E3011" s="59">
        <v>0</v>
      </c>
      <c r="F3011" s="57">
        <v>424039</v>
      </c>
      <c r="G3011" s="57" t="s">
        <v>263</v>
      </c>
      <c r="H3011" s="57">
        <v>2019</v>
      </c>
      <c r="I3011" s="59">
        <v>0.56699999999999995</v>
      </c>
      <c r="J3011" s="57">
        <v>9110</v>
      </c>
      <c r="K3011" s="57">
        <v>872008</v>
      </c>
      <c r="L3011" s="58">
        <v>357.77705823691758</v>
      </c>
      <c r="M3011" s="58">
        <v>273.2230444736955</v>
      </c>
      <c r="O3011" s="57" t="s">
        <v>257</v>
      </c>
      <c r="P3011" s="57">
        <v>509355</v>
      </c>
    </row>
    <row r="3012" spans="1:16" x14ac:dyDescent="0.25">
      <c r="A3012" s="57" t="s">
        <v>56</v>
      </c>
      <c r="B3012" s="57" t="s">
        <v>55</v>
      </c>
      <c r="C3012" s="57" t="s">
        <v>5</v>
      </c>
      <c r="D3012" s="58">
        <v>640.99954281061366</v>
      </c>
      <c r="E3012" s="59">
        <v>0</v>
      </c>
      <c r="F3012" s="57">
        <v>424039</v>
      </c>
      <c r="G3012" s="57" t="s">
        <v>263</v>
      </c>
      <c r="H3012" s="57">
        <v>2018</v>
      </c>
      <c r="I3012" s="59">
        <v>0.56699999999999995</v>
      </c>
      <c r="J3012" s="57">
        <v>9110</v>
      </c>
      <c r="K3012" s="57">
        <v>872008</v>
      </c>
      <c r="L3012" s="58">
        <v>363.44674077361793</v>
      </c>
      <c r="M3012" s="58">
        <v>277.55280203699573</v>
      </c>
      <c r="O3012" s="57" t="s">
        <v>257</v>
      </c>
      <c r="P3012" s="57">
        <v>509355</v>
      </c>
    </row>
    <row r="3013" spans="1:16" x14ac:dyDescent="0.25">
      <c r="A3013" s="57" t="s">
        <v>56</v>
      </c>
      <c r="B3013" s="57" t="s">
        <v>55</v>
      </c>
      <c r="C3013" s="57" t="s">
        <v>5</v>
      </c>
      <c r="D3013" s="58">
        <v>4290.7999133294152</v>
      </c>
      <c r="E3013" s="59">
        <v>0</v>
      </c>
      <c r="F3013" s="57">
        <v>424057</v>
      </c>
      <c r="G3013" s="57" t="s">
        <v>293</v>
      </c>
      <c r="H3013" s="57">
        <v>2019</v>
      </c>
      <c r="I3013" s="59">
        <v>0</v>
      </c>
      <c r="J3013" s="57" t="s">
        <v>268</v>
      </c>
      <c r="K3013" s="57">
        <v>872008</v>
      </c>
      <c r="M3013" s="58">
        <v>4290.7999133294152</v>
      </c>
      <c r="O3013" s="57">
        <v>9230</v>
      </c>
      <c r="P3013" s="57">
        <v>504003</v>
      </c>
    </row>
    <row r="3014" spans="1:16" hidden="1" x14ac:dyDescent="0.25">
      <c r="A3014" s="60" t="s">
        <v>56</v>
      </c>
      <c r="B3014" s="60" t="s">
        <v>55</v>
      </c>
      <c r="C3014" s="57" t="s">
        <v>167</v>
      </c>
      <c r="D3014" s="61">
        <v>472.00079392727872</v>
      </c>
      <c r="E3014" s="62">
        <v>0</v>
      </c>
      <c r="F3014" s="60">
        <v>464039</v>
      </c>
      <c r="G3014" s="60" t="s">
        <v>264</v>
      </c>
      <c r="H3014" s="60">
        <v>2020</v>
      </c>
      <c r="I3014" s="62">
        <v>0.56699999999999995</v>
      </c>
      <c r="J3014" s="60">
        <v>9110</v>
      </c>
      <c r="K3014" s="60">
        <v>872008</v>
      </c>
      <c r="L3014" s="61">
        <v>267.62445015676701</v>
      </c>
      <c r="M3014" s="61">
        <v>204.37634377051171</v>
      </c>
      <c r="N3014" s="61"/>
      <c r="O3014" s="60" t="s">
        <v>257</v>
      </c>
      <c r="P3014" s="60">
        <v>509355</v>
      </c>
    </row>
    <row r="3015" spans="1:16" hidden="1" x14ac:dyDescent="0.25">
      <c r="A3015" s="60" t="s">
        <v>56</v>
      </c>
      <c r="B3015" s="60" t="s">
        <v>55</v>
      </c>
      <c r="C3015" s="57" t="s">
        <v>167</v>
      </c>
      <c r="D3015" s="61">
        <v>483.4996062643088</v>
      </c>
      <c r="E3015" s="62">
        <v>0</v>
      </c>
      <c r="F3015" s="60">
        <v>464039</v>
      </c>
      <c r="G3015" s="60" t="s">
        <v>264</v>
      </c>
      <c r="H3015" s="60">
        <v>2018</v>
      </c>
      <c r="I3015" s="62">
        <v>0.56699999999999995</v>
      </c>
      <c r="J3015" s="60">
        <v>9110</v>
      </c>
      <c r="K3015" s="60">
        <v>872008</v>
      </c>
      <c r="L3015" s="61">
        <v>274.14427675186306</v>
      </c>
      <c r="M3015" s="61">
        <v>209.35532951244573</v>
      </c>
      <c r="N3015" s="61"/>
      <c r="O3015" s="60" t="s">
        <v>257</v>
      </c>
      <c r="P3015" s="60">
        <v>509355</v>
      </c>
    </row>
    <row r="3016" spans="1:16" hidden="1" x14ac:dyDescent="0.25">
      <c r="A3016" s="60" t="s">
        <v>56</v>
      </c>
      <c r="B3016" s="60" t="s">
        <v>55</v>
      </c>
      <c r="C3016" s="57" t="s">
        <v>167</v>
      </c>
      <c r="D3016" s="61">
        <v>483.499813243917</v>
      </c>
      <c r="E3016" s="62">
        <v>0</v>
      </c>
      <c r="F3016" s="60">
        <v>464039</v>
      </c>
      <c r="G3016" s="60" t="s">
        <v>264</v>
      </c>
      <c r="H3016" s="60">
        <v>2018</v>
      </c>
      <c r="I3016" s="62">
        <v>0.56699999999999995</v>
      </c>
      <c r="J3016" s="60">
        <v>9110</v>
      </c>
      <c r="K3016" s="60">
        <v>872008</v>
      </c>
      <c r="L3016" s="61">
        <v>274.14439410930089</v>
      </c>
      <c r="M3016" s="61">
        <v>209.35541913461611</v>
      </c>
      <c r="N3016" s="61"/>
      <c r="O3016" s="60" t="s">
        <v>257</v>
      </c>
      <c r="P3016" s="60">
        <v>509355</v>
      </c>
    </row>
    <row r="3017" spans="1:16" hidden="1" x14ac:dyDescent="0.25">
      <c r="A3017" s="60" t="s">
        <v>56</v>
      </c>
      <c r="B3017" s="60" t="s">
        <v>55</v>
      </c>
      <c r="C3017" s="57" t="s">
        <v>167</v>
      </c>
      <c r="D3017" s="61">
        <v>483.50006174995877</v>
      </c>
      <c r="E3017" s="62">
        <v>0</v>
      </c>
      <c r="F3017" s="60">
        <v>464039</v>
      </c>
      <c r="G3017" s="60" t="s">
        <v>264</v>
      </c>
      <c r="H3017" s="60">
        <v>2018</v>
      </c>
      <c r="I3017" s="62">
        <v>0.56699999999999995</v>
      </c>
      <c r="J3017" s="60">
        <v>9110</v>
      </c>
      <c r="K3017" s="60">
        <v>872008</v>
      </c>
      <c r="L3017" s="61">
        <v>274.14453501222658</v>
      </c>
      <c r="M3017" s="61">
        <v>209.35552673773219</v>
      </c>
      <c r="N3017" s="61"/>
      <c r="O3017" s="60" t="s">
        <v>257</v>
      </c>
      <c r="P3017" s="60">
        <v>509355</v>
      </c>
    </row>
    <row r="3018" spans="1:16" hidden="1" x14ac:dyDescent="0.25">
      <c r="A3018" s="60" t="s">
        <v>56</v>
      </c>
      <c r="B3018" s="60" t="s">
        <v>55</v>
      </c>
      <c r="C3018" s="57" t="s">
        <v>167</v>
      </c>
      <c r="D3018" s="61">
        <v>483.50037331126418</v>
      </c>
      <c r="E3018" s="62">
        <v>0</v>
      </c>
      <c r="F3018" s="60">
        <v>464039</v>
      </c>
      <c r="G3018" s="60" t="s">
        <v>264</v>
      </c>
      <c r="H3018" s="60">
        <v>2018</v>
      </c>
      <c r="I3018" s="62">
        <v>0.56699999999999995</v>
      </c>
      <c r="J3018" s="60">
        <v>9110</v>
      </c>
      <c r="K3018" s="60">
        <v>872008</v>
      </c>
      <c r="L3018" s="61">
        <v>274.14471166748677</v>
      </c>
      <c r="M3018" s="61">
        <v>209.35566164377741</v>
      </c>
      <c r="N3018" s="61"/>
      <c r="O3018" s="60" t="s">
        <v>257</v>
      </c>
      <c r="P3018" s="60">
        <v>509355</v>
      </c>
    </row>
    <row r="3019" spans="1:16" hidden="1" x14ac:dyDescent="0.25">
      <c r="A3019" s="60" t="s">
        <v>56</v>
      </c>
      <c r="B3019" s="60" t="s">
        <v>55</v>
      </c>
      <c r="C3019" s="57" t="s">
        <v>167</v>
      </c>
      <c r="D3019" s="61">
        <v>499.99935223894903</v>
      </c>
      <c r="E3019" s="62">
        <v>0</v>
      </c>
      <c r="F3019" s="60">
        <v>464039</v>
      </c>
      <c r="G3019" s="60" t="s">
        <v>264</v>
      </c>
      <c r="H3019" s="60">
        <v>2019</v>
      </c>
      <c r="I3019" s="62">
        <v>0.56699999999999995</v>
      </c>
      <c r="J3019" s="60">
        <v>9110</v>
      </c>
      <c r="K3019" s="60">
        <v>872008</v>
      </c>
      <c r="L3019" s="61">
        <v>283.49963271948405</v>
      </c>
      <c r="M3019" s="61">
        <v>216.49971951946497</v>
      </c>
      <c r="N3019" s="61"/>
      <c r="O3019" s="60" t="s">
        <v>257</v>
      </c>
      <c r="P3019" s="60">
        <v>509355</v>
      </c>
    </row>
    <row r="3020" spans="1:16" hidden="1" x14ac:dyDescent="0.25">
      <c r="A3020" s="60" t="s">
        <v>56</v>
      </c>
      <c r="B3020" s="60" t="s">
        <v>55</v>
      </c>
      <c r="C3020" s="57" t="s">
        <v>167</v>
      </c>
      <c r="D3020" s="61">
        <v>499.99960804589927</v>
      </c>
      <c r="E3020" s="62">
        <v>0</v>
      </c>
      <c r="F3020" s="60">
        <v>464039</v>
      </c>
      <c r="G3020" s="60" t="s">
        <v>264</v>
      </c>
      <c r="H3020" s="60">
        <v>2019</v>
      </c>
      <c r="I3020" s="62">
        <v>0.56699999999999995</v>
      </c>
      <c r="J3020" s="60">
        <v>9110</v>
      </c>
      <c r="K3020" s="60">
        <v>872008</v>
      </c>
      <c r="L3020" s="61">
        <v>283.49977776202485</v>
      </c>
      <c r="M3020" s="61">
        <v>216.49983028387442</v>
      </c>
      <c r="N3020" s="61"/>
      <c r="O3020" s="60" t="s">
        <v>257</v>
      </c>
      <c r="P3020" s="60">
        <v>509355</v>
      </c>
    </row>
    <row r="3021" spans="1:16" hidden="1" x14ac:dyDescent="0.25">
      <c r="A3021" s="60" t="s">
        <v>56</v>
      </c>
      <c r="B3021" s="60" t="s">
        <v>55</v>
      </c>
      <c r="C3021" s="57" t="s">
        <v>167</v>
      </c>
      <c r="D3021" s="61">
        <v>499.99967956133213</v>
      </c>
      <c r="E3021" s="62">
        <v>0</v>
      </c>
      <c r="F3021" s="60">
        <v>464039</v>
      </c>
      <c r="G3021" s="60" t="s">
        <v>264</v>
      </c>
      <c r="H3021" s="60">
        <v>2019</v>
      </c>
      <c r="I3021" s="62">
        <v>0.56699999999999995</v>
      </c>
      <c r="J3021" s="60">
        <v>9110</v>
      </c>
      <c r="K3021" s="60">
        <v>872008</v>
      </c>
      <c r="L3021" s="61">
        <v>283.49981831127531</v>
      </c>
      <c r="M3021" s="61">
        <v>216.49986125005682</v>
      </c>
      <c r="N3021" s="61"/>
      <c r="O3021" s="60" t="s">
        <v>257</v>
      </c>
      <c r="P3021" s="60">
        <v>509355</v>
      </c>
    </row>
    <row r="3022" spans="1:16" hidden="1" x14ac:dyDescent="0.25">
      <c r="A3022" s="60" t="s">
        <v>56</v>
      </c>
      <c r="B3022" s="60" t="s">
        <v>55</v>
      </c>
      <c r="C3022" s="57" t="s">
        <v>167</v>
      </c>
      <c r="D3022" s="61">
        <v>499.99980873428893</v>
      </c>
      <c r="E3022" s="62">
        <v>0</v>
      </c>
      <c r="F3022" s="60">
        <v>464039</v>
      </c>
      <c r="G3022" s="60" t="s">
        <v>264</v>
      </c>
      <c r="H3022" s="60">
        <v>2019</v>
      </c>
      <c r="I3022" s="62">
        <v>0.56699999999999995</v>
      </c>
      <c r="J3022" s="60">
        <v>9110</v>
      </c>
      <c r="K3022" s="60">
        <v>872008</v>
      </c>
      <c r="L3022" s="61">
        <v>283.49989155234181</v>
      </c>
      <c r="M3022" s="61">
        <v>216.49991718194713</v>
      </c>
      <c r="N3022" s="61"/>
      <c r="O3022" s="60" t="s">
        <v>257</v>
      </c>
      <c r="P3022" s="60">
        <v>509355</v>
      </c>
    </row>
    <row r="3023" spans="1:16" hidden="1" x14ac:dyDescent="0.25">
      <c r="A3023" s="60" t="s">
        <v>56</v>
      </c>
      <c r="B3023" s="60" t="s">
        <v>55</v>
      </c>
      <c r="C3023" s="57" t="s">
        <v>167</v>
      </c>
      <c r="D3023" s="61">
        <v>499.99992480457848</v>
      </c>
      <c r="E3023" s="62">
        <v>0</v>
      </c>
      <c r="F3023" s="60">
        <v>464039</v>
      </c>
      <c r="G3023" s="60" t="s">
        <v>264</v>
      </c>
      <c r="H3023" s="60">
        <v>2019</v>
      </c>
      <c r="I3023" s="62">
        <v>0.56699999999999995</v>
      </c>
      <c r="J3023" s="60">
        <v>9110</v>
      </c>
      <c r="K3023" s="60">
        <v>872008</v>
      </c>
      <c r="L3023" s="61">
        <v>283.49995736419595</v>
      </c>
      <c r="M3023" s="61">
        <v>216.49996744038253</v>
      </c>
      <c r="N3023" s="61"/>
      <c r="O3023" s="60" t="s">
        <v>257</v>
      </c>
      <c r="P3023" s="60">
        <v>509355</v>
      </c>
    </row>
    <row r="3024" spans="1:16" hidden="1" x14ac:dyDescent="0.25">
      <c r="A3024" s="60" t="s">
        <v>56</v>
      </c>
      <c r="B3024" s="60" t="s">
        <v>55</v>
      </c>
      <c r="C3024" s="57" t="s">
        <v>167</v>
      </c>
      <c r="D3024" s="61">
        <v>499.99993774428373</v>
      </c>
      <c r="E3024" s="62">
        <v>0</v>
      </c>
      <c r="F3024" s="60">
        <v>464039</v>
      </c>
      <c r="G3024" s="60" t="s">
        <v>264</v>
      </c>
      <c r="H3024" s="60">
        <v>2019</v>
      </c>
      <c r="I3024" s="62">
        <v>0.56699999999999995</v>
      </c>
      <c r="J3024" s="60">
        <v>9110</v>
      </c>
      <c r="K3024" s="60">
        <v>872008</v>
      </c>
      <c r="L3024" s="61">
        <v>283.49996470100882</v>
      </c>
      <c r="M3024" s="61">
        <v>216.49997304327491</v>
      </c>
      <c r="N3024" s="61"/>
      <c r="O3024" s="60" t="s">
        <v>257</v>
      </c>
      <c r="P3024" s="60">
        <v>509355</v>
      </c>
    </row>
    <row r="3025" spans="1:16" hidden="1" x14ac:dyDescent="0.25">
      <c r="A3025" s="60" t="s">
        <v>56</v>
      </c>
      <c r="B3025" s="60" t="s">
        <v>55</v>
      </c>
      <c r="C3025" s="57" t="s">
        <v>167</v>
      </c>
      <c r="D3025" s="61">
        <v>500.00009162192623</v>
      </c>
      <c r="E3025" s="62">
        <v>0</v>
      </c>
      <c r="F3025" s="60">
        <v>464039</v>
      </c>
      <c r="G3025" s="60" t="s">
        <v>264</v>
      </c>
      <c r="H3025" s="60">
        <v>2019</v>
      </c>
      <c r="I3025" s="62">
        <v>0.56699999999999995</v>
      </c>
      <c r="J3025" s="60">
        <v>9110</v>
      </c>
      <c r="K3025" s="60">
        <v>872008</v>
      </c>
      <c r="L3025" s="61">
        <v>283.50005194963217</v>
      </c>
      <c r="M3025" s="61">
        <v>216.50003967229406</v>
      </c>
      <c r="N3025" s="61"/>
      <c r="O3025" s="60" t="s">
        <v>257</v>
      </c>
      <c r="P3025" s="60">
        <v>509355</v>
      </c>
    </row>
    <row r="3026" spans="1:16" hidden="1" x14ac:dyDescent="0.25">
      <c r="A3026" s="60" t="s">
        <v>56</v>
      </c>
      <c r="B3026" s="60" t="s">
        <v>55</v>
      </c>
      <c r="C3026" s="57" t="s">
        <v>167</v>
      </c>
      <c r="D3026" s="61">
        <v>500.00011375309708</v>
      </c>
      <c r="E3026" s="62">
        <v>0</v>
      </c>
      <c r="F3026" s="60">
        <v>464062</v>
      </c>
      <c r="G3026" s="60" t="s">
        <v>352</v>
      </c>
      <c r="H3026" s="60">
        <v>2019</v>
      </c>
      <c r="I3026" s="62">
        <v>0.56699999999999995</v>
      </c>
      <c r="J3026" s="60" t="s">
        <v>268</v>
      </c>
      <c r="K3026" s="60">
        <v>872008</v>
      </c>
      <c r="L3026" s="61">
        <v>283.500064498006</v>
      </c>
      <c r="M3026" s="61">
        <v>216.50004925509108</v>
      </c>
      <c r="N3026" s="61"/>
      <c r="O3026" s="60" t="s">
        <v>283</v>
      </c>
      <c r="P3026" s="60">
        <v>506001</v>
      </c>
    </row>
    <row r="3027" spans="1:16" hidden="1" x14ac:dyDescent="0.25">
      <c r="A3027" s="60" t="s">
        <v>56</v>
      </c>
      <c r="B3027" s="60" t="s">
        <v>55</v>
      </c>
      <c r="C3027" s="57" t="s">
        <v>167</v>
      </c>
      <c r="D3027" s="61">
        <v>500.00011888502968</v>
      </c>
      <c r="E3027" s="62">
        <v>0</v>
      </c>
      <c r="F3027" s="60">
        <v>464039</v>
      </c>
      <c r="G3027" s="60" t="s">
        <v>264</v>
      </c>
      <c r="H3027" s="60">
        <v>2019</v>
      </c>
      <c r="I3027" s="62">
        <v>0.56699999999999995</v>
      </c>
      <c r="J3027" s="60">
        <v>9110</v>
      </c>
      <c r="K3027" s="60">
        <v>872008</v>
      </c>
      <c r="L3027" s="61">
        <v>283.5000674078118</v>
      </c>
      <c r="M3027" s="61">
        <v>216.50005147721788</v>
      </c>
      <c r="N3027" s="61"/>
      <c r="O3027" s="60" t="s">
        <v>257</v>
      </c>
      <c r="P3027" s="60">
        <v>509355</v>
      </c>
    </row>
    <row r="3028" spans="1:16" hidden="1" x14ac:dyDescent="0.25">
      <c r="A3028" s="60" t="s">
        <v>56</v>
      </c>
      <c r="B3028" s="60" t="s">
        <v>55</v>
      </c>
      <c r="C3028" s="57" t="s">
        <v>167</v>
      </c>
      <c r="D3028" s="61">
        <v>500.00039690887371</v>
      </c>
      <c r="E3028" s="62">
        <v>0</v>
      </c>
      <c r="F3028" s="60">
        <v>464039</v>
      </c>
      <c r="G3028" s="60" t="s">
        <v>264</v>
      </c>
      <c r="H3028" s="60">
        <v>2019</v>
      </c>
      <c r="I3028" s="62">
        <v>0.56699999999999995</v>
      </c>
      <c r="J3028" s="60">
        <v>9110</v>
      </c>
      <c r="K3028" s="60">
        <v>872008</v>
      </c>
      <c r="L3028" s="61">
        <v>283.50022504733136</v>
      </c>
      <c r="M3028" s="61">
        <v>216.50017186154236</v>
      </c>
      <c r="N3028" s="61"/>
      <c r="O3028" s="60" t="s">
        <v>257</v>
      </c>
      <c r="P3028" s="60">
        <v>509355</v>
      </c>
    </row>
    <row r="3029" spans="1:16" hidden="1" x14ac:dyDescent="0.25">
      <c r="A3029" s="60" t="s">
        <v>56</v>
      </c>
      <c r="B3029" s="60" t="s">
        <v>55</v>
      </c>
      <c r="C3029" s="57" t="s">
        <v>167</v>
      </c>
      <c r="D3029" s="61">
        <v>705.49947964193757</v>
      </c>
      <c r="E3029" s="62">
        <v>0</v>
      </c>
      <c r="F3029" s="60">
        <v>464039</v>
      </c>
      <c r="G3029" s="60" t="s">
        <v>264</v>
      </c>
      <c r="H3029" s="60">
        <v>2020</v>
      </c>
      <c r="I3029" s="62">
        <v>0.56699999999999995</v>
      </c>
      <c r="J3029" s="60">
        <v>9110</v>
      </c>
      <c r="K3029" s="60">
        <v>872008</v>
      </c>
      <c r="L3029" s="61">
        <v>400.01820495697859</v>
      </c>
      <c r="M3029" s="61">
        <v>305.48127468495898</v>
      </c>
      <c r="N3029" s="61"/>
      <c r="O3029" s="60" t="s">
        <v>257</v>
      </c>
      <c r="P3029" s="60">
        <v>509355</v>
      </c>
    </row>
    <row r="3030" spans="1:16" hidden="1" x14ac:dyDescent="0.25">
      <c r="A3030" s="60" t="s">
        <v>56</v>
      </c>
      <c r="B3030" s="60" t="s">
        <v>55</v>
      </c>
      <c r="C3030" s="57" t="s">
        <v>167</v>
      </c>
      <c r="D3030" s="61">
        <v>705.49956285670328</v>
      </c>
      <c r="E3030" s="62">
        <v>0</v>
      </c>
      <c r="F3030" s="60">
        <v>464039</v>
      </c>
      <c r="G3030" s="60" t="s">
        <v>264</v>
      </c>
      <c r="H3030" s="60">
        <v>2020</v>
      </c>
      <c r="I3030" s="62">
        <v>0.56699999999999995</v>
      </c>
      <c r="J3030" s="60">
        <v>9110</v>
      </c>
      <c r="K3030" s="60">
        <v>872008</v>
      </c>
      <c r="L3030" s="61">
        <v>400.0182521397507</v>
      </c>
      <c r="M3030" s="61">
        <v>305.48131071695258</v>
      </c>
      <c r="N3030" s="61"/>
      <c r="O3030" s="60" t="s">
        <v>257</v>
      </c>
      <c r="P3030" s="60">
        <v>509355</v>
      </c>
    </row>
    <row r="3031" spans="1:16" hidden="1" x14ac:dyDescent="0.25">
      <c r="A3031" s="60" t="s">
        <v>56</v>
      </c>
      <c r="B3031" s="60" t="s">
        <v>55</v>
      </c>
      <c r="C3031" s="57" t="s">
        <v>167</v>
      </c>
      <c r="D3031" s="61">
        <v>705.49989715034246</v>
      </c>
      <c r="E3031" s="62">
        <v>0</v>
      </c>
      <c r="F3031" s="60">
        <v>464039</v>
      </c>
      <c r="G3031" s="60" t="s">
        <v>264</v>
      </c>
      <c r="H3031" s="60">
        <v>2020</v>
      </c>
      <c r="I3031" s="62">
        <v>0.56699999999999995</v>
      </c>
      <c r="J3031" s="60">
        <v>9110</v>
      </c>
      <c r="K3031" s="60">
        <v>872008</v>
      </c>
      <c r="L3031" s="61">
        <v>400.01844168424412</v>
      </c>
      <c r="M3031" s="61">
        <v>305.48145546609834</v>
      </c>
      <c r="N3031" s="61"/>
      <c r="O3031" s="60" t="s">
        <v>257</v>
      </c>
      <c r="P3031" s="60">
        <v>509355</v>
      </c>
    </row>
    <row r="3032" spans="1:16" hidden="1" x14ac:dyDescent="0.25">
      <c r="A3032" s="60" t="s">
        <v>56</v>
      </c>
      <c r="B3032" s="60" t="s">
        <v>55</v>
      </c>
      <c r="C3032" s="57" t="s">
        <v>167</v>
      </c>
      <c r="D3032" s="61">
        <v>705.49997798291201</v>
      </c>
      <c r="E3032" s="62">
        <v>0</v>
      </c>
      <c r="F3032" s="60">
        <v>464039</v>
      </c>
      <c r="G3032" s="60" t="s">
        <v>264</v>
      </c>
      <c r="H3032" s="60">
        <v>2020</v>
      </c>
      <c r="I3032" s="62">
        <v>0.56699999999999995</v>
      </c>
      <c r="J3032" s="60">
        <v>9110</v>
      </c>
      <c r="K3032" s="60">
        <v>872008</v>
      </c>
      <c r="L3032" s="61">
        <v>400.0184875163111</v>
      </c>
      <c r="M3032" s="61">
        <v>305.48149046660092</v>
      </c>
      <c r="N3032" s="61"/>
      <c r="O3032" s="60" t="s">
        <v>257</v>
      </c>
      <c r="P3032" s="60">
        <v>509355</v>
      </c>
    </row>
    <row r="3033" spans="1:16" hidden="1" x14ac:dyDescent="0.25">
      <c r="A3033" s="60" t="s">
        <v>56</v>
      </c>
      <c r="B3033" s="60" t="s">
        <v>55</v>
      </c>
      <c r="C3033" s="57" t="s">
        <v>167</v>
      </c>
      <c r="D3033" s="61">
        <v>705.50000654515941</v>
      </c>
      <c r="E3033" s="62">
        <v>0</v>
      </c>
      <c r="F3033" s="60">
        <v>464039</v>
      </c>
      <c r="G3033" s="60" t="s">
        <v>264</v>
      </c>
      <c r="H3033" s="60">
        <v>2020</v>
      </c>
      <c r="I3033" s="62">
        <v>0.56699999999999995</v>
      </c>
      <c r="J3033" s="60">
        <v>9110</v>
      </c>
      <c r="K3033" s="60">
        <v>872008</v>
      </c>
      <c r="L3033" s="61">
        <v>400.01850371110532</v>
      </c>
      <c r="M3033" s="61">
        <v>305.48150283405408</v>
      </c>
      <c r="N3033" s="61"/>
      <c r="O3033" s="60" t="s">
        <v>257</v>
      </c>
      <c r="P3033" s="60">
        <v>509355</v>
      </c>
    </row>
    <row r="3034" spans="1:16" hidden="1" x14ac:dyDescent="0.25">
      <c r="A3034" s="60" t="s">
        <v>56</v>
      </c>
      <c r="B3034" s="60" t="s">
        <v>55</v>
      </c>
      <c r="C3034" s="57" t="s">
        <v>167</v>
      </c>
      <c r="D3034" s="61">
        <v>705.50014325038592</v>
      </c>
      <c r="E3034" s="62">
        <v>0</v>
      </c>
      <c r="F3034" s="60">
        <v>464039</v>
      </c>
      <c r="G3034" s="60" t="s">
        <v>264</v>
      </c>
      <c r="H3034" s="60">
        <v>2020</v>
      </c>
      <c r="I3034" s="62">
        <v>0.56699999999999995</v>
      </c>
      <c r="J3034" s="60">
        <v>9110</v>
      </c>
      <c r="K3034" s="60">
        <v>872008</v>
      </c>
      <c r="L3034" s="61">
        <v>400.01858122296881</v>
      </c>
      <c r="M3034" s="61">
        <v>305.48156202741711</v>
      </c>
      <c r="N3034" s="61"/>
      <c r="O3034" s="60" t="s">
        <v>257</v>
      </c>
      <c r="P3034" s="60">
        <v>509355</v>
      </c>
    </row>
    <row r="3035" spans="1:16" hidden="1" x14ac:dyDescent="0.25">
      <c r="A3035" s="60" t="s">
        <v>56</v>
      </c>
      <c r="B3035" s="60" t="s">
        <v>55</v>
      </c>
      <c r="C3035" s="57" t="s">
        <v>167</v>
      </c>
      <c r="D3035" s="61">
        <v>705.50018327933617</v>
      </c>
      <c r="E3035" s="62">
        <v>0</v>
      </c>
      <c r="F3035" s="60">
        <v>464039</v>
      </c>
      <c r="G3035" s="60" t="s">
        <v>264</v>
      </c>
      <c r="H3035" s="60">
        <v>2020</v>
      </c>
      <c r="I3035" s="62">
        <v>0.56699999999999995</v>
      </c>
      <c r="J3035" s="60">
        <v>9110</v>
      </c>
      <c r="K3035" s="60">
        <v>872008</v>
      </c>
      <c r="L3035" s="61">
        <v>400.01860391938357</v>
      </c>
      <c r="M3035" s="61">
        <v>305.4815793599526</v>
      </c>
      <c r="N3035" s="61"/>
      <c r="O3035" s="60" t="s">
        <v>257</v>
      </c>
      <c r="P3035" s="60">
        <v>509355</v>
      </c>
    </row>
    <row r="3036" spans="1:16" hidden="1" x14ac:dyDescent="0.25">
      <c r="A3036" s="60" t="s">
        <v>56</v>
      </c>
      <c r="B3036" s="60" t="s">
        <v>55</v>
      </c>
      <c r="C3036" s="57" t="s">
        <v>167</v>
      </c>
      <c r="D3036" s="61">
        <v>705.50021013770743</v>
      </c>
      <c r="E3036" s="62">
        <v>0</v>
      </c>
      <c r="F3036" s="60">
        <v>464039</v>
      </c>
      <c r="G3036" s="60" t="s">
        <v>264</v>
      </c>
      <c r="H3036" s="60">
        <v>2020</v>
      </c>
      <c r="I3036" s="62">
        <v>0.56699999999999995</v>
      </c>
      <c r="J3036" s="60">
        <v>9110</v>
      </c>
      <c r="K3036" s="60">
        <v>872008</v>
      </c>
      <c r="L3036" s="61">
        <v>400.01861914808006</v>
      </c>
      <c r="M3036" s="61">
        <v>305.48159098962736</v>
      </c>
      <c r="N3036" s="61"/>
      <c r="O3036" s="60" t="s">
        <v>257</v>
      </c>
      <c r="P3036" s="60">
        <v>509355</v>
      </c>
    </row>
    <row r="3037" spans="1:16" hidden="1" x14ac:dyDescent="0.25">
      <c r="A3037" s="60" t="s">
        <v>56</v>
      </c>
      <c r="B3037" s="60" t="s">
        <v>55</v>
      </c>
      <c r="C3037" s="57" t="s">
        <v>167</v>
      </c>
      <c r="D3037" s="61">
        <v>749.50006812975414</v>
      </c>
      <c r="E3037" s="62">
        <v>0</v>
      </c>
      <c r="F3037" s="60">
        <v>464039</v>
      </c>
      <c r="G3037" s="60" t="s">
        <v>264</v>
      </c>
      <c r="H3037" s="60">
        <v>2019</v>
      </c>
      <c r="I3037" s="62">
        <v>0.56699999999999995</v>
      </c>
      <c r="J3037" s="60">
        <v>9110</v>
      </c>
      <c r="K3037" s="60">
        <v>872008</v>
      </c>
      <c r="L3037" s="61">
        <v>424.96653862957055</v>
      </c>
      <c r="M3037" s="61">
        <v>324.53352950018359</v>
      </c>
      <c r="N3037" s="61"/>
      <c r="O3037" s="60" t="s">
        <v>257</v>
      </c>
      <c r="P3037" s="60">
        <v>509355</v>
      </c>
    </row>
    <row r="3038" spans="1:16" hidden="1" x14ac:dyDescent="0.25">
      <c r="A3038" s="60" t="s">
        <v>56</v>
      </c>
      <c r="B3038" s="60" t="s">
        <v>55</v>
      </c>
      <c r="C3038" s="57" t="s">
        <v>167</v>
      </c>
      <c r="D3038" s="61">
        <v>966.99919215328509</v>
      </c>
      <c r="E3038" s="62">
        <v>0</v>
      </c>
      <c r="F3038" s="60">
        <v>464039</v>
      </c>
      <c r="G3038" s="60" t="s">
        <v>264</v>
      </c>
      <c r="H3038" s="60">
        <v>2018</v>
      </c>
      <c r="I3038" s="62">
        <v>0.56699999999999995</v>
      </c>
      <c r="J3038" s="60">
        <v>9110</v>
      </c>
      <c r="K3038" s="60">
        <v>872008</v>
      </c>
      <c r="L3038" s="61">
        <v>548.28854195091265</v>
      </c>
      <c r="M3038" s="61">
        <v>418.71065020237245</v>
      </c>
      <c r="N3038" s="61"/>
      <c r="O3038" s="60" t="s">
        <v>257</v>
      </c>
      <c r="P3038" s="60">
        <v>509355</v>
      </c>
    </row>
    <row r="3039" spans="1:16" hidden="1" x14ac:dyDescent="0.25">
      <c r="A3039" s="60" t="s">
        <v>56</v>
      </c>
      <c r="B3039" s="60" t="s">
        <v>55</v>
      </c>
      <c r="C3039" s="57" t="s">
        <v>167</v>
      </c>
      <c r="D3039" s="61">
        <v>1000.0007284440651</v>
      </c>
      <c r="E3039" s="62">
        <v>0</v>
      </c>
      <c r="F3039" s="60">
        <v>464039</v>
      </c>
      <c r="G3039" s="60" t="s">
        <v>264</v>
      </c>
      <c r="H3039" s="60">
        <v>2019</v>
      </c>
      <c r="I3039" s="62">
        <v>0.56699999999999995</v>
      </c>
      <c r="J3039" s="60">
        <v>9110</v>
      </c>
      <c r="K3039" s="60">
        <v>872008</v>
      </c>
      <c r="L3039" s="61">
        <v>567.00041302778482</v>
      </c>
      <c r="M3039" s="61">
        <v>433.00031541628027</v>
      </c>
      <c r="N3039" s="61"/>
      <c r="O3039" s="60" t="s">
        <v>257</v>
      </c>
      <c r="P3039" s="60">
        <v>509355</v>
      </c>
    </row>
    <row r="3040" spans="1:16" hidden="1" x14ac:dyDescent="0.25">
      <c r="A3040" s="60" t="s">
        <v>56</v>
      </c>
      <c r="B3040" s="60" t="s">
        <v>55</v>
      </c>
      <c r="C3040" s="57" t="s">
        <v>167</v>
      </c>
      <c r="D3040" s="61">
        <v>6800.0002348796315</v>
      </c>
      <c r="E3040" s="62">
        <v>0</v>
      </c>
      <c r="F3040" s="60">
        <v>464057</v>
      </c>
      <c r="G3040" s="60" t="s">
        <v>295</v>
      </c>
      <c r="H3040" s="60">
        <v>2019</v>
      </c>
      <c r="I3040" s="62">
        <v>0</v>
      </c>
      <c r="J3040" s="60" t="s">
        <v>268</v>
      </c>
      <c r="K3040" s="60">
        <v>872008</v>
      </c>
      <c r="L3040" s="61"/>
      <c r="M3040" s="61">
        <v>6800.0002348796315</v>
      </c>
      <c r="N3040" s="61"/>
      <c r="O3040" s="60">
        <v>9230</v>
      </c>
      <c r="P3040" s="60">
        <v>504003</v>
      </c>
    </row>
    <row r="3041" spans="1:16" hidden="1" x14ac:dyDescent="0.25">
      <c r="A3041" s="60" t="s">
        <v>56</v>
      </c>
      <c r="B3041" s="60" t="s">
        <v>55</v>
      </c>
      <c r="C3041" s="57" t="s">
        <v>168</v>
      </c>
      <c r="D3041" s="61">
        <v>217.9997458353084</v>
      </c>
      <c r="E3041" s="62">
        <v>0</v>
      </c>
      <c r="F3041" s="60">
        <v>444039</v>
      </c>
      <c r="G3041" s="60" t="s">
        <v>265</v>
      </c>
      <c r="H3041" s="60">
        <v>2018</v>
      </c>
      <c r="I3041" s="62">
        <v>0.56699999999999995</v>
      </c>
      <c r="J3041" s="60">
        <v>9110</v>
      </c>
      <c r="K3041" s="60">
        <v>872008</v>
      </c>
      <c r="L3041" s="61">
        <v>123.60585588861986</v>
      </c>
      <c r="M3041" s="61">
        <v>94.393889946688546</v>
      </c>
      <c r="N3041" s="61"/>
      <c r="O3041" s="60" t="s">
        <v>257</v>
      </c>
      <c r="P3041" s="60">
        <v>509355</v>
      </c>
    </row>
    <row r="3042" spans="1:16" hidden="1" x14ac:dyDescent="0.25">
      <c r="A3042" s="60" t="s">
        <v>56</v>
      </c>
      <c r="B3042" s="60" t="s">
        <v>55</v>
      </c>
      <c r="C3042" s="57" t="s">
        <v>168</v>
      </c>
      <c r="D3042" s="61">
        <v>218.0001077317192</v>
      </c>
      <c r="E3042" s="62">
        <v>0</v>
      </c>
      <c r="F3042" s="60">
        <v>444039</v>
      </c>
      <c r="G3042" s="60" t="s">
        <v>265</v>
      </c>
      <c r="H3042" s="60">
        <v>2018</v>
      </c>
      <c r="I3042" s="62">
        <v>0.56699999999999995</v>
      </c>
      <c r="J3042" s="60">
        <v>9110</v>
      </c>
      <c r="K3042" s="60">
        <v>872008</v>
      </c>
      <c r="L3042" s="61">
        <v>123.60606108388477</v>
      </c>
      <c r="M3042" s="61">
        <v>94.394046647834429</v>
      </c>
      <c r="N3042" s="61"/>
      <c r="O3042" s="60" t="s">
        <v>257</v>
      </c>
      <c r="P3042" s="60">
        <v>509355</v>
      </c>
    </row>
    <row r="3043" spans="1:16" hidden="1" x14ac:dyDescent="0.25">
      <c r="A3043" s="60" t="s">
        <v>56</v>
      </c>
      <c r="B3043" s="60" t="s">
        <v>55</v>
      </c>
      <c r="C3043" s="57" t="s">
        <v>168</v>
      </c>
      <c r="D3043" s="61">
        <v>218.0002269118277</v>
      </c>
      <c r="E3043" s="62">
        <v>0</v>
      </c>
      <c r="F3043" s="60">
        <v>444039</v>
      </c>
      <c r="G3043" s="60" t="s">
        <v>265</v>
      </c>
      <c r="H3043" s="60">
        <v>2018</v>
      </c>
      <c r="I3043" s="62">
        <v>0.56699999999999995</v>
      </c>
      <c r="J3043" s="60">
        <v>9110</v>
      </c>
      <c r="K3043" s="60">
        <v>872008</v>
      </c>
      <c r="L3043" s="61">
        <v>123.60612865900629</v>
      </c>
      <c r="M3043" s="61">
        <v>94.394098252821408</v>
      </c>
      <c r="N3043" s="61"/>
      <c r="O3043" s="60" t="s">
        <v>257</v>
      </c>
      <c r="P3043" s="60">
        <v>509355</v>
      </c>
    </row>
    <row r="3044" spans="1:16" hidden="1" x14ac:dyDescent="0.25">
      <c r="A3044" s="60" t="s">
        <v>56</v>
      </c>
      <c r="B3044" s="60" t="s">
        <v>55</v>
      </c>
      <c r="C3044" s="57" t="s">
        <v>168</v>
      </c>
      <c r="D3044" s="61">
        <v>218.00050858074286</v>
      </c>
      <c r="E3044" s="62">
        <v>0</v>
      </c>
      <c r="F3044" s="60">
        <v>444039</v>
      </c>
      <c r="G3044" s="60" t="s">
        <v>265</v>
      </c>
      <c r="H3044" s="60">
        <v>2018</v>
      </c>
      <c r="I3044" s="62">
        <v>0.56699999999999995</v>
      </c>
      <c r="J3044" s="60">
        <v>9110</v>
      </c>
      <c r="K3044" s="60">
        <v>872008</v>
      </c>
      <c r="L3044" s="61">
        <v>123.60628836528119</v>
      </c>
      <c r="M3044" s="61">
        <v>94.394220215461672</v>
      </c>
      <c r="N3044" s="61"/>
      <c r="O3044" s="60" t="s">
        <v>257</v>
      </c>
      <c r="P3044" s="60">
        <v>509355</v>
      </c>
    </row>
    <row r="3045" spans="1:16" hidden="1" x14ac:dyDescent="0.25">
      <c r="A3045" s="60" t="s">
        <v>56</v>
      </c>
      <c r="B3045" s="60" t="s">
        <v>55</v>
      </c>
      <c r="C3045" s="57" t="s">
        <v>168</v>
      </c>
      <c r="D3045" s="61">
        <v>222.0006070329099</v>
      </c>
      <c r="E3045" s="62">
        <v>0</v>
      </c>
      <c r="F3045" s="60">
        <v>444039</v>
      </c>
      <c r="G3045" s="60" t="s">
        <v>265</v>
      </c>
      <c r="H3045" s="60">
        <v>2020</v>
      </c>
      <c r="I3045" s="62">
        <v>0.56699999999999995</v>
      </c>
      <c r="J3045" s="60">
        <v>9110</v>
      </c>
      <c r="K3045" s="60">
        <v>872008</v>
      </c>
      <c r="L3045" s="61">
        <v>125.8743441876599</v>
      </c>
      <c r="M3045" s="61">
        <v>96.126262845249997</v>
      </c>
      <c r="N3045" s="61"/>
      <c r="O3045" s="60" t="s">
        <v>257</v>
      </c>
      <c r="P3045" s="60">
        <v>509355</v>
      </c>
    </row>
    <row r="3046" spans="1:16" hidden="1" x14ac:dyDescent="0.25">
      <c r="A3046" s="60" t="s">
        <v>56</v>
      </c>
      <c r="B3046" s="60" t="s">
        <v>55</v>
      </c>
      <c r="C3046" s="57" t="s">
        <v>168</v>
      </c>
      <c r="D3046" s="61">
        <v>227.49972489615226</v>
      </c>
      <c r="E3046" s="62">
        <v>0</v>
      </c>
      <c r="F3046" s="60">
        <v>444039</v>
      </c>
      <c r="G3046" s="60" t="s">
        <v>265</v>
      </c>
      <c r="H3046" s="60">
        <v>2019</v>
      </c>
      <c r="I3046" s="62">
        <v>0.56699999999999995</v>
      </c>
      <c r="J3046" s="60">
        <v>9110</v>
      </c>
      <c r="K3046" s="60">
        <v>872008</v>
      </c>
      <c r="L3046" s="61">
        <v>128.99234401611832</v>
      </c>
      <c r="M3046" s="61">
        <v>98.507380880033935</v>
      </c>
      <c r="N3046" s="61"/>
      <c r="O3046" s="60" t="s">
        <v>257</v>
      </c>
      <c r="P3046" s="60">
        <v>509355</v>
      </c>
    </row>
    <row r="3047" spans="1:16" hidden="1" x14ac:dyDescent="0.25">
      <c r="A3047" s="60" t="s">
        <v>56</v>
      </c>
      <c r="B3047" s="60" t="s">
        <v>55</v>
      </c>
      <c r="C3047" s="57" t="s">
        <v>168</v>
      </c>
      <c r="D3047" s="61">
        <v>227.49981914714405</v>
      </c>
      <c r="E3047" s="62">
        <v>0</v>
      </c>
      <c r="F3047" s="60">
        <v>444039</v>
      </c>
      <c r="G3047" s="60" t="s">
        <v>265</v>
      </c>
      <c r="H3047" s="60">
        <v>2019</v>
      </c>
      <c r="I3047" s="62">
        <v>0.56699999999999995</v>
      </c>
      <c r="J3047" s="60">
        <v>9110</v>
      </c>
      <c r="K3047" s="60">
        <v>872008</v>
      </c>
      <c r="L3047" s="61">
        <v>128.99239745643067</v>
      </c>
      <c r="M3047" s="61">
        <v>98.507421690713386</v>
      </c>
      <c r="N3047" s="61"/>
      <c r="O3047" s="60" t="s">
        <v>257</v>
      </c>
      <c r="P3047" s="60">
        <v>509355</v>
      </c>
    </row>
    <row r="3048" spans="1:16" hidden="1" x14ac:dyDescent="0.25">
      <c r="A3048" s="60" t="s">
        <v>56</v>
      </c>
      <c r="B3048" s="60" t="s">
        <v>55</v>
      </c>
      <c r="C3048" s="57" t="s">
        <v>168</v>
      </c>
      <c r="D3048" s="61">
        <v>227.4998567523497</v>
      </c>
      <c r="E3048" s="62">
        <v>0</v>
      </c>
      <c r="F3048" s="60">
        <v>444062</v>
      </c>
      <c r="G3048" s="60" t="s">
        <v>353</v>
      </c>
      <c r="H3048" s="60">
        <v>2019</v>
      </c>
      <c r="I3048" s="62">
        <v>0.56699999999999995</v>
      </c>
      <c r="J3048" s="60" t="s">
        <v>268</v>
      </c>
      <c r="K3048" s="60">
        <v>872008</v>
      </c>
      <c r="L3048" s="61">
        <v>128.99241877858228</v>
      </c>
      <c r="M3048" s="61">
        <v>98.507437973767424</v>
      </c>
      <c r="N3048" s="61"/>
      <c r="O3048" s="60" t="s">
        <v>283</v>
      </c>
      <c r="P3048" s="60">
        <v>506001</v>
      </c>
    </row>
    <row r="3049" spans="1:16" hidden="1" x14ac:dyDescent="0.25">
      <c r="A3049" s="60" t="s">
        <v>56</v>
      </c>
      <c r="B3049" s="60" t="s">
        <v>55</v>
      </c>
      <c r="C3049" s="57" t="s">
        <v>168</v>
      </c>
      <c r="D3049" s="61">
        <v>227.4999182881397</v>
      </c>
      <c r="E3049" s="62">
        <v>0</v>
      </c>
      <c r="F3049" s="60">
        <v>444039</v>
      </c>
      <c r="G3049" s="60" t="s">
        <v>265</v>
      </c>
      <c r="H3049" s="60">
        <v>2019</v>
      </c>
      <c r="I3049" s="62">
        <v>0.56699999999999995</v>
      </c>
      <c r="J3049" s="60">
        <v>9110</v>
      </c>
      <c r="K3049" s="60">
        <v>872008</v>
      </c>
      <c r="L3049" s="61">
        <v>128.99245366937521</v>
      </c>
      <c r="M3049" s="61">
        <v>98.507464618764487</v>
      </c>
      <c r="N3049" s="61"/>
      <c r="O3049" s="60" t="s">
        <v>257</v>
      </c>
      <c r="P3049" s="60">
        <v>509355</v>
      </c>
    </row>
    <row r="3050" spans="1:16" hidden="1" x14ac:dyDescent="0.25">
      <c r="A3050" s="60" t="s">
        <v>56</v>
      </c>
      <c r="B3050" s="60" t="s">
        <v>55</v>
      </c>
      <c r="C3050" s="57" t="s">
        <v>168</v>
      </c>
      <c r="D3050" s="61">
        <v>227.49998834470972</v>
      </c>
      <c r="E3050" s="62">
        <v>0</v>
      </c>
      <c r="F3050" s="60">
        <v>444039</v>
      </c>
      <c r="G3050" s="60" t="s">
        <v>265</v>
      </c>
      <c r="H3050" s="60">
        <v>2019</v>
      </c>
      <c r="I3050" s="62">
        <v>0.56699999999999995</v>
      </c>
      <c r="J3050" s="60">
        <v>9110</v>
      </c>
      <c r="K3050" s="60">
        <v>872008</v>
      </c>
      <c r="L3050" s="61">
        <v>128.99249339145041</v>
      </c>
      <c r="M3050" s="61">
        <v>98.507494953259311</v>
      </c>
      <c r="N3050" s="61"/>
      <c r="O3050" s="60" t="s">
        <v>257</v>
      </c>
      <c r="P3050" s="60">
        <v>509355</v>
      </c>
    </row>
    <row r="3051" spans="1:16" hidden="1" x14ac:dyDescent="0.25">
      <c r="A3051" s="60" t="s">
        <v>56</v>
      </c>
      <c r="B3051" s="60" t="s">
        <v>55</v>
      </c>
      <c r="C3051" s="57" t="s">
        <v>168</v>
      </c>
      <c r="D3051" s="61">
        <v>227.49999129591708</v>
      </c>
      <c r="E3051" s="62">
        <v>0</v>
      </c>
      <c r="F3051" s="60">
        <v>444039</v>
      </c>
      <c r="G3051" s="60" t="s">
        <v>265</v>
      </c>
      <c r="H3051" s="60">
        <v>2019</v>
      </c>
      <c r="I3051" s="62">
        <v>0.56699999999999995</v>
      </c>
      <c r="J3051" s="60">
        <v>9110</v>
      </c>
      <c r="K3051" s="60">
        <v>872008</v>
      </c>
      <c r="L3051" s="61">
        <v>128.99249506478498</v>
      </c>
      <c r="M3051" s="61">
        <v>98.507496231132109</v>
      </c>
      <c r="N3051" s="61"/>
      <c r="O3051" s="60" t="s">
        <v>257</v>
      </c>
      <c r="P3051" s="60">
        <v>509355</v>
      </c>
    </row>
    <row r="3052" spans="1:16" hidden="1" x14ac:dyDescent="0.25">
      <c r="A3052" s="60" t="s">
        <v>56</v>
      </c>
      <c r="B3052" s="60" t="s">
        <v>55</v>
      </c>
      <c r="C3052" s="57" t="s">
        <v>168</v>
      </c>
      <c r="D3052" s="61">
        <v>227.50015870145748</v>
      </c>
      <c r="E3052" s="62">
        <v>0</v>
      </c>
      <c r="F3052" s="60">
        <v>444039</v>
      </c>
      <c r="G3052" s="60" t="s">
        <v>265</v>
      </c>
      <c r="H3052" s="60">
        <v>2019</v>
      </c>
      <c r="I3052" s="62">
        <v>0.56699999999999995</v>
      </c>
      <c r="J3052" s="60">
        <v>9110</v>
      </c>
      <c r="K3052" s="60">
        <v>872008</v>
      </c>
      <c r="L3052" s="61">
        <v>128.99258998372639</v>
      </c>
      <c r="M3052" s="61">
        <v>98.50756871773109</v>
      </c>
      <c r="N3052" s="61"/>
      <c r="O3052" s="60" t="s">
        <v>257</v>
      </c>
      <c r="P3052" s="60">
        <v>509355</v>
      </c>
    </row>
    <row r="3053" spans="1:16" hidden="1" x14ac:dyDescent="0.25">
      <c r="A3053" s="60" t="s">
        <v>56</v>
      </c>
      <c r="B3053" s="60" t="s">
        <v>55</v>
      </c>
      <c r="C3053" s="57" t="s">
        <v>168</v>
      </c>
      <c r="D3053" s="61">
        <v>227.50017594984388</v>
      </c>
      <c r="E3053" s="62">
        <v>0</v>
      </c>
      <c r="F3053" s="60">
        <v>444039</v>
      </c>
      <c r="G3053" s="60" t="s">
        <v>265</v>
      </c>
      <c r="H3053" s="60">
        <v>2019</v>
      </c>
      <c r="I3053" s="62">
        <v>0.56699999999999995</v>
      </c>
      <c r="J3053" s="60">
        <v>9110</v>
      </c>
      <c r="K3053" s="60">
        <v>872008</v>
      </c>
      <c r="L3053" s="61">
        <v>128.99259976356146</v>
      </c>
      <c r="M3053" s="61">
        <v>98.507576186282421</v>
      </c>
      <c r="N3053" s="61"/>
      <c r="O3053" s="60" t="s">
        <v>257</v>
      </c>
      <c r="P3053" s="60">
        <v>509355</v>
      </c>
    </row>
    <row r="3054" spans="1:16" hidden="1" x14ac:dyDescent="0.25">
      <c r="A3054" s="60" t="s">
        <v>56</v>
      </c>
      <c r="B3054" s="60" t="s">
        <v>55</v>
      </c>
      <c r="C3054" s="57" t="s">
        <v>168</v>
      </c>
      <c r="D3054" s="61">
        <v>227.50022822260237</v>
      </c>
      <c r="E3054" s="62">
        <v>0</v>
      </c>
      <c r="F3054" s="60">
        <v>444039</v>
      </c>
      <c r="G3054" s="60" t="s">
        <v>265</v>
      </c>
      <c r="H3054" s="60">
        <v>2019</v>
      </c>
      <c r="I3054" s="62">
        <v>0.56699999999999995</v>
      </c>
      <c r="J3054" s="60">
        <v>9110</v>
      </c>
      <c r="K3054" s="60">
        <v>872008</v>
      </c>
      <c r="L3054" s="61">
        <v>128.99262940221553</v>
      </c>
      <c r="M3054" s="61">
        <v>98.507598820386846</v>
      </c>
      <c r="N3054" s="61"/>
      <c r="O3054" s="60" t="s">
        <v>257</v>
      </c>
      <c r="P3054" s="60">
        <v>509355</v>
      </c>
    </row>
    <row r="3055" spans="1:16" hidden="1" x14ac:dyDescent="0.25">
      <c r="A3055" s="60" t="s">
        <v>56</v>
      </c>
      <c r="B3055" s="60" t="s">
        <v>55</v>
      </c>
      <c r="C3055" s="57" t="s">
        <v>168</v>
      </c>
      <c r="D3055" s="61">
        <v>227.5002388120341</v>
      </c>
      <c r="E3055" s="62">
        <v>0</v>
      </c>
      <c r="F3055" s="60">
        <v>444039</v>
      </c>
      <c r="G3055" s="60" t="s">
        <v>265</v>
      </c>
      <c r="H3055" s="60">
        <v>2019</v>
      </c>
      <c r="I3055" s="62">
        <v>0.56699999999999995</v>
      </c>
      <c r="J3055" s="60">
        <v>9110</v>
      </c>
      <c r="K3055" s="60">
        <v>872008</v>
      </c>
      <c r="L3055" s="61">
        <v>128.99263540642332</v>
      </c>
      <c r="M3055" s="61">
        <v>98.50760340561078</v>
      </c>
      <c r="N3055" s="61"/>
      <c r="O3055" s="60" t="s">
        <v>257</v>
      </c>
      <c r="P3055" s="60">
        <v>509355</v>
      </c>
    </row>
    <row r="3056" spans="1:16" hidden="1" x14ac:dyDescent="0.25">
      <c r="A3056" s="60" t="s">
        <v>56</v>
      </c>
      <c r="B3056" s="60" t="s">
        <v>55</v>
      </c>
      <c r="C3056" s="57" t="s">
        <v>168</v>
      </c>
      <c r="D3056" s="61">
        <v>331.99980255435759</v>
      </c>
      <c r="E3056" s="62">
        <v>0</v>
      </c>
      <c r="F3056" s="60">
        <v>444039</v>
      </c>
      <c r="G3056" s="60" t="s">
        <v>265</v>
      </c>
      <c r="H3056" s="60">
        <v>2020</v>
      </c>
      <c r="I3056" s="62">
        <v>0.56699999999999995</v>
      </c>
      <c r="J3056" s="60">
        <v>9110</v>
      </c>
      <c r="K3056" s="60">
        <v>872008</v>
      </c>
      <c r="L3056" s="61">
        <v>188.24388804832074</v>
      </c>
      <c r="M3056" s="61">
        <v>143.75591450603685</v>
      </c>
      <c r="N3056" s="61"/>
      <c r="O3056" s="60" t="s">
        <v>257</v>
      </c>
      <c r="P3056" s="60">
        <v>509355</v>
      </c>
    </row>
    <row r="3057" spans="1:16" hidden="1" x14ac:dyDescent="0.25">
      <c r="A3057" s="60" t="s">
        <v>56</v>
      </c>
      <c r="B3057" s="60" t="s">
        <v>55</v>
      </c>
      <c r="C3057" s="57" t="s">
        <v>168</v>
      </c>
      <c r="D3057" s="61">
        <v>331.99988382443894</v>
      </c>
      <c r="E3057" s="62">
        <v>0</v>
      </c>
      <c r="F3057" s="60">
        <v>444039</v>
      </c>
      <c r="G3057" s="60" t="s">
        <v>265</v>
      </c>
      <c r="H3057" s="60">
        <v>2020</v>
      </c>
      <c r="I3057" s="62">
        <v>0.56699999999999995</v>
      </c>
      <c r="J3057" s="60">
        <v>9110</v>
      </c>
      <c r="K3057" s="60">
        <v>872008</v>
      </c>
      <c r="L3057" s="61">
        <v>188.24393412845686</v>
      </c>
      <c r="M3057" s="61">
        <v>143.75594969598208</v>
      </c>
      <c r="N3057" s="61"/>
      <c r="O3057" s="60" t="s">
        <v>257</v>
      </c>
      <c r="P3057" s="60">
        <v>509355</v>
      </c>
    </row>
    <row r="3058" spans="1:16" hidden="1" x14ac:dyDescent="0.25">
      <c r="A3058" s="60" t="s">
        <v>56</v>
      </c>
      <c r="B3058" s="60" t="s">
        <v>55</v>
      </c>
      <c r="C3058" s="57" t="s">
        <v>168</v>
      </c>
      <c r="D3058" s="61">
        <v>331.99990919660604</v>
      </c>
      <c r="E3058" s="62">
        <v>0</v>
      </c>
      <c r="F3058" s="60">
        <v>444039</v>
      </c>
      <c r="G3058" s="60" t="s">
        <v>265</v>
      </c>
      <c r="H3058" s="60">
        <v>2020</v>
      </c>
      <c r="I3058" s="62">
        <v>0.56699999999999995</v>
      </c>
      <c r="J3058" s="60">
        <v>9110</v>
      </c>
      <c r="K3058" s="60">
        <v>872008</v>
      </c>
      <c r="L3058" s="61">
        <v>188.24394851447562</v>
      </c>
      <c r="M3058" s="61">
        <v>143.75596068213042</v>
      </c>
      <c r="N3058" s="61"/>
      <c r="O3058" s="60" t="s">
        <v>257</v>
      </c>
      <c r="P3058" s="60">
        <v>509355</v>
      </c>
    </row>
    <row r="3059" spans="1:16" hidden="1" x14ac:dyDescent="0.25">
      <c r="A3059" s="60" t="s">
        <v>56</v>
      </c>
      <c r="B3059" s="60" t="s">
        <v>55</v>
      </c>
      <c r="C3059" s="57" t="s">
        <v>168</v>
      </c>
      <c r="D3059" s="61">
        <v>331.99994586137598</v>
      </c>
      <c r="E3059" s="62">
        <v>0</v>
      </c>
      <c r="F3059" s="60">
        <v>444039</v>
      </c>
      <c r="G3059" s="60" t="s">
        <v>265</v>
      </c>
      <c r="H3059" s="60">
        <v>2020</v>
      </c>
      <c r="I3059" s="62">
        <v>0.56699999999999995</v>
      </c>
      <c r="J3059" s="60">
        <v>9110</v>
      </c>
      <c r="K3059" s="60">
        <v>872008</v>
      </c>
      <c r="L3059" s="61">
        <v>188.24396930340015</v>
      </c>
      <c r="M3059" s="61">
        <v>143.75597655797583</v>
      </c>
      <c r="N3059" s="61"/>
      <c r="O3059" s="60" t="s">
        <v>257</v>
      </c>
      <c r="P3059" s="60">
        <v>509355</v>
      </c>
    </row>
    <row r="3060" spans="1:16" hidden="1" x14ac:dyDescent="0.25">
      <c r="A3060" s="60" t="s">
        <v>56</v>
      </c>
      <c r="B3060" s="60" t="s">
        <v>55</v>
      </c>
      <c r="C3060" s="57" t="s">
        <v>168</v>
      </c>
      <c r="D3060" s="61">
        <v>332.00000675038768</v>
      </c>
      <c r="E3060" s="62">
        <v>0</v>
      </c>
      <c r="F3060" s="60">
        <v>444039</v>
      </c>
      <c r="G3060" s="60" t="s">
        <v>265</v>
      </c>
      <c r="H3060" s="60">
        <v>2020</v>
      </c>
      <c r="I3060" s="62">
        <v>0.56699999999999995</v>
      </c>
      <c r="J3060" s="60">
        <v>9110</v>
      </c>
      <c r="K3060" s="60">
        <v>872008</v>
      </c>
      <c r="L3060" s="61">
        <v>188.24400382746981</v>
      </c>
      <c r="M3060" s="61">
        <v>143.75600292291787</v>
      </c>
      <c r="N3060" s="61"/>
      <c r="O3060" s="60" t="s">
        <v>257</v>
      </c>
      <c r="P3060" s="60">
        <v>509355</v>
      </c>
    </row>
    <row r="3061" spans="1:16" hidden="1" x14ac:dyDescent="0.25">
      <c r="A3061" s="60" t="s">
        <v>56</v>
      </c>
      <c r="B3061" s="60" t="s">
        <v>55</v>
      </c>
      <c r="C3061" s="57" t="s">
        <v>168</v>
      </c>
      <c r="D3061" s="61">
        <v>332.00001500921195</v>
      </c>
      <c r="E3061" s="62">
        <v>0</v>
      </c>
      <c r="F3061" s="60">
        <v>444039</v>
      </c>
      <c r="G3061" s="60" t="s">
        <v>265</v>
      </c>
      <c r="H3061" s="60">
        <v>2020</v>
      </c>
      <c r="I3061" s="62">
        <v>0.56699999999999995</v>
      </c>
      <c r="J3061" s="60">
        <v>9110</v>
      </c>
      <c r="K3061" s="60">
        <v>872008</v>
      </c>
      <c r="L3061" s="61">
        <v>188.24400851022315</v>
      </c>
      <c r="M3061" s="61">
        <v>143.7560064989888</v>
      </c>
      <c r="N3061" s="61"/>
      <c r="O3061" s="60" t="s">
        <v>257</v>
      </c>
      <c r="P3061" s="60">
        <v>509355</v>
      </c>
    </row>
    <row r="3062" spans="1:16" hidden="1" x14ac:dyDescent="0.25">
      <c r="A3062" s="60" t="s">
        <v>56</v>
      </c>
      <c r="B3062" s="60" t="s">
        <v>55</v>
      </c>
      <c r="C3062" s="57" t="s">
        <v>168</v>
      </c>
      <c r="D3062" s="61">
        <v>332.00006072519119</v>
      </c>
      <c r="E3062" s="62">
        <v>0</v>
      </c>
      <c r="F3062" s="60">
        <v>444039</v>
      </c>
      <c r="G3062" s="60" t="s">
        <v>265</v>
      </c>
      <c r="H3062" s="60">
        <v>2020</v>
      </c>
      <c r="I3062" s="62">
        <v>0.56699999999999995</v>
      </c>
      <c r="J3062" s="60">
        <v>9110</v>
      </c>
      <c r="K3062" s="60">
        <v>872008</v>
      </c>
      <c r="L3062" s="61">
        <v>188.24403443118339</v>
      </c>
      <c r="M3062" s="61">
        <v>143.7560262940078</v>
      </c>
      <c r="N3062" s="61"/>
      <c r="O3062" s="60" t="s">
        <v>257</v>
      </c>
      <c r="P3062" s="60">
        <v>509355</v>
      </c>
    </row>
    <row r="3063" spans="1:16" hidden="1" x14ac:dyDescent="0.25">
      <c r="A3063" s="60" t="s">
        <v>56</v>
      </c>
      <c r="B3063" s="60" t="s">
        <v>55</v>
      </c>
      <c r="C3063" s="57" t="s">
        <v>168</v>
      </c>
      <c r="D3063" s="61">
        <v>332.0000978949098</v>
      </c>
      <c r="E3063" s="62">
        <v>0</v>
      </c>
      <c r="F3063" s="60">
        <v>444039</v>
      </c>
      <c r="G3063" s="60" t="s">
        <v>265</v>
      </c>
      <c r="H3063" s="60">
        <v>2020</v>
      </c>
      <c r="I3063" s="62">
        <v>0.56699999999999995</v>
      </c>
      <c r="J3063" s="60">
        <v>9110</v>
      </c>
      <c r="K3063" s="60">
        <v>872008</v>
      </c>
      <c r="L3063" s="61">
        <v>188.24405550641384</v>
      </c>
      <c r="M3063" s="61">
        <v>143.75604238849596</v>
      </c>
      <c r="N3063" s="61"/>
      <c r="O3063" s="60" t="s">
        <v>257</v>
      </c>
      <c r="P3063" s="60">
        <v>509355</v>
      </c>
    </row>
    <row r="3064" spans="1:16" hidden="1" x14ac:dyDescent="0.25">
      <c r="A3064" s="60" t="s">
        <v>56</v>
      </c>
      <c r="B3064" s="60" t="s">
        <v>55</v>
      </c>
      <c r="C3064" s="57" t="s">
        <v>168</v>
      </c>
      <c r="D3064" s="61">
        <v>341.00008456621413</v>
      </c>
      <c r="E3064" s="62">
        <v>0</v>
      </c>
      <c r="F3064" s="60">
        <v>444039</v>
      </c>
      <c r="G3064" s="60" t="s">
        <v>265</v>
      </c>
      <c r="H3064" s="60">
        <v>2019</v>
      </c>
      <c r="I3064" s="62">
        <v>0.56699999999999995</v>
      </c>
      <c r="J3064" s="60">
        <v>9110</v>
      </c>
      <c r="K3064" s="60">
        <v>872008</v>
      </c>
      <c r="L3064" s="61">
        <v>193.3470479490434</v>
      </c>
      <c r="M3064" s="61">
        <v>147.65303661717073</v>
      </c>
      <c r="N3064" s="61"/>
      <c r="O3064" s="60" t="s">
        <v>257</v>
      </c>
      <c r="P3064" s="60">
        <v>509355</v>
      </c>
    </row>
    <row r="3065" spans="1:16" hidden="1" x14ac:dyDescent="0.25">
      <c r="A3065" s="60" t="s">
        <v>56</v>
      </c>
      <c r="B3065" s="60" t="s">
        <v>55</v>
      </c>
      <c r="C3065" s="57" t="s">
        <v>168</v>
      </c>
      <c r="D3065" s="61">
        <v>436.00105864628313</v>
      </c>
      <c r="E3065" s="62">
        <v>0</v>
      </c>
      <c r="F3065" s="60">
        <v>444039</v>
      </c>
      <c r="G3065" s="60" t="s">
        <v>265</v>
      </c>
      <c r="H3065" s="60">
        <v>2018</v>
      </c>
      <c r="I3065" s="62">
        <v>0.56699999999999995</v>
      </c>
      <c r="J3065" s="60">
        <v>9110</v>
      </c>
      <c r="K3065" s="60">
        <v>872008</v>
      </c>
      <c r="L3065" s="61">
        <v>247.21260025244251</v>
      </c>
      <c r="M3065" s="61">
        <v>188.78845839384061</v>
      </c>
      <c r="N3065" s="61"/>
      <c r="O3065" s="60" t="s">
        <v>257</v>
      </c>
      <c r="P3065" s="60">
        <v>509355</v>
      </c>
    </row>
    <row r="3066" spans="1:16" hidden="1" x14ac:dyDescent="0.25">
      <c r="A3066" s="60" t="s">
        <v>56</v>
      </c>
      <c r="B3066" s="60" t="s">
        <v>55</v>
      </c>
      <c r="C3066" s="57" t="s">
        <v>168</v>
      </c>
      <c r="D3066" s="61">
        <v>455.00073208628555</v>
      </c>
      <c r="E3066" s="62">
        <v>0</v>
      </c>
      <c r="F3066" s="60">
        <v>444039</v>
      </c>
      <c r="G3066" s="60" t="s">
        <v>265</v>
      </c>
      <c r="H3066" s="60">
        <v>2019</v>
      </c>
      <c r="I3066" s="62">
        <v>0.56699999999999995</v>
      </c>
      <c r="J3066" s="60">
        <v>9110</v>
      </c>
      <c r="K3066" s="60">
        <v>872008</v>
      </c>
      <c r="L3066" s="61">
        <v>257.98541509292386</v>
      </c>
      <c r="M3066" s="61">
        <v>197.01531699336169</v>
      </c>
      <c r="N3066" s="61"/>
      <c r="O3066" s="60" t="s">
        <v>257</v>
      </c>
      <c r="P3066" s="60">
        <v>509355</v>
      </c>
    </row>
    <row r="3067" spans="1:16" hidden="1" x14ac:dyDescent="0.25">
      <c r="A3067" s="60" t="s">
        <v>56</v>
      </c>
      <c r="B3067" s="60" t="s">
        <v>55</v>
      </c>
      <c r="C3067" s="57" t="s">
        <v>168</v>
      </c>
      <c r="D3067" s="61">
        <v>3094.0001068702322</v>
      </c>
      <c r="E3067" s="62">
        <v>0</v>
      </c>
      <c r="F3067" s="60">
        <v>444057</v>
      </c>
      <c r="G3067" s="60" t="s">
        <v>297</v>
      </c>
      <c r="H3067" s="60">
        <v>2019</v>
      </c>
      <c r="I3067" s="62">
        <v>0</v>
      </c>
      <c r="J3067" s="60" t="s">
        <v>268</v>
      </c>
      <c r="K3067" s="60">
        <v>872008</v>
      </c>
      <c r="L3067" s="61"/>
      <c r="M3067" s="61">
        <v>3094.0001068702322</v>
      </c>
      <c r="N3067" s="61"/>
      <c r="O3067" s="60">
        <v>9230</v>
      </c>
      <c r="P3067" s="60">
        <v>504003</v>
      </c>
    </row>
    <row r="3068" spans="1:16" hidden="1" x14ac:dyDescent="0.25">
      <c r="A3068" s="60" t="s">
        <v>56</v>
      </c>
      <c r="B3068" s="60" t="s">
        <v>55</v>
      </c>
      <c r="C3068" s="57" t="s">
        <v>169</v>
      </c>
      <c r="D3068" s="61">
        <v>161.49943576784997</v>
      </c>
      <c r="E3068" s="62">
        <v>0</v>
      </c>
      <c r="F3068" s="60">
        <v>474039</v>
      </c>
      <c r="G3068" s="60" t="s">
        <v>266</v>
      </c>
      <c r="H3068" s="60">
        <v>2018</v>
      </c>
      <c r="I3068" s="62">
        <v>0.56699999999999995</v>
      </c>
      <c r="J3068" s="60">
        <v>9110</v>
      </c>
      <c r="K3068" s="60">
        <v>872008</v>
      </c>
      <c r="L3068" s="61">
        <v>91.570180080370932</v>
      </c>
      <c r="M3068" s="61">
        <v>69.929255687479042</v>
      </c>
      <c r="N3068" s="61"/>
      <c r="O3068" s="57" t="s">
        <v>257</v>
      </c>
      <c r="P3068" s="60">
        <v>509355</v>
      </c>
    </row>
    <row r="3069" spans="1:16" hidden="1" x14ac:dyDescent="0.25">
      <c r="A3069" s="60" t="s">
        <v>56</v>
      </c>
      <c r="B3069" s="60" t="s">
        <v>55</v>
      </c>
      <c r="C3069" s="57" t="s">
        <v>169</v>
      </c>
      <c r="D3069" s="61">
        <v>161.49956619082604</v>
      </c>
      <c r="E3069" s="62">
        <v>0</v>
      </c>
      <c r="F3069" s="60">
        <v>474039</v>
      </c>
      <c r="G3069" s="60" t="s">
        <v>266</v>
      </c>
      <c r="H3069" s="60">
        <v>2018</v>
      </c>
      <c r="I3069" s="62">
        <v>0.56699999999999995</v>
      </c>
      <c r="J3069" s="60">
        <v>9110</v>
      </c>
      <c r="K3069" s="60">
        <v>872008</v>
      </c>
      <c r="L3069" s="61">
        <v>91.570254030198356</v>
      </c>
      <c r="M3069" s="61">
        <v>69.929312160627688</v>
      </c>
      <c r="N3069" s="61"/>
      <c r="O3069" s="57" t="s">
        <v>257</v>
      </c>
      <c r="P3069" s="60">
        <v>509355</v>
      </c>
    </row>
    <row r="3070" spans="1:16" hidden="1" x14ac:dyDescent="0.25">
      <c r="A3070" s="60" t="s">
        <v>56</v>
      </c>
      <c r="B3070" s="60" t="s">
        <v>55</v>
      </c>
      <c r="C3070" s="57" t="s">
        <v>169</v>
      </c>
      <c r="D3070" s="61">
        <v>161.49968902784181</v>
      </c>
      <c r="E3070" s="62">
        <v>0</v>
      </c>
      <c r="F3070" s="60">
        <v>474039</v>
      </c>
      <c r="G3070" s="60" t="s">
        <v>266</v>
      </c>
      <c r="H3070" s="60">
        <v>2018</v>
      </c>
      <c r="I3070" s="62">
        <v>0.56699999999999995</v>
      </c>
      <c r="J3070" s="60">
        <v>9110</v>
      </c>
      <c r="K3070" s="60">
        <v>872008</v>
      </c>
      <c r="L3070" s="61">
        <v>91.570323678786295</v>
      </c>
      <c r="M3070" s="61">
        <v>69.929365349055516</v>
      </c>
      <c r="N3070" s="61"/>
      <c r="O3070" s="57" t="s">
        <v>257</v>
      </c>
      <c r="P3070" s="60">
        <v>509355</v>
      </c>
    </row>
    <row r="3071" spans="1:16" hidden="1" x14ac:dyDescent="0.25">
      <c r="A3071" s="60" t="s">
        <v>56</v>
      </c>
      <c r="B3071" s="60" t="s">
        <v>55</v>
      </c>
      <c r="C3071" s="57" t="s">
        <v>169</v>
      </c>
      <c r="D3071" s="61">
        <v>161.50003165717442</v>
      </c>
      <c r="E3071" s="62">
        <v>0</v>
      </c>
      <c r="F3071" s="60">
        <v>474039</v>
      </c>
      <c r="G3071" s="60" t="s">
        <v>266</v>
      </c>
      <c r="H3071" s="60">
        <v>2018</v>
      </c>
      <c r="I3071" s="62">
        <v>0.56699999999999995</v>
      </c>
      <c r="J3071" s="60">
        <v>9110</v>
      </c>
      <c r="K3071" s="60">
        <v>872008</v>
      </c>
      <c r="L3071" s="61">
        <v>91.57051794961788</v>
      </c>
      <c r="M3071" s="61">
        <v>69.929513707556538</v>
      </c>
      <c r="N3071" s="61"/>
      <c r="O3071" s="57" t="s">
        <v>257</v>
      </c>
      <c r="P3071" s="60">
        <v>509355</v>
      </c>
    </row>
    <row r="3072" spans="1:16" hidden="1" x14ac:dyDescent="0.25">
      <c r="A3072" s="60" t="s">
        <v>56</v>
      </c>
      <c r="B3072" s="60" t="s">
        <v>55</v>
      </c>
      <c r="C3072" s="57" t="s">
        <v>169</v>
      </c>
      <c r="D3072" s="61">
        <v>165.00062796507922</v>
      </c>
      <c r="E3072" s="62">
        <v>0</v>
      </c>
      <c r="F3072" s="60">
        <v>474039</v>
      </c>
      <c r="G3072" s="60" t="s">
        <v>266</v>
      </c>
      <c r="H3072" s="60">
        <v>2020</v>
      </c>
      <c r="I3072" s="62">
        <v>0.56699999999999995</v>
      </c>
      <c r="J3072" s="60">
        <v>9110</v>
      </c>
      <c r="K3072" s="60">
        <v>872008</v>
      </c>
      <c r="L3072" s="61">
        <v>93.555356056199912</v>
      </c>
      <c r="M3072" s="61">
        <v>71.445271908879306</v>
      </c>
      <c r="N3072" s="61"/>
      <c r="O3072" s="57" t="s">
        <v>257</v>
      </c>
      <c r="P3072" s="60">
        <v>509355</v>
      </c>
    </row>
    <row r="3073" spans="1:16" hidden="1" x14ac:dyDescent="0.25">
      <c r="A3073" s="60" t="s">
        <v>56</v>
      </c>
      <c r="B3073" s="60" t="s">
        <v>55</v>
      </c>
      <c r="C3073" s="57" t="s">
        <v>169</v>
      </c>
      <c r="D3073" s="61">
        <v>166.49980059494052</v>
      </c>
      <c r="E3073" s="62">
        <v>0</v>
      </c>
      <c r="F3073" s="60">
        <v>474039</v>
      </c>
      <c r="G3073" s="60" t="s">
        <v>266</v>
      </c>
      <c r="H3073" s="60">
        <v>2019</v>
      </c>
      <c r="I3073" s="62">
        <v>0.56699999999999995</v>
      </c>
      <c r="J3073" s="60">
        <v>9110</v>
      </c>
      <c r="K3073" s="60">
        <v>872008</v>
      </c>
      <c r="L3073" s="61">
        <v>94.405386937331272</v>
      </c>
      <c r="M3073" s="61">
        <v>72.094413657609252</v>
      </c>
      <c r="N3073" s="61"/>
      <c r="O3073" s="57" t="s">
        <v>257</v>
      </c>
      <c r="P3073" s="60">
        <v>509355</v>
      </c>
    </row>
    <row r="3074" spans="1:16" hidden="1" x14ac:dyDescent="0.25">
      <c r="A3074" s="60" t="s">
        <v>56</v>
      </c>
      <c r="B3074" s="60" t="s">
        <v>55</v>
      </c>
      <c r="C3074" s="57" t="s">
        <v>169</v>
      </c>
      <c r="D3074" s="61">
        <v>166.49986220013687</v>
      </c>
      <c r="E3074" s="62">
        <v>0</v>
      </c>
      <c r="F3074" s="60">
        <v>474039</v>
      </c>
      <c r="G3074" s="60" t="s">
        <v>266</v>
      </c>
      <c r="H3074" s="60">
        <v>2019</v>
      </c>
      <c r="I3074" s="62">
        <v>0.56699999999999995</v>
      </c>
      <c r="J3074" s="60">
        <v>9110</v>
      </c>
      <c r="K3074" s="60">
        <v>872008</v>
      </c>
      <c r="L3074" s="61">
        <v>94.4054218674776</v>
      </c>
      <c r="M3074" s="61">
        <v>72.094440332659275</v>
      </c>
      <c r="N3074" s="61"/>
      <c r="O3074" s="57" t="s">
        <v>257</v>
      </c>
      <c r="P3074" s="60">
        <v>509355</v>
      </c>
    </row>
    <row r="3075" spans="1:16" hidden="1" x14ac:dyDescent="0.25">
      <c r="A3075" s="60" t="s">
        <v>56</v>
      </c>
      <c r="B3075" s="60" t="s">
        <v>55</v>
      </c>
      <c r="C3075" s="57" t="s">
        <v>169</v>
      </c>
      <c r="D3075" s="61">
        <v>166.49993174656373</v>
      </c>
      <c r="E3075" s="62">
        <v>0</v>
      </c>
      <c r="F3075" s="60">
        <v>474039</v>
      </c>
      <c r="G3075" s="60" t="s">
        <v>266</v>
      </c>
      <c r="H3075" s="60">
        <v>2019</v>
      </c>
      <c r="I3075" s="62">
        <v>0.56699999999999995</v>
      </c>
      <c r="J3075" s="60">
        <v>9110</v>
      </c>
      <c r="K3075" s="60">
        <v>872008</v>
      </c>
      <c r="L3075" s="61">
        <v>94.405461300301624</v>
      </c>
      <c r="M3075" s="61">
        <v>72.094470446262108</v>
      </c>
      <c r="N3075" s="61"/>
      <c r="O3075" s="57" t="s">
        <v>257</v>
      </c>
      <c r="P3075" s="60">
        <v>509355</v>
      </c>
    </row>
    <row r="3076" spans="1:16" hidden="1" x14ac:dyDescent="0.25">
      <c r="A3076" s="60" t="s">
        <v>56</v>
      </c>
      <c r="B3076" s="60" t="s">
        <v>55</v>
      </c>
      <c r="C3076" s="57" t="s">
        <v>169</v>
      </c>
      <c r="D3076" s="61">
        <v>166.49994530171011</v>
      </c>
      <c r="E3076" s="62">
        <v>0</v>
      </c>
      <c r="F3076" s="60">
        <v>474039</v>
      </c>
      <c r="G3076" s="60" t="s">
        <v>266</v>
      </c>
      <c r="H3076" s="60">
        <v>2019</v>
      </c>
      <c r="I3076" s="62">
        <v>0.56699999999999995</v>
      </c>
      <c r="J3076" s="60">
        <v>9110</v>
      </c>
      <c r="K3076" s="60">
        <v>872008</v>
      </c>
      <c r="L3076" s="61">
        <v>94.405468986069621</v>
      </c>
      <c r="M3076" s="61">
        <v>72.094476315640492</v>
      </c>
      <c r="N3076" s="61"/>
      <c r="O3076" s="57" t="s">
        <v>257</v>
      </c>
      <c r="P3076" s="60">
        <v>509355</v>
      </c>
    </row>
    <row r="3077" spans="1:16" hidden="1" x14ac:dyDescent="0.25">
      <c r="A3077" s="60" t="s">
        <v>56</v>
      </c>
      <c r="B3077" s="60" t="s">
        <v>55</v>
      </c>
      <c r="C3077" s="57" t="s">
        <v>169</v>
      </c>
      <c r="D3077" s="61">
        <v>166.49995841693189</v>
      </c>
      <c r="E3077" s="62">
        <v>0</v>
      </c>
      <c r="F3077" s="60">
        <v>474039</v>
      </c>
      <c r="G3077" s="60" t="s">
        <v>266</v>
      </c>
      <c r="H3077" s="60">
        <v>2019</v>
      </c>
      <c r="I3077" s="62">
        <v>0.56699999999999995</v>
      </c>
      <c r="J3077" s="60">
        <v>9110</v>
      </c>
      <c r="K3077" s="60">
        <v>872008</v>
      </c>
      <c r="L3077" s="61">
        <v>94.405476422400369</v>
      </c>
      <c r="M3077" s="61">
        <v>72.09448199453152</v>
      </c>
      <c r="N3077" s="61"/>
      <c r="O3077" s="57" t="s">
        <v>257</v>
      </c>
      <c r="P3077" s="60">
        <v>509355</v>
      </c>
    </row>
    <row r="3078" spans="1:16" hidden="1" x14ac:dyDescent="0.25">
      <c r="A3078" s="60" t="s">
        <v>56</v>
      </c>
      <c r="B3078" s="60" t="s">
        <v>55</v>
      </c>
      <c r="C3078" s="57" t="s">
        <v>169</v>
      </c>
      <c r="D3078" s="61">
        <v>166.49998922536494</v>
      </c>
      <c r="E3078" s="62">
        <v>0</v>
      </c>
      <c r="F3078" s="60">
        <v>474039</v>
      </c>
      <c r="G3078" s="60" t="s">
        <v>266</v>
      </c>
      <c r="H3078" s="60">
        <v>2019</v>
      </c>
      <c r="I3078" s="62">
        <v>0.56699999999999995</v>
      </c>
      <c r="J3078" s="60">
        <v>9110</v>
      </c>
      <c r="K3078" s="60">
        <v>872008</v>
      </c>
      <c r="L3078" s="61">
        <v>94.405493890781912</v>
      </c>
      <c r="M3078" s="61">
        <v>72.09449533458303</v>
      </c>
      <c r="N3078" s="61"/>
      <c r="O3078" s="57" t="s">
        <v>257</v>
      </c>
      <c r="P3078" s="60">
        <v>509355</v>
      </c>
    </row>
    <row r="3079" spans="1:16" hidden="1" x14ac:dyDescent="0.25">
      <c r="A3079" s="60" t="s">
        <v>56</v>
      </c>
      <c r="B3079" s="60" t="s">
        <v>55</v>
      </c>
      <c r="C3079" s="57" t="s">
        <v>169</v>
      </c>
      <c r="D3079" s="61">
        <v>166.50008338102023</v>
      </c>
      <c r="E3079" s="62">
        <v>0</v>
      </c>
      <c r="F3079" s="60">
        <v>474062</v>
      </c>
      <c r="G3079" s="60" t="s">
        <v>354</v>
      </c>
      <c r="H3079" s="60">
        <v>2019</v>
      </c>
      <c r="I3079" s="62">
        <v>0.56699999999999995</v>
      </c>
      <c r="J3079" s="60" t="s">
        <v>268</v>
      </c>
      <c r="K3079" s="60">
        <v>872008</v>
      </c>
      <c r="L3079" s="61">
        <v>94.405547277038465</v>
      </c>
      <c r="M3079" s="61">
        <v>72.094536103981767</v>
      </c>
      <c r="N3079" s="61"/>
      <c r="O3079" s="57" t="s">
        <v>283</v>
      </c>
      <c r="P3079" s="60">
        <v>506001</v>
      </c>
    </row>
    <row r="3080" spans="1:16" hidden="1" x14ac:dyDescent="0.25">
      <c r="A3080" s="60" t="s">
        <v>56</v>
      </c>
      <c r="B3080" s="60" t="s">
        <v>55</v>
      </c>
      <c r="C3080" s="57" t="s">
        <v>169</v>
      </c>
      <c r="D3080" s="61">
        <v>166.50009724267406</v>
      </c>
      <c r="E3080" s="62">
        <v>0</v>
      </c>
      <c r="F3080" s="60">
        <v>474039</v>
      </c>
      <c r="G3080" s="60" t="s">
        <v>266</v>
      </c>
      <c r="H3080" s="60">
        <v>2019</v>
      </c>
      <c r="I3080" s="62">
        <v>0.56699999999999995</v>
      </c>
      <c r="J3080" s="60">
        <v>9110</v>
      </c>
      <c r="K3080" s="60">
        <v>872008</v>
      </c>
      <c r="L3080" s="61">
        <v>94.405555136596178</v>
      </c>
      <c r="M3080" s="61">
        <v>72.094542106077881</v>
      </c>
      <c r="N3080" s="61"/>
      <c r="O3080" s="57" t="s">
        <v>257</v>
      </c>
      <c r="P3080" s="60">
        <v>509355</v>
      </c>
    </row>
    <row r="3081" spans="1:16" hidden="1" x14ac:dyDescent="0.25">
      <c r="A3081" s="60" t="s">
        <v>56</v>
      </c>
      <c r="B3081" s="60" t="s">
        <v>55</v>
      </c>
      <c r="C3081" s="57" t="s">
        <v>169</v>
      </c>
      <c r="D3081" s="61">
        <v>166.50026725354655</v>
      </c>
      <c r="E3081" s="62">
        <v>0</v>
      </c>
      <c r="F3081" s="60">
        <v>474039</v>
      </c>
      <c r="G3081" s="60" t="s">
        <v>266</v>
      </c>
      <c r="H3081" s="60">
        <v>2019</v>
      </c>
      <c r="I3081" s="62">
        <v>0.56699999999999995</v>
      </c>
      <c r="J3081" s="60">
        <v>9110</v>
      </c>
      <c r="K3081" s="60">
        <v>872008</v>
      </c>
      <c r="L3081" s="61">
        <v>94.405651532760885</v>
      </c>
      <c r="M3081" s="61">
        <v>72.094615720785669</v>
      </c>
      <c r="N3081" s="61"/>
      <c r="O3081" s="57" t="s">
        <v>257</v>
      </c>
      <c r="P3081" s="60">
        <v>509355</v>
      </c>
    </row>
    <row r="3082" spans="1:16" hidden="1" x14ac:dyDescent="0.25">
      <c r="A3082" s="60" t="s">
        <v>56</v>
      </c>
      <c r="B3082" s="60" t="s">
        <v>55</v>
      </c>
      <c r="C3082" s="57" t="s">
        <v>169</v>
      </c>
      <c r="D3082" s="61">
        <v>166.50050053421776</v>
      </c>
      <c r="E3082" s="62">
        <v>0</v>
      </c>
      <c r="F3082" s="60">
        <v>474039</v>
      </c>
      <c r="G3082" s="60" t="s">
        <v>266</v>
      </c>
      <c r="H3082" s="60">
        <v>2019</v>
      </c>
      <c r="I3082" s="62">
        <v>0.56699999999999995</v>
      </c>
      <c r="J3082" s="60">
        <v>9110</v>
      </c>
      <c r="K3082" s="60">
        <v>872008</v>
      </c>
      <c r="L3082" s="61">
        <v>94.405783802901468</v>
      </c>
      <c r="M3082" s="61">
        <v>72.094716731316296</v>
      </c>
      <c r="N3082" s="61"/>
      <c r="O3082" s="57" t="s">
        <v>257</v>
      </c>
      <c r="P3082" s="60">
        <v>509355</v>
      </c>
    </row>
    <row r="3083" spans="1:16" hidden="1" x14ac:dyDescent="0.25">
      <c r="A3083" s="60" t="s">
        <v>56</v>
      </c>
      <c r="B3083" s="60" t="s">
        <v>55</v>
      </c>
      <c r="C3083" s="57" t="s">
        <v>169</v>
      </c>
      <c r="D3083" s="61">
        <v>246.99934620185232</v>
      </c>
      <c r="E3083" s="62">
        <v>0</v>
      </c>
      <c r="F3083" s="60">
        <v>474039</v>
      </c>
      <c r="G3083" s="60" t="s">
        <v>266</v>
      </c>
      <c r="H3083" s="60">
        <v>2020</v>
      </c>
      <c r="I3083" s="62">
        <v>0.56699999999999995</v>
      </c>
      <c r="J3083" s="60">
        <v>9110</v>
      </c>
      <c r="K3083" s="60">
        <v>872008</v>
      </c>
      <c r="L3083" s="61">
        <v>140.04862929645026</v>
      </c>
      <c r="M3083" s="61">
        <v>106.95071690540206</v>
      </c>
      <c r="N3083" s="61"/>
      <c r="O3083" s="57" t="s">
        <v>257</v>
      </c>
      <c r="P3083" s="60">
        <v>509355</v>
      </c>
    </row>
    <row r="3084" spans="1:16" hidden="1" x14ac:dyDescent="0.25">
      <c r="A3084" s="60" t="s">
        <v>56</v>
      </c>
      <c r="B3084" s="60" t="s">
        <v>55</v>
      </c>
      <c r="C3084" s="57" t="s">
        <v>169</v>
      </c>
      <c r="D3084" s="61">
        <v>246.99971492896387</v>
      </c>
      <c r="E3084" s="62">
        <v>0</v>
      </c>
      <c r="F3084" s="60">
        <v>474039</v>
      </c>
      <c r="G3084" s="60" t="s">
        <v>266</v>
      </c>
      <c r="H3084" s="60">
        <v>2020</v>
      </c>
      <c r="I3084" s="62">
        <v>0.56699999999999995</v>
      </c>
      <c r="J3084" s="60">
        <v>9110</v>
      </c>
      <c r="K3084" s="60">
        <v>872008</v>
      </c>
      <c r="L3084" s="61">
        <v>140.04883836472251</v>
      </c>
      <c r="M3084" s="61">
        <v>106.95087656424136</v>
      </c>
      <c r="N3084" s="61"/>
      <c r="O3084" s="57" t="s">
        <v>257</v>
      </c>
      <c r="P3084" s="60">
        <v>509355</v>
      </c>
    </row>
    <row r="3085" spans="1:16" hidden="1" x14ac:dyDescent="0.25">
      <c r="A3085" s="60" t="s">
        <v>56</v>
      </c>
      <c r="B3085" s="60" t="s">
        <v>55</v>
      </c>
      <c r="C3085" s="57" t="s">
        <v>169</v>
      </c>
      <c r="D3085" s="61">
        <v>246.99972321111889</v>
      </c>
      <c r="E3085" s="62">
        <v>0</v>
      </c>
      <c r="F3085" s="60">
        <v>474039</v>
      </c>
      <c r="G3085" s="60" t="s">
        <v>266</v>
      </c>
      <c r="H3085" s="60">
        <v>2020</v>
      </c>
      <c r="I3085" s="62">
        <v>0.56699999999999995</v>
      </c>
      <c r="J3085" s="60">
        <v>9110</v>
      </c>
      <c r="K3085" s="60">
        <v>872008</v>
      </c>
      <c r="L3085" s="61">
        <v>140.0488430607044</v>
      </c>
      <c r="M3085" s="61">
        <v>106.95088015041449</v>
      </c>
      <c r="N3085" s="61"/>
      <c r="O3085" s="57" t="s">
        <v>257</v>
      </c>
      <c r="P3085" s="60">
        <v>509355</v>
      </c>
    </row>
    <row r="3086" spans="1:16" hidden="1" x14ac:dyDescent="0.25">
      <c r="A3086" s="60" t="s">
        <v>56</v>
      </c>
      <c r="B3086" s="60" t="s">
        <v>55</v>
      </c>
      <c r="C3086" s="57" t="s">
        <v>169</v>
      </c>
      <c r="D3086" s="61">
        <v>246.99999890914009</v>
      </c>
      <c r="E3086" s="62">
        <v>0</v>
      </c>
      <c r="F3086" s="60">
        <v>474039</v>
      </c>
      <c r="G3086" s="60" t="s">
        <v>266</v>
      </c>
      <c r="H3086" s="60">
        <v>2020</v>
      </c>
      <c r="I3086" s="62">
        <v>0.56699999999999995</v>
      </c>
      <c r="J3086" s="60">
        <v>9110</v>
      </c>
      <c r="K3086" s="60">
        <v>872008</v>
      </c>
      <c r="L3086" s="61">
        <v>140.04899938148242</v>
      </c>
      <c r="M3086" s="61">
        <v>106.95099952765767</v>
      </c>
      <c r="N3086" s="61"/>
      <c r="O3086" s="57" t="s">
        <v>257</v>
      </c>
      <c r="P3086" s="60">
        <v>509355</v>
      </c>
    </row>
    <row r="3087" spans="1:16" hidden="1" x14ac:dyDescent="0.25">
      <c r="A3087" s="60" t="s">
        <v>56</v>
      </c>
      <c r="B3087" s="60" t="s">
        <v>55</v>
      </c>
      <c r="C3087" s="57" t="s">
        <v>169</v>
      </c>
      <c r="D3087" s="61">
        <v>247.00003377072682</v>
      </c>
      <c r="E3087" s="62">
        <v>0</v>
      </c>
      <c r="F3087" s="60">
        <v>474039</v>
      </c>
      <c r="G3087" s="60" t="s">
        <v>266</v>
      </c>
      <c r="H3087" s="60">
        <v>2020</v>
      </c>
      <c r="I3087" s="62">
        <v>0.56699999999999995</v>
      </c>
      <c r="J3087" s="60">
        <v>9110</v>
      </c>
      <c r="K3087" s="60">
        <v>872008</v>
      </c>
      <c r="L3087" s="61">
        <v>140.04901914800209</v>
      </c>
      <c r="M3087" s="61">
        <v>106.95101462272473</v>
      </c>
      <c r="N3087" s="61"/>
      <c r="O3087" s="57" t="s">
        <v>257</v>
      </c>
      <c r="P3087" s="60">
        <v>509355</v>
      </c>
    </row>
    <row r="3088" spans="1:16" hidden="1" x14ac:dyDescent="0.25">
      <c r="A3088" s="60" t="s">
        <v>56</v>
      </c>
      <c r="B3088" s="60" t="s">
        <v>55</v>
      </c>
      <c r="C3088" s="57" t="s">
        <v>169</v>
      </c>
      <c r="D3088" s="61">
        <v>247.00027432471128</v>
      </c>
      <c r="E3088" s="62">
        <v>0</v>
      </c>
      <c r="F3088" s="60">
        <v>474039</v>
      </c>
      <c r="G3088" s="60" t="s">
        <v>266</v>
      </c>
      <c r="H3088" s="60">
        <v>2020</v>
      </c>
      <c r="I3088" s="62">
        <v>0.56699999999999995</v>
      </c>
      <c r="J3088" s="60">
        <v>9110</v>
      </c>
      <c r="K3088" s="60">
        <v>872008</v>
      </c>
      <c r="L3088" s="61">
        <v>140.04915554211129</v>
      </c>
      <c r="M3088" s="61">
        <v>106.95111878259999</v>
      </c>
      <c r="N3088" s="61"/>
      <c r="O3088" s="57" t="s">
        <v>257</v>
      </c>
      <c r="P3088" s="60">
        <v>509355</v>
      </c>
    </row>
    <row r="3089" spans="1:16" hidden="1" x14ac:dyDescent="0.25">
      <c r="A3089" s="60" t="s">
        <v>56</v>
      </c>
      <c r="B3089" s="60" t="s">
        <v>55</v>
      </c>
      <c r="C3089" s="57" t="s">
        <v>169</v>
      </c>
      <c r="D3089" s="61">
        <v>247.00039243664068</v>
      </c>
      <c r="E3089" s="62">
        <v>0</v>
      </c>
      <c r="F3089" s="60">
        <v>474039</v>
      </c>
      <c r="G3089" s="60" t="s">
        <v>266</v>
      </c>
      <c r="H3089" s="60">
        <v>2020</v>
      </c>
      <c r="I3089" s="62">
        <v>0.56699999999999995</v>
      </c>
      <c r="J3089" s="60">
        <v>9110</v>
      </c>
      <c r="K3089" s="60">
        <v>872008</v>
      </c>
      <c r="L3089" s="61">
        <v>140.04922251157527</v>
      </c>
      <c r="M3089" s="61">
        <v>106.95116992506541</v>
      </c>
      <c r="N3089" s="61"/>
      <c r="O3089" s="57" t="s">
        <v>257</v>
      </c>
      <c r="P3089" s="60">
        <v>509355</v>
      </c>
    </row>
    <row r="3090" spans="1:16" hidden="1" x14ac:dyDescent="0.25">
      <c r="A3090" s="60" t="s">
        <v>56</v>
      </c>
      <c r="B3090" s="60" t="s">
        <v>55</v>
      </c>
      <c r="C3090" s="57" t="s">
        <v>169</v>
      </c>
      <c r="D3090" s="61">
        <v>247.00043708760523</v>
      </c>
      <c r="E3090" s="62">
        <v>0</v>
      </c>
      <c r="F3090" s="60">
        <v>474039</v>
      </c>
      <c r="G3090" s="60" t="s">
        <v>266</v>
      </c>
      <c r="H3090" s="60">
        <v>2020</v>
      </c>
      <c r="I3090" s="62">
        <v>0.56699999999999995</v>
      </c>
      <c r="J3090" s="60">
        <v>9110</v>
      </c>
      <c r="K3090" s="60">
        <v>872008</v>
      </c>
      <c r="L3090" s="61">
        <v>140.04924782867215</v>
      </c>
      <c r="M3090" s="61">
        <v>106.95118925893308</v>
      </c>
      <c r="N3090" s="61"/>
      <c r="O3090" s="57" t="s">
        <v>257</v>
      </c>
      <c r="P3090" s="60">
        <v>509355</v>
      </c>
    </row>
    <row r="3091" spans="1:16" hidden="1" x14ac:dyDescent="0.25">
      <c r="A3091" s="60" t="s">
        <v>56</v>
      </c>
      <c r="B3091" s="60" t="s">
        <v>55</v>
      </c>
      <c r="C3091" s="57" t="s">
        <v>169</v>
      </c>
      <c r="D3091" s="61">
        <v>249.99981179625911</v>
      </c>
      <c r="E3091" s="62">
        <v>0</v>
      </c>
      <c r="F3091" s="60">
        <v>474039</v>
      </c>
      <c r="G3091" s="60" t="s">
        <v>266</v>
      </c>
      <c r="H3091" s="60">
        <v>2019</v>
      </c>
      <c r="I3091" s="62">
        <v>0.56699999999999995</v>
      </c>
      <c r="J3091" s="60">
        <v>9110</v>
      </c>
      <c r="K3091" s="60">
        <v>872008</v>
      </c>
      <c r="L3091" s="61">
        <v>141.74989328847892</v>
      </c>
      <c r="M3091" s="61">
        <v>108.24991850778019</v>
      </c>
      <c r="N3091" s="61"/>
      <c r="O3091" s="57" t="s">
        <v>257</v>
      </c>
      <c r="P3091" s="60">
        <v>509355</v>
      </c>
    </row>
    <row r="3092" spans="1:16" hidden="1" x14ac:dyDescent="0.25">
      <c r="A3092" s="60" t="s">
        <v>56</v>
      </c>
      <c r="B3092" s="60" t="s">
        <v>55</v>
      </c>
      <c r="C3092" s="57" t="s">
        <v>169</v>
      </c>
      <c r="D3092" s="61">
        <v>323.00006597286495</v>
      </c>
      <c r="E3092" s="62">
        <v>0</v>
      </c>
      <c r="F3092" s="60">
        <v>474039</v>
      </c>
      <c r="G3092" s="60" t="s">
        <v>266</v>
      </c>
      <c r="H3092" s="60">
        <v>2018</v>
      </c>
      <c r="I3092" s="62">
        <v>0.56699999999999995</v>
      </c>
      <c r="J3092" s="60">
        <v>9110</v>
      </c>
      <c r="K3092" s="60">
        <v>872008</v>
      </c>
      <c r="L3092" s="61">
        <v>183.1410374066144</v>
      </c>
      <c r="M3092" s="61">
        <v>139.85902856625054</v>
      </c>
      <c r="N3092" s="61"/>
      <c r="O3092" s="57" t="s">
        <v>257</v>
      </c>
      <c r="P3092" s="60">
        <v>509355</v>
      </c>
    </row>
    <row r="3093" spans="1:16" hidden="1" x14ac:dyDescent="0.25">
      <c r="A3093" s="60" t="s">
        <v>56</v>
      </c>
      <c r="B3093" s="60" t="s">
        <v>55</v>
      </c>
      <c r="C3093" s="57" t="s">
        <v>169</v>
      </c>
      <c r="D3093" s="61">
        <v>332.9990989146911</v>
      </c>
      <c r="E3093" s="62">
        <v>0</v>
      </c>
      <c r="F3093" s="60">
        <v>474039</v>
      </c>
      <c r="G3093" s="60" t="s">
        <v>266</v>
      </c>
      <c r="H3093" s="60">
        <v>2019</v>
      </c>
      <c r="I3093" s="62">
        <v>0.56699999999999995</v>
      </c>
      <c r="J3093" s="60">
        <v>9110</v>
      </c>
      <c r="K3093" s="60">
        <v>872008</v>
      </c>
      <c r="L3093" s="61">
        <v>188.81048908462984</v>
      </c>
      <c r="M3093" s="61">
        <v>144.18860983006127</v>
      </c>
      <c r="N3093" s="61"/>
      <c r="O3093" s="57" t="s">
        <v>257</v>
      </c>
      <c r="P3093" s="60">
        <v>509355</v>
      </c>
    </row>
    <row r="3094" spans="1:16" hidden="1" x14ac:dyDescent="0.25">
      <c r="A3094" s="60" t="s">
        <v>56</v>
      </c>
      <c r="B3094" s="60" t="s">
        <v>55</v>
      </c>
      <c r="C3094" s="57" t="s">
        <v>169</v>
      </c>
      <c r="D3094" s="61">
        <v>2264.4005479741813</v>
      </c>
      <c r="E3094" s="62">
        <v>0</v>
      </c>
      <c r="F3094" s="60">
        <v>470280</v>
      </c>
      <c r="G3094" s="60" t="s">
        <v>299</v>
      </c>
      <c r="H3094" s="60">
        <v>2019</v>
      </c>
      <c r="I3094" s="62">
        <v>0</v>
      </c>
      <c r="J3094" s="60" t="s">
        <v>268</v>
      </c>
      <c r="K3094" s="60">
        <v>872008</v>
      </c>
      <c r="L3094" s="61"/>
      <c r="M3094" s="61">
        <v>2264.4005479741813</v>
      </c>
      <c r="N3094" s="61"/>
      <c r="O3094" s="57">
        <v>9230</v>
      </c>
      <c r="P3094" s="60">
        <v>504003</v>
      </c>
    </row>
    <row r="3095" spans="1:16" hidden="1" x14ac:dyDescent="0.25">
      <c r="A3095" s="60" t="s">
        <v>56</v>
      </c>
      <c r="B3095" s="60" t="s">
        <v>55</v>
      </c>
      <c r="C3095" s="57" t="s">
        <v>170</v>
      </c>
      <c r="D3095" s="61">
        <v>75.999660599826285</v>
      </c>
      <c r="E3095" s="62">
        <v>0</v>
      </c>
      <c r="F3095" s="60">
        <v>471239</v>
      </c>
      <c r="G3095" s="60" t="s">
        <v>267</v>
      </c>
      <c r="H3095" s="60">
        <v>2020</v>
      </c>
      <c r="I3095" s="62">
        <v>0.496</v>
      </c>
      <c r="J3095" s="60" t="s">
        <v>268</v>
      </c>
      <c r="K3095" s="60">
        <v>872008</v>
      </c>
      <c r="L3095" s="61">
        <v>37.695831657513835</v>
      </c>
      <c r="M3095" s="61">
        <v>38.30382894231245</v>
      </c>
      <c r="N3095" s="61"/>
      <c r="O3095" s="57" t="s">
        <v>283</v>
      </c>
      <c r="P3095" s="60">
        <v>509355</v>
      </c>
    </row>
    <row r="3096" spans="1:16" hidden="1" x14ac:dyDescent="0.25">
      <c r="A3096" s="60" t="s">
        <v>56</v>
      </c>
      <c r="B3096" s="60" t="s">
        <v>55</v>
      </c>
      <c r="C3096" s="57" t="s">
        <v>170</v>
      </c>
      <c r="D3096" s="61">
        <v>76.499654743359841</v>
      </c>
      <c r="E3096" s="62">
        <v>0</v>
      </c>
      <c r="F3096" s="60">
        <v>471239</v>
      </c>
      <c r="G3096" s="60" t="s">
        <v>267</v>
      </c>
      <c r="H3096" s="60">
        <v>2019</v>
      </c>
      <c r="I3096" s="62">
        <v>0.496</v>
      </c>
      <c r="J3096" s="60" t="s">
        <v>268</v>
      </c>
      <c r="K3096" s="60">
        <v>872008</v>
      </c>
      <c r="L3096" s="61">
        <v>37.94382875270648</v>
      </c>
      <c r="M3096" s="61">
        <v>38.555825990653361</v>
      </c>
      <c r="N3096" s="61"/>
      <c r="O3096" s="57" t="s">
        <v>283</v>
      </c>
      <c r="P3096" s="60">
        <v>509355</v>
      </c>
    </row>
    <row r="3097" spans="1:16" hidden="1" x14ac:dyDescent="0.25">
      <c r="A3097" s="60" t="s">
        <v>56</v>
      </c>
      <c r="B3097" s="60" t="s">
        <v>55</v>
      </c>
      <c r="C3097" s="57" t="s">
        <v>170</v>
      </c>
      <c r="D3097" s="61">
        <v>76.499727241525846</v>
      </c>
      <c r="E3097" s="62">
        <v>0</v>
      </c>
      <c r="F3097" s="60">
        <v>471239</v>
      </c>
      <c r="G3097" s="60" t="s">
        <v>267</v>
      </c>
      <c r="H3097" s="60">
        <v>2019</v>
      </c>
      <c r="I3097" s="62">
        <v>0.496</v>
      </c>
      <c r="J3097" s="60" t="s">
        <v>268</v>
      </c>
      <c r="K3097" s="60">
        <v>872008</v>
      </c>
      <c r="L3097" s="61">
        <v>37.94386471179682</v>
      </c>
      <c r="M3097" s="61">
        <v>38.555862529729026</v>
      </c>
      <c r="N3097" s="61"/>
      <c r="O3097" s="57" t="s">
        <v>283</v>
      </c>
      <c r="P3097" s="60">
        <v>509355</v>
      </c>
    </row>
    <row r="3098" spans="1:16" hidden="1" x14ac:dyDescent="0.25">
      <c r="A3098" s="60" t="s">
        <v>56</v>
      </c>
      <c r="B3098" s="60" t="s">
        <v>55</v>
      </c>
      <c r="C3098" s="57" t="s">
        <v>170</v>
      </c>
      <c r="D3098" s="61">
        <v>76.499824252112745</v>
      </c>
      <c r="E3098" s="62">
        <v>0</v>
      </c>
      <c r="F3098" s="60">
        <v>471239</v>
      </c>
      <c r="G3098" s="60" t="s">
        <v>267</v>
      </c>
      <c r="H3098" s="60">
        <v>2019</v>
      </c>
      <c r="I3098" s="62">
        <v>0.496</v>
      </c>
      <c r="J3098" s="60" t="s">
        <v>268</v>
      </c>
      <c r="K3098" s="60">
        <v>872008</v>
      </c>
      <c r="L3098" s="61">
        <v>37.943912829047925</v>
      </c>
      <c r="M3098" s="61">
        <v>38.555911423064821</v>
      </c>
      <c r="N3098" s="61"/>
      <c r="O3098" s="57" t="s">
        <v>283</v>
      </c>
      <c r="P3098" s="60">
        <v>509355</v>
      </c>
    </row>
    <row r="3099" spans="1:16" hidden="1" x14ac:dyDescent="0.25">
      <c r="A3099" s="60" t="s">
        <v>56</v>
      </c>
      <c r="B3099" s="60" t="s">
        <v>55</v>
      </c>
      <c r="C3099" s="57" t="s">
        <v>170</v>
      </c>
      <c r="D3099" s="61">
        <v>76.499908893766303</v>
      </c>
      <c r="E3099" s="62">
        <v>0</v>
      </c>
      <c r="F3099" s="60">
        <v>471239</v>
      </c>
      <c r="G3099" s="60" t="s">
        <v>267</v>
      </c>
      <c r="H3099" s="60">
        <v>2019</v>
      </c>
      <c r="I3099" s="62">
        <v>0.496</v>
      </c>
      <c r="J3099" s="60" t="s">
        <v>268</v>
      </c>
      <c r="K3099" s="60">
        <v>872008</v>
      </c>
      <c r="L3099" s="61">
        <v>37.943954811308089</v>
      </c>
      <c r="M3099" s="61">
        <v>38.555954082458214</v>
      </c>
      <c r="N3099" s="61"/>
      <c r="O3099" s="57" t="s">
        <v>283</v>
      </c>
      <c r="P3099" s="60">
        <v>509355</v>
      </c>
    </row>
    <row r="3100" spans="1:16" hidden="1" x14ac:dyDescent="0.25">
      <c r="A3100" s="60" t="s">
        <v>56</v>
      </c>
      <c r="B3100" s="60" t="s">
        <v>55</v>
      </c>
      <c r="C3100" s="57" t="s">
        <v>170</v>
      </c>
      <c r="D3100" s="61">
        <v>76.49993290192306</v>
      </c>
      <c r="E3100" s="62">
        <v>0</v>
      </c>
      <c r="F3100" s="60">
        <v>471262</v>
      </c>
      <c r="G3100" s="60" t="s">
        <v>355</v>
      </c>
      <c r="H3100" s="60">
        <v>2019</v>
      </c>
      <c r="I3100" s="62">
        <v>0.496</v>
      </c>
      <c r="J3100" s="60" t="s">
        <v>268</v>
      </c>
      <c r="K3100" s="60">
        <v>872008</v>
      </c>
      <c r="L3100" s="61">
        <v>37.943966719353838</v>
      </c>
      <c r="M3100" s="61">
        <v>38.555966182569222</v>
      </c>
      <c r="N3100" s="61"/>
      <c r="O3100" s="57" t="s">
        <v>283</v>
      </c>
      <c r="P3100" s="60">
        <v>506001</v>
      </c>
    </row>
    <row r="3101" spans="1:16" hidden="1" x14ac:dyDescent="0.25">
      <c r="A3101" s="60" t="s">
        <v>56</v>
      </c>
      <c r="B3101" s="60" t="s">
        <v>55</v>
      </c>
      <c r="C3101" s="57" t="s">
        <v>170</v>
      </c>
      <c r="D3101" s="61">
        <v>76.50006218661369</v>
      </c>
      <c r="E3101" s="62">
        <v>0</v>
      </c>
      <c r="F3101" s="60">
        <v>471239</v>
      </c>
      <c r="G3101" s="60" t="s">
        <v>267</v>
      </c>
      <c r="H3101" s="60">
        <v>2019</v>
      </c>
      <c r="I3101" s="62">
        <v>0.496</v>
      </c>
      <c r="J3101" s="60" t="s">
        <v>268</v>
      </c>
      <c r="K3101" s="60">
        <v>872008</v>
      </c>
      <c r="L3101" s="61">
        <v>37.944030844560388</v>
      </c>
      <c r="M3101" s="61">
        <v>38.556031342053302</v>
      </c>
      <c r="N3101" s="61"/>
      <c r="O3101" s="57" t="s">
        <v>283</v>
      </c>
      <c r="P3101" s="60">
        <v>509355</v>
      </c>
    </row>
    <row r="3102" spans="1:16" hidden="1" x14ac:dyDescent="0.25">
      <c r="A3102" s="60" t="s">
        <v>56</v>
      </c>
      <c r="B3102" s="60" t="s">
        <v>55</v>
      </c>
      <c r="C3102" s="57" t="s">
        <v>170</v>
      </c>
      <c r="D3102" s="61">
        <v>76.500138857714603</v>
      </c>
      <c r="E3102" s="62">
        <v>0</v>
      </c>
      <c r="F3102" s="60">
        <v>471239</v>
      </c>
      <c r="G3102" s="60" t="s">
        <v>267</v>
      </c>
      <c r="H3102" s="60">
        <v>2019</v>
      </c>
      <c r="I3102" s="62">
        <v>0.496</v>
      </c>
      <c r="J3102" s="60" t="s">
        <v>268</v>
      </c>
      <c r="K3102" s="60">
        <v>872008</v>
      </c>
      <c r="L3102" s="61">
        <v>37.944068873426446</v>
      </c>
      <c r="M3102" s="61">
        <v>38.556069984288158</v>
      </c>
      <c r="N3102" s="61"/>
      <c r="O3102" s="57" t="s">
        <v>283</v>
      </c>
      <c r="P3102" s="60">
        <v>509355</v>
      </c>
    </row>
    <row r="3103" spans="1:16" hidden="1" x14ac:dyDescent="0.25">
      <c r="A3103" s="60" t="s">
        <v>56</v>
      </c>
      <c r="B3103" s="60" t="s">
        <v>55</v>
      </c>
      <c r="C3103" s="57" t="s">
        <v>170</v>
      </c>
      <c r="D3103" s="61">
        <v>76.500216315336147</v>
      </c>
      <c r="E3103" s="62">
        <v>0</v>
      </c>
      <c r="F3103" s="60">
        <v>471239</v>
      </c>
      <c r="G3103" s="60" t="s">
        <v>267</v>
      </c>
      <c r="H3103" s="60">
        <v>2019</v>
      </c>
      <c r="I3103" s="62">
        <v>0.496</v>
      </c>
      <c r="J3103" s="60" t="s">
        <v>268</v>
      </c>
      <c r="K3103" s="60">
        <v>872008</v>
      </c>
      <c r="L3103" s="61">
        <v>37.944107292406727</v>
      </c>
      <c r="M3103" s="61">
        <v>38.556109022929419</v>
      </c>
      <c r="N3103" s="61"/>
      <c r="O3103" s="57" t="s">
        <v>283</v>
      </c>
      <c r="P3103" s="60">
        <v>509355</v>
      </c>
    </row>
    <row r="3104" spans="1:16" hidden="1" x14ac:dyDescent="0.25">
      <c r="A3104" s="60" t="s">
        <v>56</v>
      </c>
      <c r="B3104" s="60" t="s">
        <v>55</v>
      </c>
      <c r="C3104" s="57" t="s">
        <v>170</v>
      </c>
      <c r="D3104" s="61">
        <v>76.500245776458129</v>
      </c>
      <c r="E3104" s="62">
        <v>0</v>
      </c>
      <c r="F3104" s="60">
        <v>471239</v>
      </c>
      <c r="G3104" s="60" t="s">
        <v>267</v>
      </c>
      <c r="H3104" s="60">
        <v>2019</v>
      </c>
      <c r="I3104" s="62">
        <v>0.496</v>
      </c>
      <c r="J3104" s="60" t="s">
        <v>268</v>
      </c>
      <c r="K3104" s="60">
        <v>872008</v>
      </c>
      <c r="L3104" s="61">
        <v>37.944121905123232</v>
      </c>
      <c r="M3104" s="61">
        <v>38.556123871334897</v>
      </c>
      <c r="N3104" s="61"/>
      <c r="O3104" s="57" t="s">
        <v>283</v>
      </c>
      <c r="P3104" s="60">
        <v>509355</v>
      </c>
    </row>
    <row r="3105" spans="1:16" hidden="1" x14ac:dyDescent="0.25">
      <c r="A3105" s="60" t="s">
        <v>56</v>
      </c>
      <c r="B3105" s="60" t="s">
        <v>55</v>
      </c>
      <c r="C3105" s="57" t="s">
        <v>170</v>
      </c>
      <c r="D3105" s="61">
        <v>76.500481487615858</v>
      </c>
      <c r="E3105" s="62">
        <v>0</v>
      </c>
      <c r="F3105" s="60">
        <v>471239</v>
      </c>
      <c r="G3105" s="60" t="s">
        <v>267</v>
      </c>
      <c r="H3105" s="60">
        <v>2019</v>
      </c>
      <c r="I3105" s="62">
        <v>0.496</v>
      </c>
      <c r="J3105" s="60" t="s">
        <v>268</v>
      </c>
      <c r="K3105" s="60">
        <v>872008</v>
      </c>
      <c r="L3105" s="61">
        <v>37.944238817857467</v>
      </c>
      <c r="M3105" s="61">
        <v>38.55624266975839</v>
      </c>
      <c r="N3105" s="61"/>
      <c r="O3105" s="57" t="s">
        <v>283</v>
      </c>
      <c r="P3105" s="60">
        <v>509355</v>
      </c>
    </row>
    <row r="3106" spans="1:16" hidden="1" x14ac:dyDescent="0.25">
      <c r="A3106" s="60" t="s">
        <v>56</v>
      </c>
      <c r="B3106" s="60" t="s">
        <v>55</v>
      </c>
      <c r="C3106" s="57" t="s">
        <v>170</v>
      </c>
      <c r="D3106" s="61">
        <v>77.999669608617424</v>
      </c>
      <c r="E3106" s="62">
        <v>0</v>
      </c>
      <c r="F3106" s="60">
        <v>471239</v>
      </c>
      <c r="G3106" s="60" t="s">
        <v>267</v>
      </c>
      <c r="H3106" s="60">
        <v>2018</v>
      </c>
      <c r="I3106" s="62">
        <v>0.496</v>
      </c>
      <c r="J3106" s="60" t="s">
        <v>268</v>
      </c>
      <c r="K3106" s="60">
        <v>872008</v>
      </c>
      <c r="L3106" s="61">
        <v>38.687836125874242</v>
      </c>
      <c r="M3106" s="61">
        <v>39.311833482743182</v>
      </c>
      <c r="N3106" s="61"/>
      <c r="O3106" s="57" t="s">
        <v>283</v>
      </c>
      <c r="P3106" s="60">
        <v>509355</v>
      </c>
    </row>
    <row r="3107" spans="1:16" hidden="1" x14ac:dyDescent="0.25">
      <c r="A3107" s="60" t="s">
        <v>56</v>
      </c>
      <c r="B3107" s="60" t="s">
        <v>55</v>
      </c>
      <c r="C3107" s="57" t="s">
        <v>170</v>
      </c>
      <c r="D3107" s="61">
        <v>77.999877583744663</v>
      </c>
      <c r="E3107" s="62">
        <v>0</v>
      </c>
      <c r="F3107" s="60">
        <v>471239</v>
      </c>
      <c r="G3107" s="60" t="s">
        <v>267</v>
      </c>
      <c r="H3107" s="60">
        <v>2018</v>
      </c>
      <c r="I3107" s="62">
        <v>0.496</v>
      </c>
      <c r="J3107" s="60" t="s">
        <v>268</v>
      </c>
      <c r="K3107" s="60">
        <v>872008</v>
      </c>
      <c r="L3107" s="61">
        <v>38.687939281537354</v>
      </c>
      <c r="M3107" s="61">
        <v>39.311938302207309</v>
      </c>
      <c r="N3107" s="61"/>
      <c r="O3107" s="57" t="s">
        <v>283</v>
      </c>
      <c r="P3107" s="60">
        <v>509355</v>
      </c>
    </row>
    <row r="3108" spans="1:16" hidden="1" x14ac:dyDescent="0.25">
      <c r="A3108" s="60" t="s">
        <v>56</v>
      </c>
      <c r="B3108" s="60" t="s">
        <v>55</v>
      </c>
      <c r="C3108" s="57" t="s">
        <v>170</v>
      </c>
      <c r="D3108" s="61">
        <v>77.999878470444287</v>
      </c>
      <c r="E3108" s="62">
        <v>0</v>
      </c>
      <c r="F3108" s="60">
        <v>471239</v>
      </c>
      <c r="G3108" s="60" t="s">
        <v>267</v>
      </c>
      <c r="H3108" s="60">
        <v>2018</v>
      </c>
      <c r="I3108" s="62">
        <v>0.496</v>
      </c>
      <c r="J3108" s="60" t="s">
        <v>268</v>
      </c>
      <c r="K3108" s="60">
        <v>872008</v>
      </c>
      <c r="L3108" s="61">
        <v>38.687939721340364</v>
      </c>
      <c r="M3108" s="61">
        <v>39.311938749103923</v>
      </c>
      <c r="N3108" s="61"/>
      <c r="O3108" s="57" t="s">
        <v>283</v>
      </c>
      <c r="P3108" s="60">
        <v>509355</v>
      </c>
    </row>
    <row r="3109" spans="1:16" hidden="1" x14ac:dyDescent="0.25">
      <c r="A3109" s="60" t="s">
        <v>56</v>
      </c>
      <c r="B3109" s="60" t="s">
        <v>55</v>
      </c>
      <c r="C3109" s="57" t="s">
        <v>170</v>
      </c>
      <c r="D3109" s="61">
        <v>77.999983209794422</v>
      </c>
      <c r="E3109" s="62">
        <v>0</v>
      </c>
      <c r="F3109" s="60">
        <v>471239</v>
      </c>
      <c r="G3109" s="60" t="s">
        <v>267</v>
      </c>
      <c r="H3109" s="60">
        <v>2018</v>
      </c>
      <c r="I3109" s="62">
        <v>0.496</v>
      </c>
      <c r="J3109" s="60" t="s">
        <v>268</v>
      </c>
      <c r="K3109" s="60">
        <v>872008</v>
      </c>
      <c r="L3109" s="61">
        <v>38.687991672058033</v>
      </c>
      <c r="M3109" s="61">
        <v>39.31199153773639</v>
      </c>
      <c r="N3109" s="61"/>
      <c r="O3109" s="57" t="s">
        <v>283</v>
      </c>
      <c r="P3109" s="60">
        <v>509355</v>
      </c>
    </row>
    <row r="3110" spans="1:16" hidden="1" x14ac:dyDescent="0.25">
      <c r="A3110" s="60" t="s">
        <v>56</v>
      </c>
      <c r="B3110" s="60" t="s">
        <v>55</v>
      </c>
      <c r="C3110" s="57" t="s">
        <v>170</v>
      </c>
      <c r="D3110" s="61">
        <v>113.4993316178598</v>
      </c>
      <c r="E3110" s="62">
        <v>0</v>
      </c>
      <c r="F3110" s="60">
        <v>471239</v>
      </c>
      <c r="G3110" s="60" t="s">
        <v>267</v>
      </c>
      <c r="H3110" s="60">
        <v>2020</v>
      </c>
      <c r="I3110" s="62">
        <v>0.496</v>
      </c>
      <c r="J3110" s="60" t="s">
        <v>268</v>
      </c>
      <c r="K3110" s="60">
        <v>872008</v>
      </c>
      <c r="L3110" s="61">
        <v>56.29566848245846</v>
      </c>
      <c r="M3110" s="61">
        <v>57.203663135401335</v>
      </c>
      <c r="N3110" s="61"/>
      <c r="O3110" s="57" t="s">
        <v>283</v>
      </c>
      <c r="P3110" s="60">
        <v>509355</v>
      </c>
    </row>
    <row r="3111" spans="1:16" hidden="1" x14ac:dyDescent="0.25">
      <c r="A3111" s="60" t="s">
        <v>56</v>
      </c>
      <c r="B3111" s="60" t="s">
        <v>55</v>
      </c>
      <c r="C3111" s="57" t="s">
        <v>170</v>
      </c>
      <c r="D3111" s="61">
        <v>113.49945613690089</v>
      </c>
      <c r="E3111" s="62">
        <v>0</v>
      </c>
      <c r="F3111" s="60">
        <v>471239</v>
      </c>
      <c r="G3111" s="60" t="s">
        <v>267</v>
      </c>
      <c r="H3111" s="60">
        <v>2020</v>
      </c>
      <c r="I3111" s="62">
        <v>0.496</v>
      </c>
      <c r="J3111" s="60" t="s">
        <v>268</v>
      </c>
      <c r="K3111" s="60">
        <v>872008</v>
      </c>
      <c r="L3111" s="61">
        <v>56.295730243902838</v>
      </c>
      <c r="M3111" s="61">
        <v>57.203725892998051</v>
      </c>
      <c r="N3111" s="61"/>
      <c r="O3111" s="57" t="s">
        <v>283</v>
      </c>
      <c r="P3111" s="60">
        <v>509355</v>
      </c>
    </row>
    <row r="3112" spans="1:16" hidden="1" x14ac:dyDescent="0.25">
      <c r="A3112" s="60" t="s">
        <v>56</v>
      </c>
      <c r="B3112" s="60" t="s">
        <v>55</v>
      </c>
      <c r="C3112" s="57" t="s">
        <v>170</v>
      </c>
      <c r="D3112" s="61">
        <v>113.4996604165807</v>
      </c>
      <c r="E3112" s="62">
        <v>0</v>
      </c>
      <c r="F3112" s="60">
        <v>471239</v>
      </c>
      <c r="G3112" s="60" t="s">
        <v>267</v>
      </c>
      <c r="H3112" s="60">
        <v>2020</v>
      </c>
      <c r="I3112" s="62">
        <v>0.496</v>
      </c>
      <c r="J3112" s="60" t="s">
        <v>268</v>
      </c>
      <c r="K3112" s="60">
        <v>872008</v>
      </c>
      <c r="L3112" s="61">
        <v>56.295831566624024</v>
      </c>
      <c r="M3112" s="61">
        <v>57.203828849956672</v>
      </c>
      <c r="N3112" s="61"/>
      <c r="O3112" s="57" t="s">
        <v>283</v>
      </c>
      <c r="P3112" s="60">
        <v>509355</v>
      </c>
    </row>
    <row r="3113" spans="1:16" hidden="1" x14ac:dyDescent="0.25">
      <c r="A3113" s="60" t="s">
        <v>56</v>
      </c>
      <c r="B3113" s="60" t="s">
        <v>55</v>
      </c>
      <c r="C3113" s="57" t="s">
        <v>170</v>
      </c>
      <c r="D3113" s="61">
        <v>113.49966413000588</v>
      </c>
      <c r="E3113" s="62">
        <v>0</v>
      </c>
      <c r="F3113" s="60">
        <v>471239</v>
      </c>
      <c r="G3113" s="60" t="s">
        <v>267</v>
      </c>
      <c r="H3113" s="60">
        <v>2020</v>
      </c>
      <c r="I3113" s="62">
        <v>0.496</v>
      </c>
      <c r="J3113" s="60" t="s">
        <v>268</v>
      </c>
      <c r="K3113" s="60">
        <v>872008</v>
      </c>
      <c r="L3113" s="61">
        <v>56.29583340848292</v>
      </c>
      <c r="M3113" s="61">
        <v>57.203830721522962</v>
      </c>
      <c r="N3113" s="61"/>
      <c r="O3113" s="57" t="s">
        <v>283</v>
      </c>
      <c r="P3113" s="60">
        <v>509355</v>
      </c>
    </row>
    <row r="3114" spans="1:16" hidden="1" x14ac:dyDescent="0.25">
      <c r="A3114" s="60" t="s">
        <v>56</v>
      </c>
      <c r="B3114" s="60" t="s">
        <v>55</v>
      </c>
      <c r="C3114" s="57" t="s">
        <v>170</v>
      </c>
      <c r="D3114" s="61">
        <v>113.49982460495326</v>
      </c>
      <c r="E3114" s="62">
        <v>0</v>
      </c>
      <c r="F3114" s="60">
        <v>471239</v>
      </c>
      <c r="G3114" s="60" t="s">
        <v>267</v>
      </c>
      <c r="H3114" s="60">
        <v>2020</v>
      </c>
      <c r="I3114" s="62">
        <v>0.496</v>
      </c>
      <c r="J3114" s="60" t="s">
        <v>268</v>
      </c>
      <c r="K3114" s="60">
        <v>872008</v>
      </c>
      <c r="L3114" s="61">
        <v>56.295913004056814</v>
      </c>
      <c r="M3114" s="61">
        <v>57.203911600896447</v>
      </c>
      <c r="N3114" s="61"/>
      <c r="O3114" s="57" t="s">
        <v>283</v>
      </c>
      <c r="P3114" s="60">
        <v>509355</v>
      </c>
    </row>
    <row r="3115" spans="1:16" hidden="1" x14ac:dyDescent="0.25">
      <c r="A3115" s="60" t="s">
        <v>56</v>
      </c>
      <c r="B3115" s="60" t="s">
        <v>55</v>
      </c>
      <c r="C3115" s="57" t="s">
        <v>170</v>
      </c>
      <c r="D3115" s="61">
        <v>113.49988218713048</v>
      </c>
      <c r="E3115" s="62">
        <v>0</v>
      </c>
      <c r="F3115" s="60">
        <v>471239</v>
      </c>
      <c r="G3115" s="60" t="s">
        <v>267</v>
      </c>
      <c r="H3115" s="60">
        <v>2020</v>
      </c>
      <c r="I3115" s="62">
        <v>0.496</v>
      </c>
      <c r="J3115" s="60" t="s">
        <v>268</v>
      </c>
      <c r="K3115" s="60">
        <v>872008</v>
      </c>
      <c r="L3115" s="61">
        <v>56.295941564816715</v>
      </c>
      <c r="M3115" s="61">
        <v>57.203940622313766</v>
      </c>
      <c r="N3115" s="61"/>
      <c r="O3115" s="57" t="s">
        <v>283</v>
      </c>
      <c r="P3115" s="60">
        <v>509355</v>
      </c>
    </row>
    <row r="3116" spans="1:16" hidden="1" x14ac:dyDescent="0.25">
      <c r="A3116" s="60" t="s">
        <v>56</v>
      </c>
      <c r="B3116" s="60" t="s">
        <v>55</v>
      </c>
      <c r="C3116" s="57" t="s">
        <v>170</v>
      </c>
      <c r="D3116" s="61">
        <v>113.49997215580311</v>
      </c>
      <c r="E3116" s="62">
        <v>0</v>
      </c>
      <c r="F3116" s="60">
        <v>471239</v>
      </c>
      <c r="G3116" s="60" t="s">
        <v>267</v>
      </c>
      <c r="H3116" s="60">
        <v>2020</v>
      </c>
      <c r="I3116" s="62">
        <v>0.496</v>
      </c>
      <c r="J3116" s="60" t="s">
        <v>268</v>
      </c>
      <c r="K3116" s="60">
        <v>872008</v>
      </c>
      <c r="L3116" s="61">
        <v>56.295986189278338</v>
      </c>
      <c r="M3116" s="61">
        <v>57.203985966524769</v>
      </c>
      <c r="N3116" s="61"/>
      <c r="O3116" s="57" t="s">
        <v>283</v>
      </c>
      <c r="P3116" s="60">
        <v>509355</v>
      </c>
    </row>
    <row r="3117" spans="1:16" hidden="1" x14ac:dyDescent="0.25">
      <c r="A3117" s="60" t="s">
        <v>56</v>
      </c>
      <c r="B3117" s="60" t="s">
        <v>55</v>
      </c>
      <c r="C3117" s="57" t="s">
        <v>170</v>
      </c>
      <c r="D3117" s="61">
        <v>113.50035726738014</v>
      </c>
      <c r="E3117" s="62">
        <v>0</v>
      </c>
      <c r="F3117" s="60">
        <v>471239</v>
      </c>
      <c r="G3117" s="60" t="s">
        <v>267</v>
      </c>
      <c r="H3117" s="60">
        <v>2020</v>
      </c>
      <c r="I3117" s="62">
        <v>0.496</v>
      </c>
      <c r="J3117" s="60" t="s">
        <v>268</v>
      </c>
      <c r="K3117" s="60">
        <v>872008</v>
      </c>
      <c r="L3117" s="61">
        <v>56.296177204620548</v>
      </c>
      <c r="M3117" s="61">
        <v>57.20418006275959</v>
      </c>
      <c r="N3117" s="61"/>
      <c r="O3117" s="57" t="s">
        <v>283</v>
      </c>
      <c r="P3117" s="60">
        <v>509355</v>
      </c>
    </row>
    <row r="3118" spans="1:16" hidden="1" x14ac:dyDescent="0.25">
      <c r="A3118" s="60" t="s">
        <v>56</v>
      </c>
      <c r="B3118" s="60" t="s">
        <v>55</v>
      </c>
      <c r="C3118" s="57" t="s">
        <v>170</v>
      </c>
      <c r="D3118" s="61">
        <v>114.50001919678152</v>
      </c>
      <c r="E3118" s="62">
        <v>0</v>
      </c>
      <c r="F3118" s="60">
        <v>471239</v>
      </c>
      <c r="G3118" s="60" t="s">
        <v>267</v>
      </c>
      <c r="H3118" s="60">
        <v>2019</v>
      </c>
      <c r="I3118" s="62">
        <v>0.496</v>
      </c>
      <c r="J3118" s="60" t="s">
        <v>268</v>
      </c>
      <c r="K3118" s="60">
        <v>872008</v>
      </c>
      <c r="L3118" s="61">
        <v>56.792009521603632</v>
      </c>
      <c r="M3118" s="61">
        <v>57.708009675177891</v>
      </c>
      <c r="N3118" s="61"/>
      <c r="O3118" s="57" t="s">
        <v>283</v>
      </c>
      <c r="P3118" s="60">
        <v>509355</v>
      </c>
    </row>
    <row r="3119" spans="1:16" hidden="1" x14ac:dyDescent="0.25">
      <c r="A3119" s="60" t="s">
        <v>56</v>
      </c>
      <c r="B3119" s="60" t="s">
        <v>55</v>
      </c>
      <c r="C3119" s="57" t="s">
        <v>170</v>
      </c>
      <c r="D3119" s="61">
        <v>152.99874926153979</v>
      </c>
      <c r="E3119" s="62">
        <v>0</v>
      </c>
      <c r="F3119" s="60">
        <v>471239</v>
      </c>
      <c r="G3119" s="60" t="s">
        <v>267</v>
      </c>
      <c r="H3119" s="60">
        <v>2019</v>
      </c>
      <c r="I3119" s="62">
        <v>0.496</v>
      </c>
      <c r="J3119" s="60" t="s">
        <v>268</v>
      </c>
      <c r="K3119" s="60">
        <v>872008</v>
      </c>
      <c r="L3119" s="61">
        <v>75.887379633723739</v>
      </c>
      <c r="M3119" s="61">
        <v>77.111369627816046</v>
      </c>
      <c r="N3119" s="61"/>
      <c r="O3119" s="57" t="s">
        <v>283</v>
      </c>
      <c r="P3119" s="60">
        <v>509355</v>
      </c>
    </row>
    <row r="3120" spans="1:16" hidden="1" x14ac:dyDescent="0.25">
      <c r="A3120" s="60" t="s">
        <v>56</v>
      </c>
      <c r="B3120" s="60" t="s">
        <v>55</v>
      </c>
      <c r="C3120" s="57" t="s">
        <v>170</v>
      </c>
      <c r="D3120" s="61">
        <v>155.99887153029584</v>
      </c>
      <c r="E3120" s="62">
        <v>0</v>
      </c>
      <c r="F3120" s="60">
        <v>471239</v>
      </c>
      <c r="G3120" s="60" t="s">
        <v>267</v>
      </c>
      <c r="H3120" s="60">
        <v>2018</v>
      </c>
      <c r="I3120" s="62">
        <v>0.496</v>
      </c>
      <c r="J3120" s="60" t="s">
        <v>268</v>
      </c>
      <c r="K3120" s="60">
        <v>872008</v>
      </c>
      <c r="L3120" s="61">
        <v>77.375440279026733</v>
      </c>
      <c r="M3120" s="61">
        <v>78.62343125126911</v>
      </c>
      <c r="N3120" s="61"/>
      <c r="O3120" s="57" t="s">
        <v>283</v>
      </c>
      <c r="P3120" s="60">
        <v>509355</v>
      </c>
    </row>
    <row r="3121" spans="1:16" hidden="1" x14ac:dyDescent="0.25">
      <c r="A3121" s="60" t="s">
        <v>56</v>
      </c>
      <c r="B3121" s="60" t="s">
        <v>55</v>
      </c>
      <c r="C3121" s="57" t="s">
        <v>170</v>
      </c>
      <c r="D3121" s="61">
        <v>1040.4005056958481</v>
      </c>
      <c r="E3121" s="62">
        <v>0</v>
      </c>
      <c r="F3121" s="60">
        <v>471280</v>
      </c>
      <c r="G3121" s="60" t="s">
        <v>301</v>
      </c>
      <c r="H3121" s="60">
        <v>2019</v>
      </c>
      <c r="I3121" s="62">
        <v>0</v>
      </c>
      <c r="J3121" s="60" t="s">
        <v>268</v>
      </c>
      <c r="K3121" s="60">
        <v>872008</v>
      </c>
      <c r="L3121" s="61"/>
      <c r="M3121" s="61">
        <v>1040.4005056958481</v>
      </c>
      <c r="N3121" s="61"/>
      <c r="O3121" s="57">
        <v>9230</v>
      </c>
      <c r="P3121" s="60">
        <v>504003</v>
      </c>
    </row>
    <row r="3122" spans="1:16" x14ac:dyDescent="0.25">
      <c r="A3122" s="57" t="s">
        <v>56</v>
      </c>
      <c r="B3122" s="57" t="s">
        <v>55</v>
      </c>
      <c r="C3122" s="57" t="s">
        <v>171</v>
      </c>
      <c r="D3122" s="58">
        <v>401.99958284188318</v>
      </c>
      <c r="E3122" s="59">
        <v>0</v>
      </c>
      <c r="F3122" s="57">
        <v>404039</v>
      </c>
      <c r="G3122" s="57" t="s">
        <v>269</v>
      </c>
      <c r="H3122" s="57">
        <v>2019</v>
      </c>
      <c r="I3122" s="59">
        <v>0.56699999999999995</v>
      </c>
      <c r="J3122" s="57">
        <v>9110</v>
      </c>
      <c r="K3122" s="57">
        <v>872008</v>
      </c>
      <c r="L3122" s="58">
        <v>227.93376347134773</v>
      </c>
      <c r="M3122" s="58">
        <v>174.06581937053545</v>
      </c>
      <c r="O3122" s="57" t="s">
        <v>257</v>
      </c>
      <c r="P3122" s="57">
        <v>509355</v>
      </c>
    </row>
    <row r="3123" spans="1:16" x14ac:dyDescent="0.25">
      <c r="A3123" s="57" t="s">
        <v>56</v>
      </c>
      <c r="B3123" s="57" t="s">
        <v>55</v>
      </c>
      <c r="C3123" s="57" t="s">
        <v>171</v>
      </c>
      <c r="D3123" s="58">
        <v>401.999622421146</v>
      </c>
      <c r="E3123" s="59">
        <v>0</v>
      </c>
      <c r="F3123" s="57">
        <v>404039</v>
      </c>
      <c r="G3123" s="57" t="s">
        <v>269</v>
      </c>
      <c r="H3123" s="57">
        <v>2019</v>
      </c>
      <c r="I3123" s="59">
        <v>0.56699999999999995</v>
      </c>
      <c r="J3123" s="57">
        <v>9110</v>
      </c>
      <c r="K3123" s="57">
        <v>872008</v>
      </c>
      <c r="L3123" s="58">
        <v>227.93378591278977</v>
      </c>
      <c r="M3123" s="58">
        <v>174.06583650835623</v>
      </c>
      <c r="O3123" s="57" t="s">
        <v>257</v>
      </c>
      <c r="P3123" s="57">
        <v>509355</v>
      </c>
    </row>
    <row r="3124" spans="1:16" x14ac:dyDescent="0.25">
      <c r="A3124" s="57" t="s">
        <v>56</v>
      </c>
      <c r="B3124" s="57" t="s">
        <v>55</v>
      </c>
      <c r="C3124" s="57" t="s">
        <v>171</v>
      </c>
      <c r="D3124" s="58">
        <v>401.99972126210378</v>
      </c>
      <c r="E3124" s="59">
        <v>0</v>
      </c>
      <c r="F3124" s="57">
        <v>404039</v>
      </c>
      <c r="G3124" s="57" t="s">
        <v>269</v>
      </c>
      <c r="H3124" s="57">
        <v>2019</v>
      </c>
      <c r="I3124" s="59">
        <v>0.56699999999999995</v>
      </c>
      <c r="J3124" s="57">
        <v>9110</v>
      </c>
      <c r="K3124" s="57">
        <v>872008</v>
      </c>
      <c r="L3124" s="58">
        <v>227.93384195561282</v>
      </c>
      <c r="M3124" s="58">
        <v>174.06587930649096</v>
      </c>
      <c r="O3124" s="57" t="s">
        <v>257</v>
      </c>
      <c r="P3124" s="57">
        <v>509355</v>
      </c>
    </row>
    <row r="3125" spans="1:16" x14ac:dyDescent="0.25">
      <c r="A3125" s="57" t="s">
        <v>56</v>
      </c>
      <c r="B3125" s="57" t="s">
        <v>55</v>
      </c>
      <c r="C3125" s="57" t="s">
        <v>171</v>
      </c>
      <c r="D3125" s="58">
        <v>401.99988420555985</v>
      </c>
      <c r="E3125" s="59">
        <v>0</v>
      </c>
      <c r="F3125" s="57">
        <v>404039</v>
      </c>
      <c r="G3125" s="57" t="s">
        <v>269</v>
      </c>
      <c r="H3125" s="57">
        <v>2019</v>
      </c>
      <c r="I3125" s="59">
        <v>0.56699999999999995</v>
      </c>
      <c r="J3125" s="57">
        <v>9110</v>
      </c>
      <c r="K3125" s="57">
        <v>872008</v>
      </c>
      <c r="L3125" s="58">
        <v>227.93393434455243</v>
      </c>
      <c r="M3125" s="58">
        <v>174.06594986100743</v>
      </c>
      <c r="O3125" s="57" t="s">
        <v>257</v>
      </c>
      <c r="P3125" s="57">
        <v>509355</v>
      </c>
    </row>
    <row r="3126" spans="1:16" x14ac:dyDescent="0.25">
      <c r="A3126" s="57" t="s">
        <v>56</v>
      </c>
      <c r="B3126" s="57" t="s">
        <v>55</v>
      </c>
      <c r="C3126" s="57" t="s">
        <v>171</v>
      </c>
      <c r="D3126" s="58">
        <v>401.99992181296494</v>
      </c>
      <c r="E3126" s="59">
        <v>0</v>
      </c>
      <c r="F3126" s="57">
        <v>404039</v>
      </c>
      <c r="G3126" s="57" t="s">
        <v>269</v>
      </c>
      <c r="H3126" s="57">
        <v>2019</v>
      </c>
      <c r="I3126" s="59">
        <v>0.56699999999999995</v>
      </c>
      <c r="J3126" s="57">
        <v>9110</v>
      </c>
      <c r="K3126" s="57">
        <v>872008</v>
      </c>
      <c r="L3126" s="58">
        <v>227.9339556679511</v>
      </c>
      <c r="M3126" s="58">
        <v>174.06596614501385</v>
      </c>
      <c r="O3126" s="57" t="s">
        <v>257</v>
      </c>
      <c r="P3126" s="57">
        <v>509355</v>
      </c>
    </row>
    <row r="3127" spans="1:16" x14ac:dyDescent="0.25">
      <c r="A3127" s="57" t="s">
        <v>56</v>
      </c>
      <c r="B3127" s="57" t="s">
        <v>55</v>
      </c>
      <c r="C3127" s="57" t="s">
        <v>171</v>
      </c>
      <c r="D3127" s="58">
        <v>401.99998766795085</v>
      </c>
      <c r="E3127" s="59">
        <v>0</v>
      </c>
      <c r="F3127" s="57">
        <v>404039</v>
      </c>
      <c r="G3127" s="57" t="s">
        <v>269</v>
      </c>
      <c r="H3127" s="57">
        <v>2019</v>
      </c>
      <c r="I3127" s="59">
        <v>0.56699999999999995</v>
      </c>
      <c r="J3127" s="57">
        <v>9110</v>
      </c>
      <c r="K3127" s="57">
        <v>872008</v>
      </c>
      <c r="L3127" s="58">
        <v>227.93399300772811</v>
      </c>
      <c r="M3127" s="58">
        <v>174.06599466022274</v>
      </c>
      <c r="O3127" s="57" t="s">
        <v>257</v>
      </c>
      <c r="P3127" s="57">
        <v>509355</v>
      </c>
    </row>
    <row r="3128" spans="1:16" x14ac:dyDescent="0.25">
      <c r="A3128" s="57" t="s">
        <v>56</v>
      </c>
      <c r="B3128" s="57" t="s">
        <v>55</v>
      </c>
      <c r="C3128" s="57" t="s">
        <v>171</v>
      </c>
      <c r="D3128" s="58">
        <v>402.00003295589727</v>
      </c>
      <c r="E3128" s="59">
        <v>0</v>
      </c>
      <c r="F3128" s="57">
        <v>404062</v>
      </c>
      <c r="G3128" s="57" t="s">
        <v>356</v>
      </c>
      <c r="H3128" s="57">
        <v>2019</v>
      </c>
      <c r="I3128" s="59">
        <v>0.56699999999999995</v>
      </c>
      <c r="J3128" s="57" t="s">
        <v>268</v>
      </c>
      <c r="K3128" s="57">
        <v>872008</v>
      </c>
      <c r="L3128" s="58">
        <v>227.93401868599372</v>
      </c>
      <c r="M3128" s="58">
        <v>174.06601426990355</v>
      </c>
      <c r="O3128" s="57" t="s">
        <v>283</v>
      </c>
      <c r="P3128" s="57">
        <v>506001</v>
      </c>
    </row>
    <row r="3129" spans="1:16" x14ac:dyDescent="0.25">
      <c r="A3129" s="57" t="s">
        <v>56</v>
      </c>
      <c r="B3129" s="57" t="s">
        <v>55</v>
      </c>
      <c r="C3129" s="57" t="s">
        <v>171</v>
      </c>
      <c r="D3129" s="58">
        <v>402.000101850352</v>
      </c>
      <c r="E3129" s="59">
        <v>0</v>
      </c>
      <c r="F3129" s="57">
        <v>404039</v>
      </c>
      <c r="G3129" s="57" t="s">
        <v>269</v>
      </c>
      <c r="H3129" s="57">
        <v>2019</v>
      </c>
      <c r="I3129" s="59">
        <v>0.56699999999999995</v>
      </c>
      <c r="J3129" s="57">
        <v>9110</v>
      </c>
      <c r="K3129" s="57">
        <v>872008</v>
      </c>
      <c r="L3129" s="58">
        <v>227.93405774914956</v>
      </c>
      <c r="M3129" s="58">
        <v>174.06604410120244</v>
      </c>
      <c r="O3129" s="57" t="s">
        <v>257</v>
      </c>
      <c r="P3129" s="57">
        <v>509355</v>
      </c>
    </row>
    <row r="3130" spans="1:16" x14ac:dyDescent="0.25">
      <c r="A3130" s="57" t="s">
        <v>56</v>
      </c>
      <c r="B3130" s="57" t="s">
        <v>55</v>
      </c>
      <c r="C3130" s="57" t="s">
        <v>171</v>
      </c>
      <c r="D3130" s="58">
        <v>402.00036318931535</v>
      </c>
      <c r="E3130" s="59">
        <v>0</v>
      </c>
      <c r="F3130" s="57">
        <v>404039</v>
      </c>
      <c r="G3130" s="57" t="s">
        <v>269</v>
      </c>
      <c r="H3130" s="57">
        <v>2019</v>
      </c>
      <c r="I3130" s="59">
        <v>0.56699999999999995</v>
      </c>
      <c r="J3130" s="57">
        <v>9110</v>
      </c>
      <c r="K3130" s="57">
        <v>872008</v>
      </c>
      <c r="L3130" s="58">
        <v>227.93420592834178</v>
      </c>
      <c r="M3130" s="58">
        <v>174.06615726097357</v>
      </c>
      <c r="O3130" s="57" t="s">
        <v>257</v>
      </c>
      <c r="P3130" s="57">
        <v>509355</v>
      </c>
    </row>
    <row r="3131" spans="1:16" x14ac:dyDescent="0.25">
      <c r="A3131" s="57" t="s">
        <v>56</v>
      </c>
      <c r="B3131" s="57" t="s">
        <v>55</v>
      </c>
      <c r="C3131" s="57" t="s">
        <v>171</v>
      </c>
      <c r="D3131" s="58">
        <v>402.00042072340614</v>
      </c>
      <c r="E3131" s="59">
        <v>0</v>
      </c>
      <c r="F3131" s="57">
        <v>404039</v>
      </c>
      <c r="G3131" s="57" t="s">
        <v>269</v>
      </c>
      <c r="H3131" s="57">
        <v>2019</v>
      </c>
      <c r="I3131" s="59">
        <v>0.56699999999999995</v>
      </c>
      <c r="J3131" s="57">
        <v>9110</v>
      </c>
      <c r="K3131" s="57">
        <v>872008</v>
      </c>
      <c r="L3131" s="58">
        <v>227.93423855017127</v>
      </c>
      <c r="M3131" s="58">
        <v>174.06618217323486</v>
      </c>
      <c r="O3131" s="57" t="s">
        <v>257</v>
      </c>
      <c r="P3131" s="57">
        <v>509355</v>
      </c>
    </row>
    <row r="3132" spans="1:16" x14ac:dyDescent="0.25">
      <c r="A3132" s="57" t="s">
        <v>56</v>
      </c>
      <c r="B3132" s="57" t="s">
        <v>55</v>
      </c>
      <c r="C3132" s="57" t="s">
        <v>171</v>
      </c>
      <c r="D3132" s="58">
        <v>408.50062871265669</v>
      </c>
      <c r="E3132" s="59">
        <v>0</v>
      </c>
      <c r="F3132" s="57">
        <v>404039</v>
      </c>
      <c r="G3132" s="57" t="s">
        <v>269</v>
      </c>
      <c r="H3132" s="57">
        <v>2020</v>
      </c>
      <c r="I3132" s="59">
        <v>0.56699999999999995</v>
      </c>
      <c r="J3132" s="57">
        <v>9110</v>
      </c>
      <c r="K3132" s="57">
        <v>872008</v>
      </c>
      <c r="L3132" s="58">
        <v>231.61985648007632</v>
      </c>
      <c r="M3132" s="58">
        <v>176.88077223258037</v>
      </c>
      <c r="O3132" s="57" t="s">
        <v>257</v>
      </c>
      <c r="P3132" s="57">
        <v>509355</v>
      </c>
    </row>
    <row r="3133" spans="1:16" x14ac:dyDescent="0.25">
      <c r="A3133" s="57" t="s">
        <v>56</v>
      </c>
      <c r="B3133" s="57" t="s">
        <v>55</v>
      </c>
      <c r="C3133" s="57" t="s">
        <v>171</v>
      </c>
      <c r="D3133" s="58">
        <v>431.99975184174633</v>
      </c>
      <c r="E3133" s="59">
        <v>0</v>
      </c>
      <c r="F3133" s="57">
        <v>404039</v>
      </c>
      <c r="G3133" s="57" t="s">
        <v>269</v>
      </c>
      <c r="H3133" s="57">
        <v>2018</v>
      </c>
      <c r="I3133" s="59">
        <v>0.56699999999999995</v>
      </c>
      <c r="J3133" s="57">
        <v>9110</v>
      </c>
      <c r="K3133" s="57">
        <v>872008</v>
      </c>
      <c r="L3133" s="58">
        <v>244.94385929427014</v>
      </c>
      <c r="M3133" s="58">
        <v>187.05589254747619</v>
      </c>
      <c r="O3133" s="57" t="s">
        <v>257</v>
      </c>
      <c r="P3133" s="57">
        <v>509355</v>
      </c>
    </row>
    <row r="3134" spans="1:16" x14ac:dyDescent="0.25">
      <c r="A3134" s="57" t="s">
        <v>56</v>
      </c>
      <c r="B3134" s="57" t="s">
        <v>55</v>
      </c>
      <c r="C3134" s="57" t="s">
        <v>171</v>
      </c>
      <c r="D3134" s="58">
        <v>431.99996105572421</v>
      </c>
      <c r="E3134" s="59">
        <v>0</v>
      </c>
      <c r="F3134" s="57">
        <v>404039</v>
      </c>
      <c r="G3134" s="57" t="s">
        <v>269</v>
      </c>
      <c r="H3134" s="57">
        <v>2018</v>
      </c>
      <c r="I3134" s="59">
        <v>0.56699999999999995</v>
      </c>
      <c r="J3134" s="57">
        <v>9110</v>
      </c>
      <c r="K3134" s="57">
        <v>872008</v>
      </c>
      <c r="L3134" s="58">
        <v>244.94397791859561</v>
      </c>
      <c r="M3134" s="58">
        <v>187.05598313712861</v>
      </c>
      <c r="O3134" s="57" t="s">
        <v>257</v>
      </c>
      <c r="P3134" s="57">
        <v>509355</v>
      </c>
    </row>
    <row r="3135" spans="1:16" x14ac:dyDescent="0.25">
      <c r="A3135" s="57" t="s">
        <v>56</v>
      </c>
      <c r="B3135" s="57" t="s">
        <v>55</v>
      </c>
      <c r="C3135" s="57" t="s">
        <v>171</v>
      </c>
      <c r="D3135" s="58">
        <v>432.0003776788505</v>
      </c>
      <c r="E3135" s="59">
        <v>0</v>
      </c>
      <c r="F3135" s="57">
        <v>404039</v>
      </c>
      <c r="G3135" s="57" t="s">
        <v>269</v>
      </c>
      <c r="H3135" s="57">
        <v>2018</v>
      </c>
      <c r="I3135" s="59">
        <v>0.56699999999999995</v>
      </c>
      <c r="J3135" s="57">
        <v>9110</v>
      </c>
      <c r="K3135" s="57">
        <v>872008</v>
      </c>
      <c r="L3135" s="58">
        <v>244.9442141439082</v>
      </c>
      <c r="M3135" s="58">
        <v>187.0561635349423</v>
      </c>
      <c r="O3135" s="57" t="s">
        <v>257</v>
      </c>
      <c r="P3135" s="57">
        <v>509355</v>
      </c>
    </row>
    <row r="3136" spans="1:16" x14ac:dyDescent="0.25">
      <c r="A3136" s="57" t="s">
        <v>56</v>
      </c>
      <c r="B3136" s="57" t="s">
        <v>55</v>
      </c>
      <c r="C3136" s="57" t="s">
        <v>171</v>
      </c>
      <c r="D3136" s="58">
        <v>432.00047987490757</v>
      </c>
      <c r="E3136" s="59">
        <v>0</v>
      </c>
      <c r="F3136" s="57">
        <v>404039</v>
      </c>
      <c r="G3136" s="57" t="s">
        <v>269</v>
      </c>
      <c r="H3136" s="57">
        <v>2018</v>
      </c>
      <c r="I3136" s="59">
        <v>0.56699999999999995</v>
      </c>
      <c r="J3136" s="57">
        <v>9110</v>
      </c>
      <c r="K3136" s="57">
        <v>872008</v>
      </c>
      <c r="L3136" s="58">
        <v>244.94427208907257</v>
      </c>
      <c r="M3136" s="58">
        <v>187.056207785835</v>
      </c>
      <c r="O3136" s="57" t="s">
        <v>257</v>
      </c>
      <c r="P3136" s="57">
        <v>509355</v>
      </c>
    </row>
    <row r="3137" spans="1:16" x14ac:dyDescent="0.25">
      <c r="A3137" s="57" t="s">
        <v>56</v>
      </c>
      <c r="B3137" s="57" t="s">
        <v>55</v>
      </c>
      <c r="C3137" s="57" t="s">
        <v>171</v>
      </c>
      <c r="D3137" s="58">
        <v>603.99975608795182</v>
      </c>
      <c r="E3137" s="59">
        <v>0</v>
      </c>
      <c r="F3137" s="57">
        <v>404039</v>
      </c>
      <c r="G3137" s="57" t="s">
        <v>269</v>
      </c>
      <c r="H3137" s="57">
        <v>2019</v>
      </c>
      <c r="I3137" s="59">
        <v>0.56699999999999995</v>
      </c>
      <c r="J3137" s="57">
        <v>9110</v>
      </c>
      <c r="K3137" s="57">
        <v>872008</v>
      </c>
      <c r="L3137" s="58">
        <v>342.46786170186863</v>
      </c>
      <c r="M3137" s="58">
        <v>261.5318943860832</v>
      </c>
      <c r="O3137" s="57" t="s">
        <v>257</v>
      </c>
      <c r="P3137" s="57">
        <v>509355</v>
      </c>
    </row>
    <row r="3138" spans="1:16" x14ac:dyDescent="0.25">
      <c r="A3138" s="57" t="s">
        <v>56</v>
      </c>
      <c r="B3138" s="57" t="s">
        <v>55</v>
      </c>
      <c r="C3138" s="57" t="s">
        <v>171</v>
      </c>
      <c r="D3138" s="58">
        <v>610.99915676406658</v>
      </c>
      <c r="E3138" s="59">
        <v>0</v>
      </c>
      <c r="F3138" s="57">
        <v>404039</v>
      </c>
      <c r="G3138" s="57" t="s">
        <v>269</v>
      </c>
      <c r="H3138" s="57">
        <v>2020</v>
      </c>
      <c r="I3138" s="59">
        <v>0.56699999999999995</v>
      </c>
      <c r="J3138" s="57">
        <v>9110</v>
      </c>
      <c r="K3138" s="57">
        <v>872008</v>
      </c>
      <c r="L3138" s="58">
        <v>346.43652188522572</v>
      </c>
      <c r="M3138" s="58">
        <v>264.56263487884087</v>
      </c>
      <c r="O3138" s="57" t="s">
        <v>257</v>
      </c>
      <c r="P3138" s="57">
        <v>509355</v>
      </c>
    </row>
    <row r="3139" spans="1:16" x14ac:dyDescent="0.25">
      <c r="A3139" s="57" t="s">
        <v>56</v>
      </c>
      <c r="B3139" s="57" t="s">
        <v>55</v>
      </c>
      <c r="C3139" s="57" t="s">
        <v>171</v>
      </c>
      <c r="D3139" s="58">
        <v>610.99942545011277</v>
      </c>
      <c r="E3139" s="59">
        <v>0</v>
      </c>
      <c r="F3139" s="57">
        <v>404039</v>
      </c>
      <c r="G3139" s="57" t="s">
        <v>269</v>
      </c>
      <c r="H3139" s="57">
        <v>2020</v>
      </c>
      <c r="I3139" s="59">
        <v>0.56699999999999995</v>
      </c>
      <c r="J3139" s="57">
        <v>9110</v>
      </c>
      <c r="K3139" s="57">
        <v>872008</v>
      </c>
      <c r="L3139" s="58">
        <v>346.4366742302139</v>
      </c>
      <c r="M3139" s="58">
        <v>264.56275121989887</v>
      </c>
      <c r="O3139" s="57" t="s">
        <v>257</v>
      </c>
      <c r="P3139" s="57">
        <v>509355</v>
      </c>
    </row>
    <row r="3140" spans="1:16" x14ac:dyDescent="0.25">
      <c r="A3140" s="57" t="s">
        <v>56</v>
      </c>
      <c r="B3140" s="57" t="s">
        <v>55</v>
      </c>
      <c r="C3140" s="57" t="s">
        <v>171</v>
      </c>
      <c r="D3140" s="58">
        <v>610.99948560655014</v>
      </c>
      <c r="E3140" s="59">
        <v>0</v>
      </c>
      <c r="F3140" s="57">
        <v>404039</v>
      </c>
      <c r="G3140" s="57" t="s">
        <v>269</v>
      </c>
      <c r="H3140" s="57">
        <v>2020</v>
      </c>
      <c r="I3140" s="59">
        <v>0.56699999999999995</v>
      </c>
      <c r="J3140" s="57">
        <v>9110</v>
      </c>
      <c r="K3140" s="57">
        <v>872008</v>
      </c>
      <c r="L3140" s="58">
        <v>346.43670833891389</v>
      </c>
      <c r="M3140" s="58">
        <v>264.56277726763625</v>
      </c>
      <c r="O3140" s="57" t="s">
        <v>257</v>
      </c>
      <c r="P3140" s="57">
        <v>509355</v>
      </c>
    </row>
    <row r="3141" spans="1:16" x14ac:dyDescent="0.25">
      <c r="A3141" s="57" t="s">
        <v>56</v>
      </c>
      <c r="B3141" s="57" t="s">
        <v>55</v>
      </c>
      <c r="C3141" s="57" t="s">
        <v>171</v>
      </c>
      <c r="D3141" s="58">
        <v>610.99968855885299</v>
      </c>
      <c r="E3141" s="59">
        <v>0</v>
      </c>
      <c r="F3141" s="57">
        <v>404039</v>
      </c>
      <c r="G3141" s="57" t="s">
        <v>269</v>
      </c>
      <c r="H3141" s="57">
        <v>2020</v>
      </c>
      <c r="I3141" s="59">
        <v>0.56699999999999995</v>
      </c>
      <c r="J3141" s="57">
        <v>9110</v>
      </c>
      <c r="K3141" s="57">
        <v>872008</v>
      </c>
      <c r="L3141" s="58">
        <v>346.43682341286961</v>
      </c>
      <c r="M3141" s="58">
        <v>264.56286514598338</v>
      </c>
      <c r="O3141" s="57" t="s">
        <v>257</v>
      </c>
      <c r="P3141" s="57">
        <v>509355</v>
      </c>
    </row>
    <row r="3142" spans="1:16" x14ac:dyDescent="0.25">
      <c r="A3142" s="57" t="s">
        <v>56</v>
      </c>
      <c r="B3142" s="57" t="s">
        <v>55</v>
      </c>
      <c r="C3142" s="57" t="s">
        <v>171</v>
      </c>
      <c r="D3142" s="58">
        <v>610.99983190163891</v>
      </c>
      <c r="E3142" s="59">
        <v>0</v>
      </c>
      <c r="F3142" s="57">
        <v>404039</v>
      </c>
      <c r="G3142" s="57" t="s">
        <v>269</v>
      </c>
      <c r="H3142" s="57">
        <v>2020</v>
      </c>
      <c r="I3142" s="59">
        <v>0.56699999999999995</v>
      </c>
      <c r="J3142" s="57">
        <v>9110</v>
      </c>
      <c r="K3142" s="57">
        <v>872008</v>
      </c>
      <c r="L3142" s="58">
        <v>346.43690468822922</v>
      </c>
      <c r="M3142" s="58">
        <v>264.56292721340969</v>
      </c>
      <c r="O3142" s="57" t="s">
        <v>257</v>
      </c>
      <c r="P3142" s="57">
        <v>509355</v>
      </c>
    </row>
    <row r="3143" spans="1:16" x14ac:dyDescent="0.25">
      <c r="A3143" s="57" t="s">
        <v>56</v>
      </c>
      <c r="B3143" s="57" t="s">
        <v>55</v>
      </c>
      <c r="C3143" s="57" t="s">
        <v>171</v>
      </c>
      <c r="D3143" s="58">
        <v>611.00017476918299</v>
      </c>
      <c r="E3143" s="59">
        <v>0</v>
      </c>
      <c r="F3143" s="57">
        <v>404039</v>
      </c>
      <c r="G3143" s="57" t="s">
        <v>269</v>
      </c>
      <c r="H3143" s="57">
        <v>2020</v>
      </c>
      <c r="I3143" s="59">
        <v>0.56699999999999995</v>
      </c>
      <c r="J3143" s="57">
        <v>9110</v>
      </c>
      <c r="K3143" s="57">
        <v>872008</v>
      </c>
      <c r="L3143" s="58">
        <v>346.43709909412672</v>
      </c>
      <c r="M3143" s="58">
        <v>264.56307567505627</v>
      </c>
      <c r="O3143" s="57" t="s">
        <v>257</v>
      </c>
      <c r="P3143" s="57">
        <v>509355</v>
      </c>
    </row>
    <row r="3144" spans="1:16" x14ac:dyDescent="0.25">
      <c r="A3144" s="57" t="s">
        <v>56</v>
      </c>
      <c r="B3144" s="57" t="s">
        <v>55</v>
      </c>
      <c r="C3144" s="57" t="s">
        <v>171</v>
      </c>
      <c r="D3144" s="58">
        <v>611.00017671930425</v>
      </c>
      <c r="E3144" s="59">
        <v>0</v>
      </c>
      <c r="F3144" s="57">
        <v>404039</v>
      </c>
      <c r="G3144" s="57" t="s">
        <v>269</v>
      </c>
      <c r="H3144" s="57">
        <v>2020</v>
      </c>
      <c r="I3144" s="59">
        <v>0.56699999999999995</v>
      </c>
      <c r="J3144" s="57">
        <v>9110</v>
      </c>
      <c r="K3144" s="57">
        <v>872008</v>
      </c>
      <c r="L3144" s="58">
        <v>346.43710019984547</v>
      </c>
      <c r="M3144" s="58">
        <v>264.56307651945878</v>
      </c>
      <c r="O3144" s="57" t="s">
        <v>257</v>
      </c>
      <c r="P3144" s="57">
        <v>509355</v>
      </c>
    </row>
    <row r="3145" spans="1:16" x14ac:dyDescent="0.25">
      <c r="A3145" s="57" t="s">
        <v>56</v>
      </c>
      <c r="B3145" s="57" t="s">
        <v>55</v>
      </c>
      <c r="C3145" s="57" t="s">
        <v>171</v>
      </c>
      <c r="D3145" s="58">
        <v>611.0005240791603</v>
      </c>
      <c r="E3145" s="59">
        <v>0</v>
      </c>
      <c r="F3145" s="57">
        <v>404039</v>
      </c>
      <c r="G3145" s="57" t="s">
        <v>269</v>
      </c>
      <c r="H3145" s="57">
        <v>2020</v>
      </c>
      <c r="I3145" s="59">
        <v>0.56699999999999995</v>
      </c>
      <c r="J3145" s="57">
        <v>9110</v>
      </c>
      <c r="K3145" s="57">
        <v>872008</v>
      </c>
      <c r="L3145" s="58">
        <v>346.43729715288384</v>
      </c>
      <c r="M3145" s="58">
        <v>264.56322692627646</v>
      </c>
      <c r="O3145" s="57" t="s">
        <v>257</v>
      </c>
      <c r="P3145" s="57">
        <v>509355</v>
      </c>
    </row>
    <row r="3146" spans="1:16" x14ac:dyDescent="0.25">
      <c r="A3146" s="57" t="s">
        <v>56</v>
      </c>
      <c r="B3146" s="57" t="s">
        <v>55</v>
      </c>
      <c r="C3146" s="57" t="s">
        <v>171</v>
      </c>
      <c r="D3146" s="58">
        <v>804.00010489594524</v>
      </c>
      <c r="E3146" s="59">
        <v>0</v>
      </c>
      <c r="F3146" s="57">
        <v>404039</v>
      </c>
      <c r="G3146" s="57" t="s">
        <v>269</v>
      </c>
      <c r="H3146" s="57">
        <v>2019</v>
      </c>
      <c r="I3146" s="59">
        <v>0.56699999999999995</v>
      </c>
      <c r="J3146" s="57">
        <v>9110</v>
      </c>
      <c r="K3146" s="57">
        <v>872008</v>
      </c>
      <c r="L3146" s="58">
        <v>455.86805947600089</v>
      </c>
      <c r="M3146" s="58">
        <v>348.13204541994435</v>
      </c>
      <c r="O3146" s="57" t="s">
        <v>257</v>
      </c>
      <c r="P3146" s="57">
        <v>509355</v>
      </c>
    </row>
    <row r="3147" spans="1:16" x14ac:dyDescent="0.25">
      <c r="A3147" s="57" t="s">
        <v>56</v>
      </c>
      <c r="B3147" s="57" t="s">
        <v>55</v>
      </c>
      <c r="C3147" s="57" t="s">
        <v>171</v>
      </c>
      <c r="D3147" s="58">
        <v>863.99937775009971</v>
      </c>
      <c r="E3147" s="59">
        <v>0</v>
      </c>
      <c r="F3147" s="57">
        <v>404039</v>
      </c>
      <c r="G3147" s="57" t="s">
        <v>269</v>
      </c>
      <c r="H3147" s="57">
        <v>2018</v>
      </c>
      <c r="I3147" s="59">
        <v>0.56699999999999995</v>
      </c>
      <c r="J3147" s="57">
        <v>9110</v>
      </c>
      <c r="K3147" s="57">
        <v>872008</v>
      </c>
      <c r="L3147" s="58">
        <v>489.8876471843065</v>
      </c>
      <c r="M3147" s="58">
        <v>374.11173056579321</v>
      </c>
      <c r="O3147" s="57" t="s">
        <v>257</v>
      </c>
      <c r="P3147" s="57">
        <v>509355</v>
      </c>
    </row>
    <row r="3148" spans="1:16" x14ac:dyDescent="0.25">
      <c r="A3148" s="57" t="s">
        <v>56</v>
      </c>
      <c r="B3148" s="57" t="s">
        <v>55</v>
      </c>
      <c r="C3148" s="57" t="s">
        <v>171</v>
      </c>
      <c r="D3148" s="58">
        <v>5467.2004237228557</v>
      </c>
      <c r="E3148" s="59">
        <v>0</v>
      </c>
      <c r="F3148" s="57">
        <v>404057</v>
      </c>
      <c r="G3148" s="57" t="s">
        <v>303</v>
      </c>
      <c r="H3148" s="57">
        <v>2019</v>
      </c>
      <c r="I3148" s="59">
        <v>0</v>
      </c>
      <c r="J3148" s="57" t="s">
        <v>268</v>
      </c>
      <c r="K3148" s="57">
        <v>872008</v>
      </c>
      <c r="M3148" s="58">
        <v>5467.2004237228557</v>
      </c>
      <c r="O3148" s="57">
        <v>9230</v>
      </c>
      <c r="P3148" s="57">
        <v>504003</v>
      </c>
    </row>
    <row r="3149" spans="1:16" hidden="1" x14ac:dyDescent="0.25">
      <c r="A3149" s="60" t="s">
        <v>56</v>
      </c>
      <c r="B3149" s="60" t="s">
        <v>55</v>
      </c>
      <c r="C3149" s="57" t="s">
        <v>172</v>
      </c>
      <c r="D3149" s="61">
        <v>149.49985498136965</v>
      </c>
      <c r="E3149" s="62">
        <v>0</v>
      </c>
      <c r="F3149" s="60">
        <v>484039</v>
      </c>
      <c r="G3149" s="60" t="s">
        <v>270</v>
      </c>
      <c r="H3149" s="60">
        <v>2018</v>
      </c>
      <c r="I3149" s="62">
        <v>0.56699999999999995</v>
      </c>
      <c r="J3149" s="60">
        <v>9110</v>
      </c>
      <c r="K3149" s="60">
        <v>872008</v>
      </c>
      <c r="L3149" s="61">
        <v>84.76641777443659</v>
      </c>
      <c r="M3149" s="61">
        <v>64.733437206933061</v>
      </c>
      <c r="N3149" s="61"/>
      <c r="O3149" s="57" t="s">
        <v>257</v>
      </c>
      <c r="P3149" s="60">
        <v>509355</v>
      </c>
    </row>
    <row r="3150" spans="1:16" hidden="1" x14ac:dyDescent="0.25">
      <c r="A3150" s="60" t="s">
        <v>56</v>
      </c>
      <c r="B3150" s="60" t="s">
        <v>55</v>
      </c>
      <c r="C3150" s="57" t="s">
        <v>172</v>
      </c>
      <c r="D3150" s="61">
        <v>149.49998407306111</v>
      </c>
      <c r="E3150" s="62">
        <v>0</v>
      </c>
      <c r="F3150" s="60">
        <v>484039</v>
      </c>
      <c r="G3150" s="60" t="s">
        <v>270</v>
      </c>
      <c r="H3150" s="60">
        <v>2018</v>
      </c>
      <c r="I3150" s="62">
        <v>0.56699999999999995</v>
      </c>
      <c r="J3150" s="60">
        <v>9110</v>
      </c>
      <c r="K3150" s="60">
        <v>872008</v>
      </c>
      <c r="L3150" s="61">
        <v>84.766490969425647</v>
      </c>
      <c r="M3150" s="61">
        <v>64.733493103635467</v>
      </c>
      <c r="N3150" s="61"/>
      <c r="O3150" s="57" t="s">
        <v>257</v>
      </c>
      <c r="P3150" s="60">
        <v>509355</v>
      </c>
    </row>
    <row r="3151" spans="1:16" hidden="1" x14ac:dyDescent="0.25">
      <c r="A3151" s="60" t="s">
        <v>56</v>
      </c>
      <c r="B3151" s="60" t="s">
        <v>55</v>
      </c>
      <c r="C3151" s="57" t="s">
        <v>172</v>
      </c>
      <c r="D3151" s="61">
        <v>149.50005035402916</v>
      </c>
      <c r="E3151" s="62">
        <v>0</v>
      </c>
      <c r="F3151" s="60">
        <v>484039</v>
      </c>
      <c r="G3151" s="60" t="s">
        <v>270</v>
      </c>
      <c r="H3151" s="60">
        <v>2018</v>
      </c>
      <c r="I3151" s="62">
        <v>0.56699999999999995</v>
      </c>
      <c r="J3151" s="60">
        <v>9110</v>
      </c>
      <c r="K3151" s="60">
        <v>872008</v>
      </c>
      <c r="L3151" s="61">
        <v>84.76652855073452</v>
      </c>
      <c r="M3151" s="61">
        <v>64.733521803294636</v>
      </c>
      <c r="N3151" s="61"/>
      <c r="O3151" s="57" t="s">
        <v>257</v>
      </c>
      <c r="P3151" s="60">
        <v>509355</v>
      </c>
    </row>
    <row r="3152" spans="1:16" hidden="1" x14ac:dyDescent="0.25">
      <c r="A3152" s="60" t="s">
        <v>56</v>
      </c>
      <c r="B3152" s="60" t="s">
        <v>55</v>
      </c>
      <c r="C3152" s="57" t="s">
        <v>172</v>
      </c>
      <c r="D3152" s="61">
        <v>149.50016564621097</v>
      </c>
      <c r="E3152" s="62">
        <v>0</v>
      </c>
      <c r="F3152" s="60">
        <v>484039</v>
      </c>
      <c r="G3152" s="60" t="s">
        <v>270</v>
      </c>
      <c r="H3152" s="60">
        <v>2018</v>
      </c>
      <c r="I3152" s="62">
        <v>0.56699999999999995</v>
      </c>
      <c r="J3152" s="60">
        <v>9110</v>
      </c>
      <c r="K3152" s="60">
        <v>872008</v>
      </c>
      <c r="L3152" s="61">
        <v>84.766593921401608</v>
      </c>
      <c r="M3152" s="61">
        <v>64.733571724809366</v>
      </c>
      <c r="N3152" s="61"/>
      <c r="O3152" s="57" t="s">
        <v>257</v>
      </c>
      <c r="P3152" s="60">
        <v>509355</v>
      </c>
    </row>
    <row r="3153" spans="1:16" hidden="1" x14ac:dyDescent="0.25">
      <c r="A3153" s="60" t="s">
        <v>56</v>
      </c>
      <c r="B3153" s="60" t="s">
        <v>55</v>
      </c>
      <c r="C3153" s="57" t="s">
        <v>172</v>
      </c>
      <c r="D3153" s="61">
        <v>157.49979162284131</v>
      </c>
      <c r="E3153" s="62">
        <v>0</v>
      </c>
      <c r="F3153" s="60">
        <v>484039</v>
      </c>
      <c r="G3153" s="60" t="s">
        <v>270</v>
      </c>
      <c r="H3153" s="60">
        <v>2019</v>
      </c>
      <c r="I3153" s="62">
        <v>0.56699999999999995</v>
      </c>
      <c r="J3153" s="60">
        <v>9110</v>
      </c>
      <c r="K3153" s="60">
        <v>872008</v>
      </c>
      <c r="L3153" s="61">
        <v>89.302381850151022</v>
      </c>
      <c r="M3153" s="61">
        <v>68.197409772690293</v>
      </c>
      <c r="N3153" s="61"/>
      <c r="O3153" s="57" t="s">
        <v>257</v>
      </c>
      <c r="P3153" s="60">
        <v>509355</v>
      </c>
    </row>
    <row r="3154" spans="1:16" hidden="1" x14ac:dyDescent="0.25">
      <c r="A3154" s="60" t="s">
        <v>56</v>
      </c>
      <c r="B3154" s="60" t="s">
        <v>55</v>
      </c>
      <c r="C3154" s="57" t="s">
        <v>172</v>
      </c>
      <c r="D3154" s="61">
        <v>157.49981840305682</v>
      </c>
      <c r="E3154" s="62">
        <v>0</v>
      </c>
      <c r="F3154" s="60">
        <v>484039</v>
      </c>
      <c r="G3154" s="60" t="s">
        <v>270</v>
      </c>
      <c r="H3154" s="60">
        <v>2019</v>
      </c>
      <c r="I3154" s="62">
        <v>0.56699999999999995</v>
      </c>
      <c r="J3154" s="60">
        <v>9110</v>
      </c>
      <c r="K3154" s="60">
        <v>872008</v>
      </c>
      <c r="L3154" s="61">
        <v>89.302397034533215</v>
      </c>
      <c r="M3154" s="61">
        <v>68.197421368523607</v>
      </c>
      <c r="N3154" s="61"/>
      <c r="O3154" s="57" t="s">
        <v>257</v>
      </c>
      <c r="P3154" s="60">
        <v>509355</v>
      </c>
    </row>
    <row r="3155" spans="1:16" hidden="1" x14ac:dyDescent="0.25">
      <c r="A3155" s="60" t="s">
        <v>56</v>
      </c>
      <c r="B3155" s="60" t="s">
        <v>55</v>
      </c>
      <c r="C3155" s="57" t="s">
        <v>172</v>
      </c>
      <c r="D3155" s="61">
        <v>157.49992349569169</v>
      </c>
      <c r="E3155" s="62">
        <v>0</v>
      </c>
      <c r="F3155" s="60">
        <v>484039</v>
      </c>
      <c r="G3155" s="60" t="s">
        <v>270</v>
      </c>
      <c r="H3155" s="60">
        <v>2019</v>
      </c>
      <c r="I3155" s="62">
        <v>0.56699999999999995</v>
      </c>
      <c r="J3155" s="60">
        <v>9110</v>
      </c>
      <c r="K3155" s="60">
        <v>872008</v>
      </c>
      <c r="L3155" s="61">
        <v>89.302456622057178</v>
      </c>
      <c r="M3155" s="61">
        <v>68.197466873634511</v>
      </c>
      <c r="N3155" s="61"/>
      <c r="O3155" s="57" t="s">
        <v>257</v>
      </c>
      <c r="P3155" s="60">
        <v>509355</v>
      </c>
    </row>
    <row r="3156" spans="1:16" hidden="1" x14ac:dyDescent="0.25">
      <c r="A3156" s="60" t="s">
        <v>56</v>
      </c>
      <c r="B3156" s="60" t="s">
        <v>55</v>
      </c>
      <c r="C3156" s="57" t="s">
        <v>172</v>
      </c>
      <c r="D3156" s="61">
        <v>157.50003611577065</v>
      </c>
      <c r="E3156" s="62">
        <v>0</v>
      </c>
      <c r="F3156" s="60">
        <v>484039</v>
      </c>
      <c r="G3156" s="60" t="s">
        <v>270</v>
      </c>
      <c r="H3156" s="60">
        <v>2019</v>
      </c>
      <c r="I3156" s="62">
        <v>0.56699999999999995</v>
      </c>
      <c r="J3156" s="60">
        <v>9110</v>
      </c>
      <c r="K3156" s="60">
        <v>872008</v>
      </c>
      <c r="L3156" s="61">
        <v>89.302520477641949</v>
      </c>
      <c r="M3156" s="61">
        <v>68.197515638128706</v>
      </c>
      <c r="N3156" s="61"/>
      <c r="O3156" s="57" t="s">
        <v>257</v>
      </c>
      <c r="P3156" s="60">
        <v>509355</v>
      </c>
    </row>
    <row r="3157" spans="1:16" hidden="1" x14ac:dyDescent="0.25">
      <c r="A3157" s="60" t="s">
        <v>56</v>
      </c>
      <c r="B3157" s="60" t="s">
        <v>55</v>
      </c>
      <c r="C3157" s="57" t="s">
        <v>172</v>
      </c>
      <c r="D3157" s="61">
        <v>157.50007608641897</v>
      </c>
      <c r="E3157" s="62">
        <v>0</v>
      </c>
      <c r="F3157" s="60">
        <v>484039</v>
      </c>
      <c r="G3157" s="60" t="s">
        <v>270</v>
      </c>
      <c r="H3157" s="60">
        <v>2019</v>
      </c>
      <c r="I3157" s="62">
        <v>0.56699999999999995</v>
      </c>
      <c r="J3157" s="60">
        <v>9110</v>
      </c>
      <c r="K3157" s="60">
        <v>872008</v>
      </c>
      <c r="L3157" s="61">
        <v>89.302543140999546</v>
      </c>
      <c r="M3157" s="61">
        <v>68.197532945419425</v>
      </c>
      <c r="N3157" s="61"/>
      <c r="O3157" s="57" t="s">
        <v>257</v>
      </c>
      <c r="P3157" s="60">
        <v>509355</v>
      </c>
    </row>
    <row r="3158" spans="1:16" hidden="1" x14ac:dyDescent="0.25">
      <c r="A3158" s="60" t="s">
        <v>56</v>
      </c>
      <c r="B3158" s="60" t="s">
        <v>55</v>
      </c>
      <c r="C3158" s="57" t="s">
        <v>172</v>
      </c>
      <c r="D3158" s="61">
        <v>157.50009132502026</v>
      </c>
      <c r="E3158" s="62">
        <v>0</v>
      </c>
      <c r="F3158" s="60">
        <v>484039</v>
      </c>
      <c r="G3158" s="60" t="s">
        <v>270</v>
      </c>
      <c r="H3158" s="60">
        <v>2019</v>
      </c>
      <c r="I3158" s="62">
        <v>0.56699999999999995</v>
      </c>
      <c r="J3158" s="60">
        <v>9110</v>
      </c>
      <c r="K3158" s="60">
        <v>872008</v>
      </c>
      <c r="L3158" s="61">
        <v>89.302551781286482</v>
      </c>
      <c r="M3158" s="61">
        <v>68.197539543733782</v>
      </c>
      <c r="N3158" s="61"/>
      <c r="O3158" s="57" t="s">
        <v>257</v>
      </c>
      <c r="P3158" s="60">
        <v>509355</v>
      </c>
    </row>
    <row r="3159" spans="1:16" hidden="1" x14ac:dyDescent="0.25">
      <c r="A3159" s="60" t="s">
        <v>56</v>
      </c>
      <c r="B3159" s="60" t="s">
        <v>55</v>
      </c>
      <c r="C3159" s="57" t="s">
        <v>172</v>
      </c>
      <c r="D3159" s="61">
        <v>157.50010083399542</v>
      </c>
      <c r="E3159" s="62">
        <v>0</v>
      </c>
      <c r="F3159" s="60">
        <v>484062</v>
      </c>
      <c r="G3159" s="60" t="s">
        <v>357</v>
      </c>
      <c r="H3159" s="60">
        <v>2019</v>
      </c>
      <c r="I3159" s="62">
        <v>0.56699999999999995</v>
      </c>
      <c r="J3159" s="60" t="s">
        <v>268</v>
      </c>
      <c r="K3159" s="60">
        <v>872008</v>
      </c>
      <c r="L3159" s="61">
        <v>89.302557172875396</v>
      </c>
      <c r="M3159" s="61">
        <v>68.197543661120022</v>
      </c>
      <c r="N3159" s="61"/>
      <c r="O3159" s="57" t="s">
        <v>283</v>
      </c>
      <c r="P3159" s="60">
        <v>506001</v>
      </c>
    </row>
    <row r="3160" spans="1:16" hidden="1" x14ac:dyDescent="0.25">
      <c r="A3160" s="60" t="s">
        <v>56</v>
      </c>
      <c r="B3160" s="60" t="s">
        <v>55</v>
      </c>
      <c r="C3160" s="57" t="s">
        <v>172</v>
      </c>
      <c r="D3160" s="61">
        <v>157.50011423923954</v>
      </c>
      <c r="E3160" s="62">
        <v>0</v>
      </c>
      <c r="F3160" s="60">
        <v>484039</v>
      </c>
      <c r="G3160" s="60" t="s">
        <v>270</v>
      </c>
      <c r="H3160" s="60">
        <v>2019</v>
      </c>
      <c r="I3160" s="62">
        <v>0.56699999999999995</v>
      </c>
      <c r="J3160" s="60">
        <v>9110</v>
      </c>
      <c r="K3160" s="60">
        <v>872008</v>
      </c>
      <c r="L3160" s="61">
        <v>89.302564773648811</v>
      </c>
      <c r="M3160" s="61">
        <v>68.197549465590726</v>
      </c>
      <c r="N3160" s="61"/>
      <c r="O3160" s="57" t="s">
        <v>257</v>
      </c>
      <c r="P3160" s="60">
        <v>509355</v>
      </c>
    </row>
    <row r="3161" spans="1:16" hidden="1" x14ac:dyDescent="0.25">
      <c r="A3161" s="60" t="s">
        <v>56</v>
      </c>
      <c r="B3161" s="60" t="s">
        <v>55</v>
      </c>
      <c r="C3161" s="57" t="s">
        <v>172</v>
      </c>
      <c r="D3161" s="61">
        <v>157.50029996839012</v>
      </c>
      <c r="E3161" s="62">
        <v>0</v>
      </c>
      <c r="F3161" s="60">
        <v>484039</v>
      </c>
      <c r="G3161" s="60" t="s">
        <v>270</v>
      </c>
      <c r="H3161" s="60">
        <v>2019</v>
      </c>
      <c r="I3161" s="62">
        <v>0.56699999999999995</v>
      </c>
      <c r="J3161" s="60">
        <v>9110</v>
      </c>
      <c r="K3161" s="60">
        <v>872008</v>
      </c>
      <c r="L3161" s="61">
        <v>89.302670082077185</v>
      </c>
      <c r="M3161" s="61">
        <v>68.197629886312939</v>
      </c>
      <c r="N3161" s="61"/>
      <c r="O3161" s="57" t="s">
        <v>257</v>
      </c>
      <c r="P3161" s="60">
        <v>509355</v>
      </c>
    </row>
    <row r="3162" spans="1:16" hidden="1" x14ac:dyDescent="0.25">
      <c r="A3162" s="60" t="s">
        <v>56</v>
      </c>
      <c r="B3162" s="60" t="s">
        <v>55</v>
      </c>
      <c r="C3162" s="57" t="s">
        <v>172</v>
      </c>
      <c r="D3162" s="61">
        <v>157.50032341783901</v>
      </c>
      <c r="E3162" s="62">
        <v>0</v>
      </c>
      <c r="F3162" s="60">
        <v>484039</v>
      </c>
      <c r="G3162" s="60" t="s">
        <v>270</v>
      </c>
      <c r="H3162" s="60">
        <v>2019</v>
      </c>
      <c r="I3162" s="62">
        <v>0.56699999999999995</v>
      </c>
      <c r="J3162" s="60">
        <v>9110</v>
      </c>
      <c r="K3162" s="60">
        <v>872008</v>
      </c>
      <c r="L3162" s="61">
        <v>89.302683377914718</v>
      </c>
      <c r="M3162" s="61">
        <v>68.197640039924295</v>
      </c>
      <c r="N3162" s="61"/>
      <c r="O3162" s="57" t="s">
        <v>257</v>
      </c>
      <c r="P3162" s="60">
        <v>509355</v>
      </c>
    </row>
    <row r="3163" spans="1:16" hidden="1" x14ac:dyDescent="0.25">
      <c r="A3163" s="60" t="s">
        <v>56</v>
      </c>
      <c r="B3163" s="60" t="s">
        <v>55</v>
      </c>
      <c r="C3163" s="57" t="s">
        <v>172</v>
      </c>
      <c r="D3163" s="61">
        <v>159.00038425482228</v>
      </c>
      <c r="E3163" s="62">
        <v>0</v>
      </c>
      <c r="F3163" s="60">
        <v>484039</v>
      </c>
      <c r="G3163" s="60" t="s">
        <v>270</v>
      </c>
      <c r="H3163" s="60">
        <v>2020</v>
      </c>
      <c r="I3163" s="62">
        <v>0.56699999999999995</v>
      </c>
      <c r="J3163" s="60">
        <v>9110</v>
      </c>
      <c r="K3163" s="60">
        <v>872008</v>
      </c>
      <c r="L3163" s="61">
        <v>90.15321787248422</v>
      </c>
      <c r="M3163" s="61">
        <v>68.84716638233806</v>
      </c>
      <c r="N3163" s="61"/>
      <c r="O3163" s="57" t="s">
        <v>257</v>
      </c>
      <c r="P3163" s="60">
        <v>509355</v>
      </c>
    </row>
    <row r="3164" spans="1:16" hidden="1" x14ac:dyDescent="0.25">
      <c r="A3164" s="60" t="s">
        <v>56</v>
      </c>
      <c r="B3164" s="60" t="s">
        <v>55</v>
      </c>
      <c r="C3164" s="57" t="s">
        <v>172</v>
      </c>
      <c r="D3164" s="61">
        <v>236.49995746595451</v>
      </c>
      <c r="E3164" s="62">
        <v>0</v>
      </c>
      <c r="F3164" s="60">
        <v>484039</v>
      </c>
      <c r="G3164" s="60" t="s">
        <v>270</v>
      </c>
      <c r="H3164" s="60">
        <v>2019</v>
      </c>
      <c r="I3164" s="62">
        <v>0.56699999999999995</v>
      </c>
      <c r="J3164" s="60">
        <v>9110</v>
      </c>
      <c r="K3164" s="60">
        <v>872008</v>
      </c>
      <c r="L3164" s="61">
        <v>134.0954758831962</v>
      </c>
      <c r="M3164" s="61">
        <v>102.40448158275831</v>
      </c>
      <c r="N3164" s="61"/>
      <c r="O3164" s="57" t="s">
        <v>257</v>
      </c>
      <c r="P3164" s="60">
        <v>509355</v>
      </c>
    </row>
    <row r="3165" spans="1:16" hidden="1" x14ac:dyDescent="0.25">
      <c r="A3165" s="60" t="s">
        <v>56</v>
      </c>
      <c r="B3165" s="60" t="s">
        <v>55</v>
      </c>
      <c r="C3165" s="57" t="s">
        <v>172</v>
      </c>
      <c r="D3165" s="61">
        <v>237.49972589323448</v>
      </c>
      <c r="E3165" s="62">
        <v>0</v>
      </c>
      <c r="F3165" s="60">
        <v>484039</v>
      </c>
      <c r="G3165" s="60" t="s">
        <v>270</v>
      </c>
      <c r="H3165" s="60">
        <v>2020</v>
      </c>
      <c r="I3165" s="62">
        <v>0.56699999999999995</v>
      </c>
      <c r="J3165" s="60">
        <v>9110</v>
      </c>
      <c r="K3165" s="60">
        <v>872008</v>
      </c>
      <c r="L3165" s="61">
        <v>134.66234458146394</v>
      </c>
      <c r="M3165" s="61">
        <v>102.83738131177054</v>
      </c>
      <c r="N3165" s="61"/>
      <c r="O3165" s="57" t="s">
        <v>257</v>
      </c>
      <c r="P3165" s="60">
        <v>509355</v>
      </c>
    </row>
    <row r="3166" spans="1:16" hidden="1" x14ac:dyDescent="0.25">
      <c r="A3166" s="60" t="s">
        <v>56</v>
      </c>
      <c r="B3166" s="60" t="s">
        <v>55</v>
      </c>
      <c r="C3166" s="57" t="s">
        <v>172</v>
      </c>
      <c r="D3166" s="61">
        <v>237.49987439549827</v>
      </c>
      <c r="E3166" s="62">
        <v>0</v>
      </c>
      <c r="F3166" s="60">
        <v>484039</v>
      </c>
      <c r="G3166" s="60" t="s">
        <v>270</v>
      </c>
      <c r="H3166" s="60">
        <v>2020</v>
      </c>
      <c r="I3166" s="62">
        <v>0.56699999999999995</v>
      </c>
      <c r="J3166" s="60">
        <v>9110</v>
      </c>
      <c r="K3166" s="60">
        <v>872008</v>
      </c>
      <c r="L3166" s="61">
        <v>134.6624287822475</v>
      </c>
      <c r="M3166" s="61">
        <v>102.83744561325076</v>
      </c>
      <c r="N3166" s="61"/>
      <c r="O3166" s="57" t="s">
        <v>257</v>
      </c>
      <c r="P3166" s="60">
        <v>509355</v>
      </c>
    </row>
    <row r="3167" spans="1:16" hidden="1" x14ac:dyDescent="0.25">
      <c r="A3167" s="60" t="s">
        <v>56</v>
      </c>
      <c r="B3167" s="60" t="s">
        <v>55</v>
      </c>
      <c r="C3167" s="57" t="s">
        <v>172</v>
      </c>
      <c r="D3167" s="61">
        <v>237.4999727285024</v>
      </c>
      <c r="E3167" s="62">
        <v>0</v>
      </c>
      <c r="F3167" s="60">
        <v>484039</v>
      </c>
      <c r="G3167" s="60" t="s">
        <v>270</v>
      </c>
      <c r="H3167" s="60">
        <v>2020</v>
      </c>
      <c r="I3167" s="62">
        <v>0.56699999999999995</v>
      </c>
      <c r="J3167" s="60">
        <v>9110</v>
      </c>
      <c r="K3167" s="60">
        <v>872008</v>
      </c>
      <c r="L3167" s="61">
        <v>134.66248453706083</v>
      </c>
      <c r="M3167" s="61">
        <v>102.83748819144157</v>
      </c>
      <c r="N3167" s="61"/>
      <c r="O3167" s="57" t="s">
        <v>257</v>
      </c>
      <c r="P3167" s="60">
        <v>509355</v>
      </c>
    </row>
    <row r="3168" spans="1:16" hidden="1" x14ac:dyDescent="0.25">
      <c r="A3168" s="60" t="s">
        <v>56</v>
      </c>
      <c r="B3168" s="60" t="s">
        <v>55</v>
      </c>
      <c r="C3168" s="57" t="s">
        <v>172</v>
      </c>
      <c r="D3168" s="61">
        <v>237.50004370308469</v>
      </c>
      <c r="E3168" s="62">
        <v>0</v>
      </c>
      <c r="F3168" s="60">
        <v>484039</v>
      </c>
      <c r="G3168" s="60" t="s">
        <v>270</v>
      </c>
      <c r="H3168" s="60">
        <v>2020</v>
      </c>
      <c r="I3168" s="62">
        <v>0.56699999999999995</v>
      </c>
      <c r="J3168" s="60">
        <v>9110</v>
      </c>
      <c r="K3168" s="60">
        <v>872008</v>
      </c>
      <c r="L3168" s="61">
        <v>134.662524779649</v>
      </c>
      <c r="M3168" s="61">
        <v>102.83751892343568</v>
      </c>
      <c r="N3168" s="61"/>
      <c r="O3168" s="57" t="s">
        <v>257</v>
      </c>
      <c r="P3168" s="60">
        <v>509355</v>
      </c>
    </row>
    <row r="3169" spans="1:16" hidden="1" x14ac:dyDescent="0.25">
      <c r="A3169" s="60" t="s">
        <v>56</v>
      </c>
      <c r="B3169" s="60" t="s">
        <v>55</v>
      </c>
      <c r="C3169" s="57" t="s">
        <v>172</v>
      </c>
      <c r="D3169" s="61">
        <v>237.50010598287696</v>
      </c>
      <c r="E3169" s="62">
        <v>0</v>
      </c>
      <c r="F3169" s="60">
        <v>484039</v>
      </c>
      <c r="G3169" s="60" t="s">
        <v>270</v>
      </c>
      <c r="H3169" s="60">
        <v>2020</v>
      </c>
      <c r="I3169" s="62">
        <v>0.56699999999999995</v>
      </c>
      <c r="J3169" s="60">
        <v>9110</v>
      </c>
      <c r="K3169" s="60">
        <v>872008</v>
      </c>
      <c r="L3169" s="61">
        <v>134.66256009229122</v>
      </c>
      <c r="M3169" s="61">
        <v>102.83754589058574</v>
      </c>
      <c r="N3169" s="61"/>
      <c r="O3169" s="57" t="s">
        <v>257</v>
      </c>
      <c r="P3169" s="60">
        <v>509355</v>
      </c>
    </row>
    <row r="3170" spans="1:16" hidden="1" x14ac:dyDescent="0.25">
      <c r="A3170" s="60" t="s">
        <v>56</v>
      </c>
      <c r="B3170" s="60" t="s">
        <v>55</v>
      </c>
      <c r="C3170" s="57" t="s">
        <v>172</v>
      </c>
      <c r="D3170" s="61">
        <v>237.50014071136158</v>
      </c>
      <c r="E3170" s="62">
        <v>0</v>
      </c>
      <c r="F3170" s="60">
        <v>484039</v>
      </c>
      <c r="G3170" s="60" t="s">
        <v>270</v>
      </c>
      <c r="H3170" s="60">
        <v>2020</v>
      </c>
      <c r="I3170" s="62">
        <v>0.56699999999999995</v>
      </c>
      <c r="J3170" s="60">
        <v>9110</v>
      </c>
      <c r="K3170" s="60">
        <v>872008</v>
      </c>
      <c r="L3170" s="61">
        <v>134.66257978334201</v>
      </c>
      <c r="M3170" s="61">
        <v>102.83756092801957</v>
      </c>
      <c r="N3170" s="61"/>
      <c r="O3170" s="57" t="s">
        <v>257</v>
      </c>
      <c r="P3170" s="60">
        <v>509355</v>
      </c>
    </row>
    <row r="3171" spans="1:16" hidden="1" x14ac:dyDescent="0.25">
      <c r="A3171" s="60" t="s">
        <v>56</v>
      </c>
      <c r="B3171" s="60" t="s">
        <v>55</v>
      </c>
      <c r="C3171" s="57" t="s">
        <v>172</v>
      </c>
      <c r="D3171" s="61">
        <v>237.50015110255273</v>
      </c>
      <c r="E3171" s="62">
        <v>0</v>
      </c>
      <c r="F3171" s="60">
        <v>484039</v>
      </c>
      <c r="G3171" s="60" t="s">
        <v>270</v>
      </c>
      <c r="H3171" s="60">
        <v>2020</v>
      </c>
      <c r="I3171" s="62">
        <v>0.56699999999999995</v>
      </c>
      <c r="J3171" s="60">
        <v>9110</v>
      </c>
      <c r="K3171" s="60">
        <v>872008</v>
      </c>
      <c r="L3171" s="61">
        <v>134.6625856751474</v>
      </c>
      <c r="M3171" s="61">
        <v>102.83756542740534</v>
      </c>
      <c r="N3171" s="61"/>
      <c r="O3171" s="57" t="s">
        <v>257</v>
      </c>
      <c r="P3171" s="60">
        <v>509355</v>
      </c>
    </row>
    <row r="3172" spans="1:16" hidden="1" x14ac:dyDescent="0.25">
      <c r="A3172" s="60" t="s">
        <v>56</v>
      </c>
      <c r="B3172" s="60" t="s">
        <v>55</v>
      </c>
      <c r="C3172" s="57" t="s">
        <v>172</v>
      </c>
      <c r="D3172" s="61">
        <v>237.50020391796249</v>
      </c>
      <c r="E3172" s="62">
        <v>0</v>
      </c>
      <c r="F3172" s="60">
        <v>484039</v>
      </c>
      <c r="G3172" s="60" t="s">
        <v>270</v>
      </c>
      <c r="H3172" s="60">
        <v>2020</v>
      </c>
      <c r="I3172" s="62">
        <v>0.56699999999999995</v>
      </c>
      <c r="J3172" s="60">
        <v>9110</v>
      </c>
      <c r="K3172" s="60">
        <v>872008</v>
      </c>
      <c r="L3172" s="61">
        <v>134.66261562148472</v>
      </c>
      <c r="M3172" s="61">
        <v>102.83758829647778</v>
      </c>
      <c r="N3172" s="61"/>
      <c r="O3172" s="57" t="s">
        <v>257</v>
      </c>
      <c r="P3172" s="60">
        <v>509355</v>
      </c>
    </row>
    <row r="3173" spans="1:16" hidden="1" x14ac:dyDescent="0.25">
      <c r="A3173" s="60" t="s">
        <v>56</v>
      </c>
      <c r="B3173" s="60" t="s">
        <v>55</v>
      </c>
      <c r="C3173" s="57" t="s">
        <v>172</v>
      </c>
      <c r="D3173" s="61">
        <v>299.00083197686797</v>
      </c>
      <c r="E3173" s="62">
        <v>0</v>
      </c>
      <c r="F3173" s="60">
        <v>484039</v>
      </c>
      <c r="G3173" s="60" t="s">
        <v>270</v>
      </c>
      <c r="H3173" s="60">
        <v>2018</v>
      </c>
      <c r="I3173" s="62">
        <v>0.56699999999999995</v>
      </c>
      <c r="J3173" s="60">
        <v>9110</v>
      </c>
      <c r="K3173" s="60">
        <v>872008</v>
      </c>
      <c r="L3173" s="61">
        <v>169.53347173088412</v>
      </c>
      <c r="M3173" s="61">
        <v>129.46736024598385</v>
      </c>
      <c r="N3173" s="61"/>
      <c r="O3173" s="57" t="s">
        <v>257</v>
      </c>
      <c r="P3173" s="60">
        <v>509355</v>
      </c>
    </row>
    <row r="3174" spans="1:16" hidden="1" x14ac:dyDescent="0.25">
      <c r="A3174" s="60" t="s">
        <v>56</v>
      </c>
      <c r="B3174" s="60" t="s">
        <v>55</v>
      </c>
      <c r="C3174" s="57" t="s">
        <v>172</v>
      </c>
      <c r="D3174" s="61">
        <v>314.9992460603923</v>
      </c>
      <c r="E3174" s="62">
        <v>0</v>
      </c>
      <c r="F3174" s="60">
        <v>484039</v>
      </c>
      <c r="G3174" s="60" t="s">
        <v>270</v>
      </c>
      <c r="H3174" s="60">
        <v>2019</v>
      </c>
      <c r="I3174" s="62">
        <v>0.56699999999999995</v>
      </c>
      <c r="J3174" s="60">
        <v>9110</v>
      </c>
      <c r="K3174" s="60">
        <v>872008</v>
      </c>
      <c r="L3174" s="61">
        <v>178.60457251624243</v>
      </c>
      <c r="M3174" s="61">
        <v>136.39467354414987</v>
      </c>
      <c r="N3174" s="61"/>
      <c r="O3174" s="57" t="s">
        <v>257</v>
      </c>
      <c r="P3174" s="60">
        <v>509355</v>
      </c>
    </row>
    <row r="3175" spans="1:16" hidden="1" x14ac:dyDescent="0.25">
      <c r="A3175" s="60" t="s">
        <v>56</v>
      </c>
      <c r="B3175" s="60" t="s">
        <v>55</v>
      </c>
      <c r="C3175" s="57" t="s">
        <v>172</v>
      </c>
      <c r="D3175" s="61">
        <v>2142.0000739870843</v>
      </c>
      <c r="E3175" s="62">
        <v>0</v>
      </c>
      <c r="F3175" s="60">
        <v>486280</v>
      </c>
      <c r="G3175" s="60" t="s">
        <v>305</v>
      </c>
      <c r="H3175" s="60">
        <v>2019</v>
      </c>
      <c r="I3175" s="62">
        <v>0</v>
      </c>
      <c r="J3175" s="60" t="s">
        <v>268</v>
      </c>
      <c r="K3175" s="60">
        <v>872008</v>
      </c>
      <c r="L3175" s="61"/>
      <c r="M3175" s="61">
        <v>2142.0000739870843</v>
      </c>
      <c r="N3175" s="61"/>
      <c r="O3175" s="57">
        <v>9230</v>
      </c>
      <c r="P3175" s="60">
        <v>504003</v>
      </c>
    </row>
    <row r="3176" spans="1:16" hidden="1" x14ac:dyDescent="0.25">
      <c r="A3176" s="60" t="s">
        <v>56</v>
      </c>
      <c r="B3176" s="60" t="s">
        <v>55</v>
      </c>
      <c r="C3176" s="57" t="s">
        <v>173</v>
      </c>
      <c r="D3176" s="61">
        <v>243.99955804188866</v>
      </c>
      <c r="E3176" s="62">
        <v>0</v>
      </c>
      <c r="F3176" s="60">
        <v>454039</v>
      </c>
      <c r="G3176" s="60" t="s">
        <v>271</v>
      </c>
      <c r="H3176" s="60">
        <v>2019</v>
      </c>
      <c r="I3176" s="62">
        <v>0.56699999999999995</v>
      </c>
      <c r="J3176" s="60">
        <v>9110</v>
      </c>
      <c r="K3176" s="60">
        <v>872008</v>
      </c>
      <c r="L3176" s="61">
        <v>138.34774940975086</v>
      </c>
      <c r="M3176" s="61">
        <v>105.6518086321378</v>
      </c>
      <c r="N3176" s="61"/>
      <c r="O3176" s="60" t="s">
        <v>257</v>
      </c>
      <c r="P3176" s="60">
        <v>509355</v>
      </c>
    </row>
    <row r="3177" spans="1:16" hidden="1" x14ac:dyDescent="0.25">
      <c r="A3177" s="60" t="s">
        <v>56</v>
      </c>
      <c r="B3177" s="60" t="s">
        <v>55</v>
      </c>
      <c r="C3177" s="57" t="s">
        <v>173</v>
      </c>
      <c r="D3177" s="61">
        <v>243.99973010196589</v>
      </c>
      <c r="E3177" s="62">
        <v>0</v>
      </c>
      <c r="F3177" s="60">
        <v>454039</v>
      </c>
      <c r="G3177" s="60" t="s">
        <v>271</v>
      </c>
      <c r="H3177" s="60">
        <v>2019</v>
      </c>
      <c r="I3177" s="62">
        <v>0.56699999999999995</v>
      </c>
      <c r="J3177" s="60">
        <v>9110</v>
      </c>
      <c r="K3177" s="60">
        <v>872008</v>
      </c>
      <c r="L3177" s="61">
        <v>138.34784696781466</v>
      </c>
      <c r="M3177" s="61">
        <v>105.65188313415123</v>
      </c>
      <c r="N3177" s="61"/>
      <c r="O3177" s="60" t="s">
        <v>257</v>
      </c>
      <c r="P3177" s="60">
        <v>509355</v>
      </c>
    </row>
    <row r="3178" spans="1:16" hidden="1" x14ac:dyDescent="0.25">
      <c r="A3178" s="60" t="s">
        <v>56</v>
      </c>
      <c r="B3178" s="60" t="s">
        <v>55</v>
      </c>
      <c r="C3178" s="57" t="s">
        <v>173</v>
      </c>
      <c r="D3178" s="61">
        <v>243.99982664430055</v>
      </c>
      <c r="E3178" s="62">
        <v>0</v>
      </c>
      <c r="F3178" s="60">
        <v>454039</v>
      </c>
      <c r="G3178" s="60" t="s">
        <v>271</v>
      </c>
      <c r="H3178" s="60">
        <v>2019</v>
      </c>
      <c r="I3178" s="62">
        <v>0.56699999999999995</v>
      </c>
      <c r="J3178" s="60">
        <v>9110</v>
      </c>
      <c r="K3178" s="60">
        <v>872008</v>
      </c>
      <c r="L3178" s="61">
        <v>138.34790170731841</v>
      </c>
      <c r="M3178" s="61">
        <v>105.65192493698214</v>
      </c>
      <c r="N3178" s="61"/>
      <c r="O3178" s="60" t="s">
        <v>257</v>
      </c>
      <c r="P3178" s="60">
        <v>509355</v>
      </c>
    </row>
    <row r="3179" spans="1:16" hidden="1" x14ac:dyDescent="0.25">
      <c r="A3179" s="60" t="s">
        <v>56</v>
      </c>
      <c r="B3179" s="60" t="s">
        <v>55</v>
      </c>
      <c r="C3179" s="57" t="s">
        <v>173</v>
      </c>
      <c r="D3179" s="61">
        <v>243.99990600744079</v>
      </c>
      <c r="E3179" s="62">
        <v>0</v>
      </c>
      <c r="F3179" s="60">
        <v>454062</v>
      </c>
      <c r="G3179" s="60" t="s">
        <v>358</v>
      </c>
      <c r="H3179" s="60">
        <v>2019</v>
      </c>
      <c r="I3179" s="62">
        <v>0.56699999999999995</v>
      </c>
      <c r="J3179" s="60" t="s">
        <v>268</v>
      </c>
      <c r="K3179" s="60">
        <v>872008</v>
      </c>
      <c r="L3179" s="61">
        <v>138.34794670621892</v>
      </c>
      <c r="M3179" s="61">
        <v>105.65195930122186</v>
      </c>
      <c r="N3179" s="61"/>
      <c r="O3179" s="60" t="s">
        <v>283</v>
      </c>
      <c r="P3179" s="60">
        <v>506001</v>
      </c>
    </row>
    <row r="3180" spans="1:16" hidden="1" x14ac:dyDescent="0.25">
      <c r="A3180" s="60" t="s">
        <v>56</v>
      </c>
      <c r="B3180" s="60" t="s">
        <v>55</v>
      </c>
      <c r="C3180" s="57" t="s">
        <v>173</v>
      </c>
      <c r="D3180" s="61">
        <v>243.99994616630377</v>
      </c>
      <c r="E3180" s="62">
        <v>0</v>
      </c>
      <c r="F3180" s="60">
        <v>454039</v>
      </c>
      <c r="G3180" s="60" t="s">
        <v>271</v>
      </c>
      <c r="H3180" s="60">
        <v>2019</v>
      </c>
      <c r="I3180" s="62">
        <v>0.56699999999999995</v>
      </c>
      <c r="J3180" s="60">
        <v>9110</v>
      </c>
      <c r="K3180" s="60">
        <v>872008</v>
      </c>
      <c r="L3180" s="61">
        <v>138.34796947629422</v>
      </c>
      <c r="M3180" s="61">
        <v>105.65197669000955</v>
      </c>
      <c r="N3180" s="61"/>
      <c r="O3180" s="60" t="s">
        <v>257</v>
      </c>
      <c r="P3180" s="60">
        <v>509355</v>
      </c>
    </row>
    <row r="3181" spans="1:16" hidden="1" x14ac:dyDescent="0.25">
      <c r="A3181" s="60" t="s">
        <v>56</v>
      </c>
      <c r="B3181" s="60" t="s">
        <v>55</v>
      </c>
      <c r="C3181" s="57" t="s">
        <v>173</v>
      </c>
      <c r="D3181" s="61">
        <v>244.00007420881391</v>
      </c>
      <c r="E3181" s="62">
        <v>0</v>
      </c>
      <c r="F3181" s="60">
        <v>454039</v>
      </c>
      <c r="G3181" s="60" t="s">
        <v>271</v>
      </c>
      <c r="H3181" s="60">
        <v>2019</v>
      </c>
      <c r="I3181" s="62">
        <v>0.56699999999999995</v>
      </c>
      <c r="J3181" s="60">
        <v>9110</v>
      </c>
      <c r="K3181" s="60">
        <v>872008</v>
      </c>
      <c r="L3181" s="61">
        <v>138.34804207639749</v>
      </c>
      <c r="M3181" s="61">
        <v>105.65203213241642</v>
      </c>
      <c r="N3181" s="61"/>
      <c r="O3181" s="60" t="s">
        <v>257</v>
      </c>
      <c r="P3181" s="60">
        <v>509355</v>
      </c>
    </row>
    <row r="3182" spans="1:16" hidden="1" x14ac:dyDescent="0.25">
      <c r="A3182" s="60" t="s">
        <v>56</v>
      </c>
      <c r="B3182" s="60" t="s">
        <v>55</v>
      </c>
      <c r="C3182" s="57" t="s">
        <v>173</v>
      </c>
      <c r="D3182" s="61">
        <v>244.0001197111113</v>
      </c>
      <c r="E3182" s="62">
        <v>0</v>
      </c>
      <c r="F3182" s="60">
        <v>454039</v>
      </c>
      <c r="G3182" s="60" t="s">
        <v>271</v>
      </c>
      <c r="H3182" s="60">
        <v>2019</v>
      </c>
      <c r="I3182" s="62">
        <v>0.56699999999999995</v>
      </c>
      <c r="J3182" s="60">
        <v>9110</v>
      </c>
      <c r="K3182" s="60">
        <v>872008</v>
      </c>
      <c r="L3182" s="61">
        <v>138.3480678762001</v>
      </c>
      <c r="M3182" s="61">
        <v>105.65205183491119</v>
      </c>
      <c r="N3182" s="61"/>
      <c r="O3182" s="60" t="s">
        <v>257</v>
      </c>
      <c r="P3182" s="60">
        <v>509355</v>
      </c>
    </row>
    <row r="3183" spans="1:16" hidden="1" x14ac:dyDescent="0.25">
      <c r="A3183" s="60" t="s">
        <v>56</v>
      </c>
      <c r="B3183" s="60" t="s">
        <v>55</v>
      </c>
      <c r="C3183" s="57" t="s">
        <v>173</v>
      </c>
      <c r="D3183" s="61">
        <v>244.00018397682774</v>
      </c>
      <c r="E3183" s="62">
        <v>0</v>
      </c>
      <c r="F3183" s="60">
        <v>454039</v>
      </c>
      <c r="G3183" s="60" t="s">
        <v>271</v>
      </c>
      <c r="H3183" s="60">
        <v>2019</v>
      </c>
      <c r="I3183" s="62">
        <v>0.56699999999999995</v>
      </c>
      <c r="J3183" s="60">
        <v>9110</v>
      </c>
      <c r="K3183" s="60">
        <v>872008</v>
      </c>
      <c r="L3183" s="61">
        <v>138.34810431486133</v>
      </c>
      <c r="M3183" s="61">
        <v>105.65207966196641</v>
      </c>
      <c r="N3183" s="61"/>
      <c r="O3183" s="60" t="s">
        <v>257</v>
      </c>
      <c r="P3183" s="60">
        <v>509355</v>
      </c>
    </row>
    <row r="3184" spans="1:16" hidden="1" x14ac:dyDescent="0.25">
      <c r="A3184" s="60" t="s">
        <v>56</v>
      </c>
      <c r="B3184" s="60" t="s">
        <v>55</v>
      </c>
      <c r="C3184" s="57" t="s">
        <v>173</v>
      </c>
      <c r="D3184" s="61">
        <v>244.00021778788962</v>
      </c>
      <c r="E3184" s="62">
        <v>0</v>
      </c>
      <c r="F3184" s="60">
        <v>454039</v>
      </c>
      <c r="G3184" s="60" t="s">
        <v>271</v>
      </c>
      <c r="H3184" s="60">
        <v>2019</v>
      </c>
      <c r="I3184" s="62">
        <v>0.56699999999999995</v>
      </c>
      <c r="J3184" s="60">
        <v>9110</v>
      </c>
      <c r="K3184" s="60">
        <v>872008</v>
      </c>
      <c r="L3184" s="61">
        <v>138.3481234857334</v>
      </c>
      <c r="M3184" s="61">
        <v>105.65209430215623</v>
      </c>
      <c r="N3184" s="61"/>
      <c r="O3184" s="60" t="s">
        <v>257</v>
      </c>
      <c r="P3184" s="60">
        <v>509355</v>
      </c>
    </row>
    <row r="3185" spans="1:16" hidden="1" x14ac:dyDescent="0.25">
      <c r="A3185" s="60" t="s">
        <v>56</v>
      </c>
      <c r="B3185" s="60" t="s">
        <v>55</v>
      </c>
      <c r="C3185" s="57" t="s">
        <v>173</v>
      </c>
      <c r="D3185" s="61">
        <v>244.00022921033712</v>
      </c>
      <c r="E3185" s="62">
        <v>0</v>
      </c>
      <c r="F3185" s="60">
        <v>454039</v>
      </c>
      <c r="G3185" s="60" t="s">
        <v>271</v>
      </c>
      <c r="H3185" s="60">
        <v>2019</v>
      </c>
      <c r="I3185" s="62">
        <v>0.56699999999999995</v>
      </c>
      <c r="J3185" s="60">
        <v>9110</v>
      </c>
      <c r="K3185" s="60">
        <v>872008</v>
      </c>
      <c r="L3185" s="61">
        <v>138.34812996226114</v>
      </c>
      <c r="M3185" s="61">
        <v>105.65209924807598</v>
      </c>
      <c r="N3185" s="61"/>
      <c r="O3185" s="60" t="s">
        <v>257</v>
      </c>
      <c r="P3185" s="60">
        <v>509355</v>
      </c>
    </row>
    <row r="3186" spans="1:16" hidden="1" x14ac:dyDescent="0.25">
      <c r="A3186" s="60" t="s">
        <v>56</v>
      </c>
      <c r="B3186" s="60" t="s">
        <v>55</v>
      </c>
      <c r="C3186" s="57" t="s">
        <v>173</v>
      </c>
      <c r="D3186" s="61">
        <v>244.50082009249033</v>
      </c>
      <c r="E3186" s="62">
        <v>0</v>
      </c>
      <c r="F3186" s="60">
        <v>454039</v>
      </c>
      <c r="G3186" s="60" t="s">
        <v>271</v>
      </c>
      <c r="H3186" s="60">
        <v>2020</v>
      </c>
      <c r="I3186" s="62">
        <v>0.56699999999999995</v>
      </c>
      <c r="J3186" s="60">
        <v>9110</v>
      </c>
      <c r="K3186" s="60">
        <v>872008</v>
      </c>
      <c r="L3186" s="61">
        <v>138.63196499244199</v>
      </c>
      <c r="M3186" s="61">
        <v>105.86885510004834</v>
      </c>
      <c r="N3186" s="61"/>
      <c r="O3186" s="60" t="s">
        <v>257</v>
      </c>
      <c r="P3186" s="60">
        <v>509355</v>
      </c>
    </row>
    <row r="3187" spans="1:16" hidden="1" x14ac:dyDescent="0.25">
      <c r="A3187" s="60" t="s">
        <v>56</v>
      </c>
      <c r="B3187" s="60" t="s">
        <v>55</v>
      </c>
      <c r="C3187" s="57" t="s">
        <v>173</v>
      </c>
      <c r="D3187" s="61">
        <v>247.99975524117454</v>
      </c>
      <c r="E3187" s="62">
        <v>0</v>
      </c>
      <c r="F3187" s="60">
        <v>454039</v>
      </c>
      <c r="G3187" s="60" t="s">
        <v>271</v>
      </c>
      <c r="H3187" s="60">
        <v>2018</v>
      </c>
      <c r="I3187" s="62">
        <v>0.56699999999999995</v>
      </c>
      <c r="J3187" s="60">
        <v>9110</v>
      </c>
      <c r="K3187" s="60">
        <v>872008</v>
      </c>
      <c r="L3187" s="61">
        <v>140.61586122174594</v>
      </c>
      <c r="M3187" s="61">
        <v>107.3838940194286</v>
      </c>
      <c r="N3187" s="61"/>
      <c r="O3187" s="60" t="s">
        <v>257</v>
      </c>
      <c r="P3187" s="60">
        <v>509355</v>
      </c>
    </row>
    <row r="3188" spans="1:16" hidden="1" x14ac:dyDescent="0.25">
      <c r="A3188" s="60" t="s">
        <v>56</v>
      </c>
      <c r="B3188" s="60" t="s">
        <v>55</v>
      </c>
      <c r="C3188" s="57" t="s">
        <v>173</v>
      </c>
      <c r="D3188" s="61">
        <v>247.99996267127639</v>
      </c>
      <c r="E3188" s="62">
        <v>0</v>
      </c>
      <c r="F3188" s="60">
        <v>454039</v>
      </c>
      <c r="G3188" s="60" t="s">
        <v>271</v>
      </c>
      <c r="H3188" s="60">
        <v>2018</v>
      </c>
      <c r="I3188" s="62">
        <v>0.56699999999999995</v>
      </c>
      <c r="J3188" s="60">
        <v>9110</v>
      </c>
      <c r="K3188" s="60">
        <v>872008</v>
      </c>
      <c r="L3188" s="61">
        <v>140.61597883461371</v>
      </c>
      <c r="M3188" s="61">
        <v>107.38398383666268</v>
      </c>
      <c r="N3188" s="61"/>
      <c r="O3188" s="60" t="s">
        <v>257</v>
      </c>
      <c r="P3188" s="60">
        <v>509355</v>
      </c>
    </row>
    <row r="3189" spans="1:16" hidden="1" x14ac:dyDescent="0.25">
      <c r="A3189" s="60" t="s">
        <v>56</v>
      </c>
      <c r="B3189" s="60" t="s">
        <v>55</v>
      </c>
      <c r="C3189" s="57" t="s">
        <v>173</v>
      </c>
      <c r="D3189" s="61">
        <v>248.00013757136176</v>
      </c>
      <c r="E3189" s="62">
        <v>0</v>
      </c>
      <c r="F3189" s="60">
        <v>454039</v>
      </c>
      <c r="G3189" s="60" t="s">
        <v>271</v>
      </c>
      <c r="H3189" s="60">
        <v>2018</v>
      </c>
      <c r="I3189" s="62">
        <v>0.56699999999999995</v>
      </c>
      <c r="J3189" s="60">
        <v>9110</v>
      </c>
      <c r="K3189" s="60">
        <v>872008</v>
      </c>
      <c r="L3189" s="61">
        <v>140.6160780029621</v>
      </c>
      <c r="M3189" s="61">
        <v>107.38405956839966</v>
      </c>
      <c r="N3189" s="61"/>
      <c r="O3189" s="60" t="s">
        <v>257</v>
      </c>
      <c r="P3189" s="60">
        <v>509355</v>
      </c>
    </row>
    <row r="3190" spans="1:16" hidden="1" x14ac:dyDescent="0.25">
      <c r="A3190" s="60" t="s">
        <v>56</v>
      </c>
      <c r="B3190" s="60" t="s">
        <v>55</v>
      </c>
      <c r="C3190" s="57" t="s">
        <v>173</v>
      </c>
      <c r="D3190" s="61">
        <v>248.00042838703283</v>
      </c>
      <c r="E3190" s="62">
        <v>0</v>
      </c>
      <c r="F3190" s="60">
        <v>454039</v>
      </c>
      <c r="G3190" s="60" t="s">
        <v>271</v>
      </c>
      <c r="H3190" s="60">
        <v>2018</v>
      </c>
      <c r="I3190" s="62">
        <v>0.56699999999999995</v>
      </c>
      <c r="J3190" s="60">
        <v>9110</v>
      </c>
      <c r="K3190" s="60">
        <v>872008</v>
      </c>
      <c r="L3190" s="61">
        <v>140.61624289544761</v>
      </c>
      <c r="M3190" s="61">
        <v>107.38418549158521</v>
      </c>
      <c r="N3190" s="61"/>
      <c r="O3190" s="60" t="s">
        <v>257</v>
      </c>
      <c r="P3190" s="60">
        <v>509355</v>
      </c>
    </row>
    <row r="3191" spans="1:16" hidden="1" x14ac:dyDescent="0.25">
      <c r="A3191" s="60" t="s">
        <v>56</v>
      </c>
      <c r="B3191" s="60" t="s">
        <v>55</v>
      </c>
      <c r="C3191" s="57" t="s">
        <v>173</v>
      </c>
      <c r="D3191" s="61">
        <v>365.99968002495444</v>
      </c>
      <c r="E3191" s="62">
        <v>0</v>
      </c>
      <c r="F3191" s="60">
        <v>454039</v>
      </c>
      <c r="G3191" s="60" t="s">
        <v>271</v>
      </c>
      <c r="H3191" s="60">
        <v>2020</v>
      </c>
      <c r="I3191" s="62">
        <v>0.56699999999999995</v>
      </c>
      <c r="J3191" s="60">
        <v>9110</v>
      </c>
      <c r="K3191" s="60">
        <v>872008</v>
      </c>
      <c r="L3191" s="61">
        <v>207.52181857414914</v>
      </c>
      <c r="M3191" s="61">
        <v>158.47786145080531</v>
      </c>
      <c r="N3191" s="61"/>
      <c r="O3191" s="60" t="s">
        <v>257</v>
      </c>
      <c r="P3191" s="60">
        <v>509355</v>
      </c>
    </row>
    <row r="3192" spans="1:16" hidden="1" x14ac:dyDescent="0.25">
      <c r="A3192" s="60" t="s">
        <v>56</v>
      </c>
      <c r="B3192" s="60" t="s">
        <v>55</v>
      </c>
      <c r="C3192" s="57" t="s">
        <v>173</v>
      </c>
      <c r="D3192" s="61">
        <v>365.99981802832741</v>
      </c>
      <c r="E3192" s="62">
        <v>0</v>
      </c>
      <c r="F3192" s="60">
        <v>454039</v>
      </c>
      <c r="G3192" s="60" t="s">
        <v>271</v>
      </c>
      <c r="H3192" s="60">
        <v>2020</v>
      </c>
      <c r="I3192" s="62">
        <v>0.56699999999999995</v>
      </c>
      <c r="J3192" s="60">
        <v>9110</v>
      </c>
      <c r="K3192" s="60">
        <v>872008</v>
      </c>
      <c r="L3192" s="61">
        <v>207.52189682206162</v>
      </c>
      <c r="M3192" s="61">
        <v>158.47792120626579</v>
      </c>
      <c r="N3192" s="61"/>
      <c r="O3192" s="60" t="s">
        <v>257</v>
      </c>
      <c r="P3192" s="60">
        <v>509355</v>
      </c>
    </row>
    <row r="3193" spans="1:16" hidden="1" x14ac:dyDescent="0.25">
      <c r="A3193" s="60" t="s">
        <v>56</v>
      </c>
      <c r="B3193" s="60" t="s">
        <v>55</v>
      </c>
      <c r="C3193" s="57" t="s">
        <v>173</v>
      </c>
      <c r="D3193" s="61">
        <v>365.99986036993243</v>
      </c>
      <c r="E3193" s="62">
        <v>0</v>
      </c>
      <c r="F3193" s="60">
        <v>454039</v>
      </c>
      <c r="G3193" s="60" t="s">
        <v>271</v>
      </c>
      <c r="H3193" s="60">
        <v>2020</v>
      </c>
      <c r="I3193" s="62">
        <v>0.56699999999999995</v>
      </c>
      <c r="J3193" s="60">
        <v>9110</v>
      </c>
      <c r="K3193" s="60">
        <v>872008</v>
      </c>
      <c r="L3193" s="61">
        <v>207.52192082975168</v>
      </c>
      <c r="M3193" s="61">
        <v>158.47793954018076</v>
      </c>
      <c r="N3193" s="61"/>
      <c r="O3193" s="60" t="s">
        <v>257</v>
      </c>
      <c r="P3193" s="60">
        <v>509355</v>
      </c>
    </row>
    <row r="3194" spans="1:16" hidden="1" x14ac:dyDescent="0.25">
      <c r="A3194" s="60" t="s">
        <v>56</v>
      </c>
      <c r="B3194" s="60" t="s">
        <v>55</v>
      </c>
      <c r="C3194" s="57" t="s">
        <v>173</v>
      </c>
      <c r="D3194" s="61">
        <v>365.99989989746325</v>
      </c>
      <c r="E3194" s="62">
        <v>0</v>
      </c>
      <c r="F3194" s="60">
        <v>454039</v>
      </c>
      <c r="G3194" s="60" t="s">
        <v>271</v>
      </c>
      <c r="H3194" s="60">
        <v>2020</v>
      </c>
      <c r="I3194" s="62">
        <v>0.56699999999999995</v>
      </c>
      <c r="J3194" s="60">
        <v>9110</v>
      </c>
      <c r="K3194" s="60">
        <v>872008</v>
      </c>
      <c r="L3194" s="61">
        <v>207.52194324186163</v>
      </c>
      <c r="M3194" s="61">
        <v>158.47795665560162</v>
      </c>
      <c r="N3194" s="61"/>
      <c r="O3194" s="60" t="s">
        <v>257</v>
      </c>
      <c r="P3194" s="60">
        <v>509355</v>
      </c>
    </row>
    <row r="3195" spans="1:16" hidden="1" x14ac:dyDescent="0.25">
      <c r="A3195" s="60" t="s">
        <v>56</v>
      </c>
      <c r="B3195" s="60" t="s">
        <v>55</v>
      </c>
      <c r="C3195" s="57" t="s">
        <v>173</v>
      </c>
      <c r="D3195" s="61">
        <v>365.99993240589561</v>
      </c>
      <c r="E3195" s="62">
        <v>0</v>
      </c>
      <c r="F3195" s="60">
        <v>454039</v>
      </c>
      <c r="G3195" s="60" t="s">
        <v>271</v>
      </c>
      <c r="H3195" s="60">
        <v>2020</v>
      </c>
      <c r="I3195" s="62">
        <v>0.56699999999999995</v>
      </c>
      <c r="J3195" s="60">
        <v>9110</v>
      </c>
      <c r="K3195" s="60">
        <v>872008</v>
      </c>
      <c r="L3195" s="61">
        <v>207.5219616741428</v>
      </c>
      <c r="M3195" s="61">
        <v>158.47797073175281</v>
      </c>
      <c r="N3195" s="61"/>
      <c r="O3195" s="60" t="s">
        <v>257</v>
      </c>
      <c r="P3195" s="60">
        <v>509355</v>
      </c>
    </row>
    <row r="3196" spans="1:16" hidden="1" x14ac:dyDescent="0.25">
      <c r="A3196" s="60" t="s">
        <v>56</v>
      </c>
      <c r="B3196" s="60" t="s">
        <v>55</v>
      </c>
      <c r="C3196" s="57" t="s">
        <v>173</v>
      </c>
      <c r="D3196" s="61">
        <v>366.00034487543314</v>
      </c>
      <c r="E3196" s="62">
        <v>0</v>
      </c>
      <c r="F3196" s="60">
        <v>454039</v>
      </c>
      <c r="G3196" s="60" t="s">
        <v>271</v>
      </c>
      <c r="H3196" s="60">
        <v>2020</v>
      </c>
      <c r="I3196" s="62">
        <v>0.56699999999999995</v>
      </c>
      <c r="J3196" s="60">
        <v>9110</v>
      </c>
      <c r="K3196" s="60">
        <v>872008</v>
      </c>
      <c r="L3196" s="61">
        <v>207.52219554437056</v>
      </c>
      <c r="M3196" s="61">
        <v>158.47814933106258</v>
      </c>
      <c r="N3196" s="61"/>
      <c r="O3196" s="60" t="s">
        <v>257</v>
      </c>
      <c r="P3196" s="60">
        <v>509355</v>
      </c>
    </row>
    <row r="3197" spans="1:16" hidden="1" x14ac:dyDescent="0.25">
      <c r="A3197" s="60" t="s">
        <v>56</v>
      </c>
      <c r="B3197" s="60" t="s">
        <v>55</v>
      </c>
      <c r="C3197" s="57" t="s">
        <v>173</v>
      </c>
      <c r="D3197" s="61">
        <v>366.00039714781116</v>
      </c>
      <c r="E3197" s="62">
        <v>0</v>
      </c>
      <c r="F3197" s="60">
        <v>454039</v>
      </c>
      <c r="G3197" s="60" t="s">
        <v>271</v>
      </c>
      <c r="H3197" s="60">
        <v>2020</v>
      </c>
      <c r="I3197" s="62">
        <v>0.56699999999999995</v>
      </c>
      <c r="J3197" s="60">
        <v>9110</v>
      </c>
      <c r="K3197" s="60">
        <v>872008</v>
      </c>
      <c r="L3197" s="61">
        <v>207.52222518280891</v>
      </c>
      <c r="M3197" s="61">
        <v>158.47817196500225</v>
      </c>
      <c r="N3197" s="61"/>
      <c r="O3197" s="60" t="s">
        <v>257</v>
      </c>
      <c r="P3197" s="60">
        <v>509355</v>
      </c>
    </row>
    <row r="3198" spans="1:16" hidden="1" x14ac:dyDescent="0.25">
      <c r="A3198" s="60" t="s">
        <v>56</v>
      </c>
      <c r="B3198" s="60" t="s">
        <v>55</v>
      </c>
      <c r="C3198" s="57" t="s">
        <v>173</v>
      </c>
      <c r="D3198" s="61">
        <v>366.00044215332179</v>
      </c>
      <c r="E3198" s="62">
        <v>0</v>
      </c>
      <c r="F3198" s="60">
        <v>454039</v>
      </c>
      <c r="G3198" s="60" t="s">
        <v>271</v>
      </c>
      <c r="H3198" s="60">
        <v>2019</v>
      </c>
      <c r="I3198" s="62">
        <v>0.56699999999999995</v>
      </c>
      <c r="J3198" s="60">
        <v>9110</v>
      </c>
      <c r="K3198" s="60">
        <v>872008</v>
      </c>
      <c r="L3198" s="61">
        <v>207.52225070093343</v>
      </c>
      <c r="M3198" s="61">
        <v>158.47819145238836</v>
      </c>
      <c r="N3198" s="61"/>
      <c r="O3198" s="60" t="s">
        <v>257</v>
      </c>
      <c r="P3198" s="60">
        <v>509355</v>
      </c>
    </row>
    <row r="3199" spans="1:16" hidden="1" x14ac:dyDescent="0.25">
      <c r="A3199" s="60" t="s">
        <v>56</v>
      </c>
      <c r="B3199" s="60" t="s">
        <v>55</v>
      </c>
      <c r="C3199" s="57" t="s">
        <v>173</v>
      </c>
      <c r="D3199" s="61">
        <v>366.00057035005239</v>
      </c>
      <c r="E3199" s="62">
        <v>0</v>
      </c>
      <c r="F3199" s="60">
        <v>454039</v>
      </c>
      <c r="G3199" s="60" t="s">
        <v>271</v>
      </c>
      <c r="H3199" s="60">
        <v>2020</v>
      </c>
      <c r="I3199" s="62">
        <v>0.56699999999999995</v>
      </c>
      <c r="J3199" s="60">
        <v>9110</v>
      </c>
      <c r="K3199" s="60">
        <v>872008</v>
      </c>
      <c r="L3199" s="61">
        <v>207.52232338847969</v>
      </c>
      <c r="M3199" s="61">
        <v>158.47824696157269</v>
      </c>
      <c r="N3199" s="61"/>
      <c r="O3199" s="60" t="s">
        <v>257</v>
      </c>
      <c r="P3199" s="60">
        <v>509355</v>
      </c>
    </row>
    <row r="3200" spans="1:16" hidden="1" x14ac:dyDescent="0.25">
      <c r="A3200" s="60" t="s">
        <v>56</v>
      </c>
      <c r="B3200" s="60" t="s">
        <v>55</v>
      </c>
      <c r="C3200" s="57" t="s">
        <v>173</v>
      </c>
      <c r="D3200" s="61">
        <v>487.99924824572452</v>
      </c>
      <c r="E3200" s="62">
        <v>0</v>
      </c>
      <c r="F3200" s="60">
        <v>454039</v>
      </c>
      <c r="G3200" s="60" t="s">
        <v>271</v>
      </c>
      <c r="H3200" s="60">
        <v>2019</v>
      </c>
      <c r="I3200" s="62">
        <v>0.56699999999999995</v>
      </c>
      <c r="J3200" s="60">
        <v>9110</v>
      </c>
      <c r="K3200" s="60">
        <v>872008</v>
      </c>
      <c r="L3200" s="61">
        <v>276.69557375532577</v>
      </c>
      <c r="M3200" s="61">
        <v>211.30367449039875</v>
      </c>
      <c r="N3200" s="61"/>
      <c r="O3200" s="60" t="s">
        <v>257</v>
      </c>
      <c r="P3200" s="60">
        <v>509355</v>
      </c>
    </row>
    <row r="3201" spans="1:16" hidden="1" x14ac:dyDescent="0.25">
      <c r="A3201" s="60" t="s">
        <v>56</v>
      </c>
      <c r="B3201" s="60" t="s">
        <v>55</v>
      </c>
      <c r="C3201" s="57" t="s">
        <v>173</v>
      </c>
      <c r="D3201" s="61">
        <v>495.99914363627556</v>
      </c>
      <c r="E3201" s="62">
        <v>0</v>
      </c>
      <c r="F3201" s="60">
        <v>454039</v>
      </c>
      <c r="G3201" s="60" t="s">
        <v>271</v>
      </c>
      <c r="H3201" s="60">
        <v>2018</v>
      </c>
      <c r="I3201" s="62">
        <v>0.56699999999999995</v>
      </c>
      <c r="J3201" s="60">
        <v>9110</v>
      </c>
      <c r="K3201" s="60">
        <v>872008</v>
      </c>
      <c r="L3201" s="61">
        <v>281.23151444176824</v>
      </c>
      <c r="M3201" s="61">
        <v>214.76762919450732</v>
      </c>
      <c r="N3201" s="61"/>
      <c r="O3201" s="60" t="s">
        <v>257</v>
      </c>
      <c r="P3201" s="60">
        <v>509355</v>
      </c>
    </row>
    <row r="3202" spans="1:16" hidden="1" x14ac:dyDescent="0.25">
      <c r="A3202" s="60" t="s">
        <v>56</v>
      </c>
      <c r="B3202" s="60" t="s">
        <v>55</v>
      </c>
      <c r="C3202" s="57" t="s">
        <v>173</v>
      </c>
      <c r="D3202" s="61">
        <v>3318.4005843805248</v>
      </c>
      <c r="E3202" s="62">
        <v>0</v>
      </c>
      <c r="F3202" s="60">
        <v>454057</v>
      </c>
      <c r="G3202" s="60" t="s">
        <v>307</v>
      </c>
      <c r="H3202" s="60">
        <v>2019</v>
      </c>
      <c r="I3202" s="62">
        <v>0</v>
      </c>
      <c r="J3202" s="60" t="s">
        <v>268</v>
      </c>
      <c r="K3202" s="60">
        <v>872008</v>
      </c>
      <c r="L3202" s="61"/>
      <c r="M3202" s="61">
        <v>3318.4005843805248</v>
      </c>
      <c r="N3202" s="61"/>
      <c r="O3202" s="60">
        <v>9230</v>
      </c>
      <c r="P3202" s="60">
        <v>504003</v>
      </c>
    </row>
    <row r="3203" spans="1:16" hidden="1" x14ac:dyDescent="0.25">
      <c r="A3203" s="60" t="s">
        <v>56</v>
      </c>
      <c r="B3203" s="60" t="s">
        <v>55</v>
      </c>
      <c r="C3203" s="57" t="s">
        <v>174</v>
      </c>
      <c r="D3203" s="61">
        <v>60.999658167239687</v>
      </c>
      <c r="E3203" s="62">
        <v>0</v>
      </c>
      <c r="F3203" s="60">
        <v>434039</v>
      </c>
      <c r="G3203" s="60" t="s">
        <v>272</v>
      </c>
      <c r="H3203" s="60">
        <v>2019</v>
      </c>
      <c r="I3203" s="62">
        <v>0.56699999999999995</v>
      </c>
      <c r="J3203" s="60">
        <v>9110</v>
      </c>
      <c r="K3203" s="60">
        <v>872008</v>
      </c>
      <c r="L3203" s="61">
        <v>34.586806180824901</v>
      </c>
      <c r="M3203" s="61">
        <v>26.412851986414786</v>
      </c>
      <c r="N3203" s="61"/>
      <c r="O3203" s="60" t="s">
        <v>257</v>
      </c>
      <c r="P3203" s="60">
        <v>509355</v>
      </c>
    </row>
    <row r="3204" spans="1:16" hidden="1" x14ac:dyDescent="0.25">
      <c r="A3204" s="60" t="s">
        <v>56</v>
      </c>
      <c r="B3204" s="60" t="s">
        <v>55</v>
      </c>
      <c r="C3204" s="57" t="s">
        <v>174</v>
      </c>
      <c r="D3204" s="61">
        <v>60.999735670787331</v>
      </c>
      <c r="E3204" s="62">
        <v>0</v>
      </c>
      <c r="F3204" s="60">
        <v>434039</v>
      </c>
      <c r="G3204" s="60" t="s">
        <v>272</v>
      </c>
      <c r="H3204" s="60">
        <v>2019</v>
      </c>
      <c r="I3204" s="62">
        <v>0.56699999999999995</v>
      </c>
      <c r="J3204" s="60">
        <v>9110</v>
      </c>
      <c r="K3204" s="60">
        <v>872008</v>
      </c>
      <c r="L3204" s="61">
        <v>34.586850125336412</v>
      </c>
      <c r="M3204" s="61">
        <v>26.412885545450919</v>
      </c>
      <c r="N3204" s="61"/>
      <c r="O3204" s="60" t="s">
        <v>257</v>
      </c>
      <c r="P3204" s="60">
        <v>509355</v>
      </c>
    </row>
    <row r="3205" spans="1:16" hidden="1" x14ac:dyDescent="0.25">
      <c r="A3205" s="60" t="s">
        <v>56</v>
      </c>
      <c r="B3205" s="60" t="s">
        <v>55</v>
      </c>
      <c r="C3205" s="57" t="s">
        <v>174</v>
      </c>
      <c r="D3205" s="61">
        <v>60.999816677467791</v>
      </c>
      <c r="E3205" s="62">
        <v>0</v>
      </c>
      <c r="F3205" s="60">
        <v>434039</v>
      </c>
      <c r="G3205" s="60" t="s">
        <v>272</v>
      </c>
      <c r="H3205" s="60">
        <v>2019</v>
      </c>
      <c r="I3205" s="62">
        <v>0.56699999999999995</v>
      </c>
      <c r="J3205" s="60">
        <v>9110</v>
      </c>
      <c r="K3205" s="60">
        <v>872008</v>
      </c>
      <c r="L3205" s="61">
        <v>34.586896056124232</v>
      </c>
      <c r="M3205" s="61">
        <v>26.412920621343559</v>
      </c>
      <c r="N3205" s="61"/>
      <c r="O3205" s="60" t="s">
        <v>257</v>
      </c>
      <c r="P3205" s="60">
        <v>509355</v>
      </c>
    </row>
    <row r="3206" spans="1:16" hidden="1" x14ac:dyDescent="0.25">
      <c r="A3206" s="60" t="s">
        <v>56</v>
      </c>
      <c r="B3206" s="60" t="s">
        <v>55</v>
      </c>
      <c r="C3206" s="57" t="s">
        <v>174</v>
      </c>
      <c r="D3206" s="61">
        <v>60.999908696297261</v>
      </c>
      <c r="E3206" s="62">
        <v>0</v>
      </c>
      <c r="F3206" s="60">
        <v>434039</v>
      </c>
      <c r="G3206" s="60" t="s">
        <v>272</v>
      </c>
      <c r="H3206" s="60">
        <v>2019</v>
      </c>
      <c r="I3206" s="62">
        <v>0.56699999999999995</v>
      </c>
      <c r="J3206" s="60">
        <v>9110</v>
      </c>
      <c r="K3206" s="60">
        <v>872008</v>
      </c>
      <c r="L3206" s="61">
        <v>34.586948230800544</v>
      </c>
      <c r="M3206" s="61">
        <v>26.412960465496717</v>
      </c>
      <c r="N3206" s="61"/>
      <c r="O3206" s="60" t="s">
        <v>257</v>
      </c>
      <c r="P3206" s="60">
        <v>509355</v>
      </c>
    </row>
    <row r="3207" spans="1:16" hidden="1" x14ac:dyDescent="0.25">
      <c r="A3207" s="60" t="s">
        <v>56</v>
      </c>
      <c r="B3207" s="60" t="s">
        <v>55</v>
      </c>
      <c r="C3207" s="57" t="s">
        <v>174</v>
      </c>
      <c r="D3207" s="61">
        <v>60.999986541575943</v>
      </c>
      <c r="E3207" s="62">
        <v>0</v>
      </c>
      <c r="F3207" s="60">
        <v>434039</v>
      </c>
      <c r="G3207" s="60" t="s">
        <v>272</v>
      </c>
      <c r="H3207" s="60">
        <v>2019</v>
      </c>
      <c r="I3207" s="62">
        <v>0.56699999999999995</v>
      </c>
      <c r="J3207" s="60">
        <v>9110</v>
      </c>
      <c r="K3207" s="60">
        <v>872008</v>
      </c>
      <c r="L3207" s="61">
        <v>34.586992369073556</v>
      </c>
      <c r="M3207" s="61">
        <v>26.412994172502387</v>
      </c>
      <c r="N3207" s="61"/>
      <c r="O3207" s="60" t="s">
        <v>257</v>
      </c>
      <c r="P3207" s="60">
        <v>509355</v>
      </c>
    </row>
    <row r="3208" spans="1:16" hidden="1" x14ac:dyDescent="0.25">
      <c r="A3208" s="60" t="s">
        <v>56</v>
      </c>
      <c r="B3208" s="60" t="s">
        <v>55</v>
      </c>
      <c r="C3208" s="57" t="s">
        <v>174</v>
      </c>
      <c r="D3208" s="61">
        <v>61.000018552203485</v>
      </c>
      <c r="E3208" s="62">
        <v>0</v>
      </c>
      <c r="F3208" s="60">
        <v>434039</v>
      </c>
      <c r="G3208" s="60" t="s">
        <v>272</v>
      </c>
      <c r="H3208" s="60">
        <v>2019</v>
      </c>
      <c r="I3208" s="62">
        <v>0.56699999999999995</v>
      </c>
      <c r="J3208" s="60">
        <v>9110</v>
      </c>
      <c r="K3208" s="60">
        <v>872008</v>
      </c>
      <c r="L3208" s="61">
        <v>34.587010519099373</v>
      </c>
      <c r="M3208" s="61">
        <v>26.413008033104113</v>
      </c>
      <c r="N3208" s="61"/>
      <c r="O3208" s="60" t="s">
        <v>257</v>
      </c>
      <c r="P3208" s="60">
        <v>509355</v>
      </c>
    </row>
    <row r="3209" spans="1:16" hidden="1" x14ac:dyDescent="0.25">
      <c r="A3209" s="60" t="s">
        <v>56</v>
      </c>
      <c r="B3209" s="60" t="s">
        <v>55</v>
      </c>
      <c r="C3209" s="57" t="s">
        <v>174</v>
      </c>
      <c r="D3209" s="61">
        <v>61.000029927777824</v>
      </c>
      <c r="E3209" s="62">
        <v>0</v>
      </c>
      <c r="F3209" s="60">
        <v>434039</v>
      </c>
      <c r="G3209" s="60" t="s">
        <v>272</v>
      </c>
      <c r="H3209" s="60">
        <v>2019</v>
      </c>
      <c r="I3209" s="62">
        <v>0.56699999999999995</v>
      </c>
      <c r="J3209" s="60">
        <v>9110</v>
      </c>
      <c r="K3209" s="60">
        <v>872008</v>
      </c>
      <c r="L3209" s="61">
        <v>34.587016969050026</v>
      </c>
      <c r="M3209" s="61">
        <v>26.413012958727798</v>
      </c>
      <c r="N3209" s="61"/>
      <c r="O3209" s="60" t="s">
        <v>257</v>
      </c>
      <c r="P3209" s="60">
        <v>509355</v>
      </c>
    </row>
    <row r="3210" spans="1:16" hidden="1" x14ac:dyDescent="0.25">
      <c r="A3210" s="60" t="s">
        <v>56</v>
      </c>
      <c r="B3210" s="60" t="s">
        <v>55</v>
      </c>
      <c r="C3210" s="57" t="s">
        <v>174</v>
      </c>
      <c r="D3210" s="61">
        <v>61.000045994206936</v>
      </c>
      <c r="E3210" s="62">
        <v>0</v>
      </c>
      <c r="F3210" s="60">
        <v>434039</v>
      </c>
      <c r="G3210" s="60" t="s">
        <v>272</v>
      </c>
      <c r="H3210" s="60">
        <v>2019</v>
      </c>
      <c r="I3210" s="62">
        <v>0.56699999999999995</v>
      </c>
      <c r="J3210" s="60">
        <v>9110</v>
      </c>
      <c r="K3210" s="60">
        <v>872008</v>
      </c>
      <c r="L3210" s="61">
        <v>34.587026078715333</v>
      </c>
      <c r="M3210" s="61">
        <v>26.413019915491603</v>
      </c>
      <c r="N3210" s="61"/>
      <c r="O3210" s="60" t="s">
        <v>257</v>
      </c>
      <c r="P3210" s="60">
        <v>509355</v>
      </c>
    </row>
    <row r="3211" spans="1:16" hidden="1" x14ac:dyDescent="0.25">
      <c r="A3211" s="60" t="s">
        <v>56</v>
      </c>
      <c r="B3211" s="60" t="s">
        <v>55</v>
      </c>
      <c r="C3211" s="57" t="s">
        <v>174</v>
      </c>
      <c r="D3211" s="61">
        <v>61.000098380178635</v>
      </c>
      <c r="E3211" s="62">
        <v>0</v>
      </c>
      <c r="F3211" s="60">
        <v>434062</v>
      </c>
      <c r="G3211" s="60" t="s">
        <v>359</v>
      </c>
      <c r="H3211" s="60">
        <v>2019</v>
      </c>
      <c r="I3211" s="62">
        <v>0.56699999999999995</v>
      </c>
      <c r="J3211" s="60" t="s">
        <v>268</v>
      </c>
      <c r="K3211" s="60">
        <v>872008</v>
      </c>
      <c r="L3211" s="61">
        <v>34.587055781561283</v>
      </c>
      <c r="M3211" s="61">
        <v>26.413042598617352</v>
      </c>
      <c r="N3211" s="61"/>
      <c r="O3211" s="60" t="s">
        <v>283</v>
      </c>
      <c r="P3211" s="60">
        <v>506001</v>
      </c>
    </row>
    <row r="3212" spans="1:16" hidden="1" x14ac:dyDescent="0.25">
      <c r="A3212" s="60" t="s">
        <v>56</v>
      </c>
      <c r="B3212" s="60" t="s">
        <v>55</v>
      </c>
      <c r="C3212" s="57" t="s">
        <v>174</v>
      </c>
      <c r="D3212" s="61">
        <v>61.000130979928315</v>
      </c>
      <c r="E3212" s="62">
        <v>0</v>
      </c>
      <c r="F3212" s="60">
        <v>434039</v>
      </c>
      <c r="G3212" s="60" t="s">
        <v>272</v>
      </c>
      <c r="H3212" s="60">
        <v>2019</v>
      </c>
      <c r="I3212" s="62">
        <v>0.56699999999999995</v>
      </c>
      <c r="J3212" s="60">
        <v>9110</v>
      </c>
      <c r="K3212" s="60">
        <v>872008</v>
      </c>
      <c r="L3212" s="61">
        <v>34.58707426561935</v>
      </c>
      <c r="M3212" s="61">
        <v>26.413056714308965</v>
      </c>
      <c r="N3212" s="61"/>
      <c r="O3212" s="60" t="s">
        <v>257</v>
      </c>
      <c r="P3212" s="60">
        <v>509355</v>
      </c>
    </row>
    <row r="3213" spans="1:16" hidden="1" x14ac:dyDescent="0.25">
      <c r="A3213" s="60" t="s">
        <v>56</v>
      </c>
      <c r="B3213" s="60" t="s">
        <v>55</v>
      </c>
      <c r="C3213" s="57" t="s">
        <v>174</v>
      </c>
      <c r="D3213" s="61">
        <v>61.499904178619552</v>
      </c>
      <c r="E3213" s="62">
        <v>0</v>
      </c>
      <c r="F3213" s="60">
        <v>434039</v>
      </c>
      <c r="G3213" s="60" t="s">
        <v>272</v>
      </c>
      <c r="H3213" s="60">
        <v>2018</v>
      </c>
      <c r="I3213" s="62">
        <v>0.56699999999999995</v>
      </c>
      <c r="J3213" s="60">
        <v>9110</v>
      </c>
      <c r="K3213" s="60">
        <v>872008</v>
      </c>
      <c r="L3213" s="61">
        <v>34.870445669277281</v>
      </c>
      <c r="M3213" s="61">
        <v>26.629458509342271</v>
      </c>
      <c r="N3213" s="61"/>
      <c r="O3213" s="60" t="s">
        <v>257</v>
      </c>
      <c r="P3213" s="60">
        <v>509355</v>
      </c>
    </row>
    <row r="3214" spans="1:16" hidden="1" x14ac:dyDescent="0.25">
      <c r="A3214" s="60" t="s">
        <v>56</v>
      </c>
      <c r="B3214" s="60" t="s">
        <v>55</v>
      </c>
      <c r="C3214" s="57" t="s">
        <v>174</v>
      </c>
      <c r="D3214" s="61">
        <v>61.500207579339161</v>
      </c>
      <c r="E3214" s="62">
        <v>0</v>
      </c>
      <c r="F3214" s="60">
        <v>434039</v>
      </c>
      <c r="G3214" s="60" t="s">
        <v>272</v>
      </c>
      <c r="H3214" s="60">
        <v>2018</v>
      </c>
      <c r="I3214" s="62">
        <v>0.56699999999999995</v>
      </c>
      <c r="J3214" s="60">
        <v>9110</v>
      </c>
      <c r="K3214" s="60">
        <v>872008</v>
      </c>
      <c r="L3214" s="61">
        <v>34.870617697485301</v>
      </c>
      <c r="M3214" s="61">
        <v>26.62958988185386</v>
      </c>
      <c r="N3214" s="61"/>
      <c r="O3214" s="60" t="s">
        <v>257</v>
      </c>
      <c r="P3214" s="60">
        <v>509355</v>
      </c>
    </row>
    <row r="3215" spans="1:16" hidden="1" x14ac:dyDescent="0.25">
      <c r="A3215" s="60" t="s">
        <v>56</v>
      </c>
      <c r="B3215" s="60" t="s">
        <v>55</v>
      </c>
      <c r="C3215" s="57" t="s">
        <v>174</v>
      </c>
      <c r="D3215" s="61">
        <v>61.500221116174956</v>
      </c>
      <c r="E3215" s="62">
        <v>0</v>
      </c>
      <c r="F3215" s="60">
        <v>434039</v>
      </c>
      <c r="G3215" s="60" t="s">
        <v>272</v>
      </c>
      <c r="H3215" s="60">
        <v>2018</v>
      </c>
      <c r="I3215" s="62">
        <v>0.56699999999999995</v>
      </c>
      <c r="J3215" s="60">
        <v>9110</v>
      </c>
      <c r="K3215" s="60">
        <v>872008</v>
      </c>
      <c r="L3215" s="61">
        <v>34.870625372871196</v>
      </c>
      <c r="M3215" s="61">
        <v>26.62959574330376</v>
      </c>
      <c r="N3215" s="61"/>
      <c r="O3215" s="60" t="s">
        <v>257</v>
      </c>
      <c r="P3215" s="60">
        <v>509355</v>
      </c>
    </row>
    <row r="3216" spans="1:16" hidden="1" x14ac:dyDescent="0.25">
      <c r="A3216" s="60" t="s">
        <v>56</v>
      </c>
      <c r="B3216" s="60" t="s">
        <v>55</v>
      </c>
      <c r="C3216" s="57" t="s">
        <v>174</v>
      </c>
      <c r="D3216" s="61">
        <v>61.500395468484399</v>
      </c>
      <c r="E3216" s="62">
        <v>0</v>
      </c>
      <c r="F3216" s="60">
        <v>434039</v>
      </c>
      <c r="G3216" s="60" t="s">
        <v>272</v>
      </c>
      <c r="H3216" s="60">
        <v>2020</v>
      </c>
      <c r="I3216" s="62">
        <v>0.56699999999999995</v>
      </c>
      <c r="J3216" s="60">
        <v>9110</v>
      </c>
      <c r="K3216" s="60">
        <v>872008</v>
      </c>
      <c r="L3216" s="61">
        <v>34.87072423063065</v>
      </c>
      <c r="M3216" s="61">
        <v>26.629671237853749</v>
      </c>
      <c r="N3216" s="61"/>
      <c r="O3216" s="60" t="s">
        <v>257</v>
      </c>
      <c r="P3216" s="60">
        <v>509355</v>
      </c>
    </row>
    <row r="3217" spans="1:16" hidden="1" x14ac:dyDescent="0.25">
      <c r="A3217" s="60" t="s">
        <v>56</v>
      </c>
      <c r="B3217" s="60" t="s">
        <v>55</v>
      </c>
      <c r="C3217" s="57" t="s">
        <v>174</v>
      </c>
      <c r="D3217" s="61">
        <v>61.500444513734365</v>
      </c>
      <c r="E3217" s="62">
        <v>0</v>
      </c>
      <c r="F3217" s="60">
        <v>434039</v>
      </c>
      <c r="G3217" s="60" t="s">
        <v>272</v>
      </c>
      <c r="H3217" s="60">
        <v>2018</v>
      </c>
      <c r="I3217" s="62">
        <v>0.56699999999999995</v>
      </c>
      <c r="J3217" s="60">
        <v>9110</v>
      </c>
      <c r="K3217" s="60">
        <v>872008</v>
      </c>
      <c r="L3217" s="61">
        <v>34.870752039287382</v>
      </c>
      <c r="M3217" s="61">
        <v>26.629692474446983</v>
      </c>
      <c r="N3217" s="61"/>
      <c r="O3217" s="60" t="s">
        <v>257</v>
      </c>
      <c r="P3217" s="60">
        <v>509355</v>
      </c>
    </row>
    <row r="3218" spans="1:16" hidden="1" x14ac:dyDescent="0.25">
      <c r="A3218" s="60" t="s">
        <v>56</v>
      </c>
      <c r="B3218" s="60" t="s">
        <v>55</v>
      </c>
      <c r="C3218" s="57" t="s">
        <v>174</v>
      </c>
      <c r="D3218" s="61">
        <v>91.499640028978334</v>
      </c>
      <c r="E3218" s="62">
        <v>0</v>
      </c>
      <c r="F3218" s="60">
        <v>434039</v>
      </c>
      <c r="G3218" s="60" t="s">
        <v>272</v>
      </c>
      <c r="H3218" s="60">
        <v>2019</v>
      </c>
      <c r="I3218" s="62">
        <v>0.56699999999999995</v>
      </c>
      <c r="J3218" s="60">
        <v>9110</v>
      </c>
      <c r="K3218" s="60">
        <v>872008</v>
      </c>
      <c r="L3218" s="61">
        <v>51.880295896430709</v>
      </c>
      <c r="M3218" s="61">
        <v>39.619344132547624</v>
      </c>
      <c r="N3218" s="61"/>
      <c r="O3218" s="60" t="s">
        <v>257</v>
      </c>
      <c r="P3218" s="60">
        <v>509355</v>
      </c>
    </row>
    <row r="3219" spans="1:16" hidden="1" x14ac:dyDescent="0.25">
      <c r="A3219" s="60" t="s">
        <v>56</v>
      </c>
      <c r="B3219" s="60" t="s">
        <v>55</v>
      </c>
      <c r="C3219" s="57" t="s">
        <v>174</v>
      </c>
      <c r="D3219" s="61">
        <v>91.999346712476807</v>
      </c>
      <c r="E3219" s="62">
        <v>0</v>
      </c>
      <c r="F3219" s="60">
        <v>434039</v>
      </c>
      <c r="G3219" s="60" t="s">
        <v>272</v>
      </c>
      <c r="H3219" s="60">
        <v>2020</v>
      </c>
      <c r="I3219" s="62">
        <v>0.56699999999999995</v>
      </c>
      <c r="J3219" s="60">
        <v>9110</v>
      </c>
      <c r="K3219" s="60">
        <v>872008</v>
      </c>
      <c r="L3219" s="61">
        <v>52.163629585974348</v>
      </c>
      <c r="M3219" s="61">
        <v>39.835717126502459</v>
      </c>
      <c r="N3219" s="61"/>
      <c r="O3219" s="60" t="s">
        <v>257</v>
      </c>
      <c r="P3219" s="60">
        <v>509355</v>
      </c>
    </row>
    <row r="3220" spans="1:16" hidden="1" x14ac:dyDescent="0.25">
      <c r="A3220" s="60" t="s">
        <v>56</v>
      </c>
      <c r="B3220" s="60" t="s">
        <v>55</v>
      </c>
      <c r="C3220" s="57" t="s">
        <v>174</v>
      </c>
      <c r="D3220" s="61">
        <v>91.999902440122639</v>
      </c>
      <c r="E3220" s="62">
        <v>0</v>
      </c>
      <c r="F3220" s="60">
        <v>434039</v>
      </c>
      <c r="G3220" s="60" t="s">
        <v>272</v>
      </c>
      <c r="H3220" s="60">
        <v>2020</v>
      </c>
      <c r="I3220" s="62">
        <v>0.56699999999999995</v>
      </c>
      <c r="J3220" s="60">
        <v>9110</v>
      </c>
      <c r="K3220" s="60">
        <v>872008</v>
      </c>
      <c r="L3220" s="61">
        <v>52.163944683549531</v>
      </c>
      <c r="M3220" s="61">
        <v>39.835957756573109</v>
      </c>
      <c r="N3220" s="61"/>
      <c r="O3220" s="60" t="s">
        <v>257</v>
      </c>
      <c r="P3220" s="60">
        <v>509355</v>
      </c>
    </row>
    <row r="3221" spans="1:16" hidden="1" x14ac:dyDescent="0.25">
      <c r="A3221" s="60" t="s">
        <v>56</v>
      </c>
      <c r="B3221" s="60" t="s">
        <v>55</v>
      </c>
      <c r="C3221" s="57" t="s">
        <v>174</v>
      </c>
      <c r="D3221" s="61">
        <v>91.999962111632883</v>
      </c>
      <c r="E3221" s="62">
        <v>0</v>
      </c>
      <c r="F3221" s="60">
        <v>434039</v>
      </c>
      <c r="G3221" s="60" t="s">
        <v>272</v>
      </c>
      <c r="H3221" s="60">
        <v>2020</v>
      </c>
      <c r="I3221" s="62">
        <v>0.56699999999999995</v>
      </c>
      <c r="J3221" s="60">
        <v>9110</v>
      </c>
      <c r="K3221" s="60">
        <v>872008</v>
      </c>
      <c r="L3221" s="61">
        <v>52.163978517295838</v>
      </c>
      <c r="M3221" s="61">
        <v>39.835983594337044</v>
      </c>
      <c r="N3221" s="61"/>
      <c r="O3221" s="60" t="s">
        <v>257</v>
      </c>
      <c r="P3221" s="60">
        <v>509355</v>
      </c>
    </row>
    <row r="3222" spans="1:16" hidden="1" x14ac:dyDescent="0.25">
      <c r="A3222" s="60" t="s">
        <v>56</v>
      </c>
      <c r="B3222" s="60" t="s">
        <v>55</v>
      </c>
      <c r="C3222" s="57" t="s">
        <v>174</v>
      </c>
      <c r="D3222" s="61">
        <v>91.999974837613706</v>
      </c>
      <c r="E3222" s="62">
        <v>0</v>
      </c>
      <c r="F3222" s="60">
        <v>434039</v>
      </c>
      <c r="G3222" s="60" t="s">
        <v>272</v>
      </c>
      <c r="H3222" s="60">
        <v>2020</v>
      </c>
      <c r="I3222" s="62">
        <v>0.56699999999999995</v>
      </c>
      <c r="J3222" s="60">
        <v>9110</v>
      </c>
      <c r="K3222" s="60">
        <v>872008</v>
      </c>
      <c r="L3222" s="61">
        <v>52.163985732926967</v>
      </c>
      <c r="M3222" s="61">
        <v>39.835989104686739</v>
      </c>
      <c r="N3222" s="61"/>
      <c r="O3222" s="60" t="s">
        <v>257</v>
      </c>
      <c r="P3222" s="60">
        <v>509355</v>
      </c>
    </row>
    <row r="3223" spans="1:16" hidden="1" x14ac:dyDescent="0.25">
      <c r="A3223" s="60" t="s">
        <v>56</v>
      </c>
      <c r="B3223" s="60" t="s">
        <v>55</v>
      </c>
      <c r="C3223" s="57" t="s">
        <v>174</v>
      </c>
      <c r="D3223" s="61">
        <v>92.000016117605611</v>
      </c>
      <c r="E3223" s="62">
        <v>0</v>
      </c>
      <c r="F3223" s="60">
        <v>434039</v>
      </c>
      <c r="G3223" s="60" t="s">
        <v>272</v>
      </c>
      <c r="H3223" s="60">
        <v>2020</v>
      </c>
      <c r="I3223" s="62">
        <v>0.56699999999999995</v>
      </c>
      <c r="J3223" s="60">
        <v>9110</v>
      </c>
      <c r="K3223" s="60">
        <v>872008</v>
      </c>
      <c r="L3223" s="61">
        <v>52.164009138682374</v>
      </c>
      <c r="M3223" s="61">
        <v>39.836006978923237</v>
      </c>
      <c r="N3223" s="61"/>
      <c r="O3223" s="60" t="s">
        <v>257</v>
      </c>
      <c r="P3223" s="60">
        <v>509355</v>
      </c>
    </row>
    <row r="3224" spans="1:16" hidden="1" x14ac:dyDescent="0.25">
      <c r="A3224" s="60" t="s">
        <v>56</v>
      </c>
      <c r="B3224" s="60" t="s">
        <v>55</v>
      </c>
      <c r="C3224" s="57" t="s">
        <v>174</v>
      </c>
      <c r="D3224" s="61">
        <v>92.000237744780961</v>
      </c>
      <c r="E3224" s="62">
        <v>0</v>
      </c>
      <c r="F3224" s="60">
        <v>434039</v>
      </c>
      <c r="G3224" s="60" t="s">
        <v>272</v>
      </c>
      <c r="H3224" s="60">
        <v>2020</v>
      </c>
      <c r="I3224" s="62">
        <v>0.56699999999999995</v>
      </c>
      <c r="J3224" s="60">
        <v>9110</v>
      </c>
      <c r="K3224" s="60">
        <v>872008</v>
      </c>
      <c r="L3224" s="61">
        <v>52.1641348012908</v>
      </c>
      <c r="M3224" s="61">
        <v>39.836102943490161</v>
      </c>
      <c r="N3224" s="61"/>
      <c r="O3224" s="60" t="s">
        <v>257</v>
      </c>
      <c r="P3224" s="60">
        <v>509355</v>
      </c>
    </row>
    <row r="3225" spans="1:16" hidden="1" x14ac:dyDescent="0.25">
      <c r="A3225" s="60" t="s">
        <v>56</v>
      </c>
      <c r="B3225" s="60" t="s">
        <v>55</v>
      </c>
      <c r="C3225" s="57" t="s">
        <v>174</v>
      </c>
      <c r="D3225" s="61">
        <v>92.000307782647667</v>
      </c>
      <c r="E3225" s="62">
        <v>0</v>
      </c>
      <c r="F3225" s="60">
        <v>434039</v>
      </c>
      <c r="G3225" s="60" t="s">
        <v>272</v>
      </c>
      <c r="H3225" s="60">
        <v>2020</v>
      </c>
      <c r="I3225" s="62">
        <v>0.56699999999999995</v>
      </c>
      <c r="J3225" s="60">
        <v>9110</v>
      </c>
      <c r="K3225" s="60">
        <v>872008</v>
      </c>
      <c r="L3225" s="61">
        <v>52.164174512761221</v>
      </c>
      <c r="M3225" s="61">
        <v>39.836133269886446</v>
      </c>
      <c r="N3225" s="61"/>
      <c r="O3225" s="60" t="s">
        <v>257</v>
      </c>
      <c r="P3225" s="60">
        <v>509355</v>
      </c>
    </row>
    <row r="3226" spans="1:16" hidden="1" x14ac:dyDescent="0.25">
      <c r="A3226" s="60" t="s">
        <v>56</v>
      </c>
      <c r="B3226" s="60" t="s">
        <v>55</v>
      </c>
      <c r="C3226" s="57" t="s">
        <v>174</v>
      </c>
      <c r="D3226" s="61">
        <v>92.00039707300472</v>
      </c>
      <c r="E3226" s="62">
        <v>0</v>
      </c>
      <c r="F3226" s="60">
        <v>434039</v>
      </c>
      <c r="G3226" s="60" t="s">
        <v>272</v>
      </c>
      <c r="H3226" s="60">
        <v>2020</v>
      </c>
      <c r="I3226" s="62">
        <v>0.56699999999999995</v>
      </c>
      <c r="J3226" s="60">
        <v>9110</v>
      </c>
      <c r="K3226" s="60">
        <v>872008</v>
      </c>
      <c r="L3226" s="61">
        <v>52.164225140393668</v>
      </c>
      <c r="M3226" s="61">
        <v>39.836171932611052</v>
      </c>
      <c r="N3226" s="61"/>
      <c r="O3226" s="60" t="s">
        <v>257</v>
      </c>
      <c r="P3226" s="60">
        <v>509355</v>
      </c>
    </row>
    <row r="3227" spans="1:16" hidden="1" x14ac:dyDescent="0.25">
      <c r="A3227" s="60" t="s">
        <v>56</v>
      </c>
      <c r="B3227" s="60" t="s">
        <v>55</v>
      </c>
      <c r="C3227" s="57" t="s">
        <v>174</v>
      </c>
      <c r="D3227" s="61">
        <v>121.99981206143111</v>
      </c>
      <c r="E3227" s="62">
        <v>0</v>
      </c>
      <c r="F3227" s="60">
        <v>434039</v>
      </c>
      <c r="G3227" s="60" t="s">
        <v>272</v>
      </c>
      <c r="H3227" s="60">
        <v>2019</v>
      </c>
      <c r="I3227" s="62">
        <v>0.56699999999999995</v>
      </c>
      <c r="J3227" s="60">
        <v>9110</v>
      </c>
      <c r="K3227" s="60">
        <v>872008</v>
      </c>
      <c r="L3227" s="61">
        <v>69.173893438831442</v>
      </c>
      <c r="M3227" s="61">
        <v>52.825918622599673</v>
      </c>
      <c r="N3227" s="61"/>
      <c r="O3227" s="60" t="s">
        <v>257</v>
      </c>
      <c r="P3227" s="60">
        <v>509355</v>
      </c>
    </row>
    <row r="3228" spans="1:16" hidden="1" x14ac:dyDescent="0.25">
      <c r="A3228" s="60" t="s">
        <v>56</v>
      </c>
      <c r="B3228" s="60" t="s">
        <v>55</v>
      </c>
      <c r="C3228" s="57" t="s">
        <v>174</v>
      </c>
      <c r="D3228" s="61">
        <v>122.99960390610704</v>
      </c>
      <c r="E3228" s="62">
        <v>0</v>
      </c>
      <c r="F3228" s="60">
        <v>434039</v>
      </c>
      <c r="G3228" s="60" t="s">
        <v>272</v>
      </c>
      <c r="H3228" s="60">
        <v>2018</v>
      </c>
      <c r="I3228" s="62">
        <v>0.56699999999999995</v>
      </c>
      <c r="J3228" s="60">
        <v>9110</v>
      </c>
      <c r="K3228" s="60">
        <v>872008</v>
      </c>
      <c r="L3228" s="61">
        <v>69.74077541476268</v>
      </c>
      <c r="M3228" s="61">
        <v>53.25882849134436</v>
      </c>
      <c r="N3228" s="61"/>
      <c r="O3228" s="60" t="s">
        <v>257</v>
      </c>
      <c r="P3228" s="60">
        <v>509355</v>
      </c>
    </row>
    <row r="3229" spans="1:16" hidden="1" x14ac:dyDescent="0.25">
      <c r="A3229" s="60" t="s">
        <v>56</v>
      </c>
      <c r="B3229" s="60" t="s">
        <v>55</v>
      </c>
      <c r="C3229" s="57" t="s">
        <v>174</v>
      </c>
      <c r="D3229" s="61">
        <v>829.59955889605044</v>
      </c>
      <c r="E3229" s="62">
        <v>0</v>
      </c>
      <c r="F3229" s="60">
        <v>434057</v>
      </c>
      <c r="G3229" s="60" t="s">
        <v>309</v>
      </c>
      <c r="H3229" s="60">
        <v>2019</v>
      </c>
      <c r="I3229" s="62">
        <v>0</v>
      </c>
      <c r="J3229" s="60" t="s">
        <v>268</v>
      </c>
      <c r="K3229" s="60">
        <v>872008</v>
      </c>
      <c r="L3229" s="61"/>
      <c r="M3229" s="61">
        <v>829.59955889605044</v>
      </c>
      <c r="N3229" s="61"/>
      <c r="O3229" s="60">
        <v>9230</v>
      </c>
      <c r="P3229" s="60">
        <v>504003</v>
      </c>
    </row>
    <row r="3230" spans="1:16" x14ac:dyDescent="0.25">
      <c r="A3230" s="57" t="s">
        <v>56</v>
      </c>
      <c r="B3230" s="57" t="s">
        <v>55</v>
      </c>
      <c r="C3230" s="57" t="s">
        <v>175</v>
      </c>
      <c r="D3230" s="58">
        <v>136.49926180214101</v>
      </c>
      <c r="E3230" s="59">
        <v>0</v>
      </c>
      <c r="F3230" s="57">
        <v>414139</v>
      </c>
      <c r="G3230" s="57" t="s">
        <v>273</v>
      </c>
      <c r="H3230" s="57">
        <v>2019</v>
      </c>
      <c r="I3230" s="59">
        <v>0.56699999999999995</v>
      </c>
      <c r="J3230" s="57">
        <v>9110</v>
      </c>
      <c r="K3230" s="57">
        <v>872008</v>
      </c>
      <c r="L3230" s="58">
        <v>77.395081441813943</v>
      </c>
      <c r="M3230" s="58">
        <v>59.104180360327064</v>
      </c>
      <c r="O3230" s="57" t="s">
        <v>257</v>
      </c>
      <c r="P3230" s="57">
        <v>509355</v>
      </c>
    </row>
    <row r="3231" spans="1:16" x14ac:dyDescent="0.25">
      <c r="A3231" s="57" t="s">
        <v>56</v>
      </c>
      <c r="B3231" s="57" t="s">
        <v>55</v>
      </c>
      <c r="C3231" s="57" t="s">
        <v>175</v>
      </c>
      <c r="D3231" s="58">
        <v>136.49963002978785</v>
      </c>
      <c r="E3231" s="59">
        <v>0</v>
      </c>
      <c r="F3231" s="57">
        <v>414139</v>
      </c>
      <c r="G3231" s="57" t="s">
        <v>273</v>
      </c>
      <c r="H3231" s="57">
        <v>2019</v>
      </c>
      <c r="I3231" s="59">
        <v>0.56699999999999995</v>
      </c>
      <c r="J3231" s="57">
        <v>9110</v>
      </c>
      <c r="K3231" s="57">
        <v>872008</v>
      </c>
      <c r="L3231" s="58">
        <v>77.395290226889699</v>
      </c>
      <c r="M3231" s="58">
        <v>59.104339802898153</v>
      </c>
      <c r="O3231" s="57" t="s">
        <v>257</v>
      </c>
      <c r="P3231" s="57">
        <v>509355</v>
      </c>
    </row>
    <row r="3232" spans="1:16" x14ac:dyDescent="0.25">
      <c r="A3232" s="57" t="s">
        <v>56</v>
      </c>
      <c r="B3232" s="57" t="s">
        <v>55</v>
      </c>
      <c r="C3232" s="57" t="s">
        <v>175</v>
      </c>
      <c r="D3232" s="58">
        <v>136.49969533967689</v>
      </c>
      <c r="E3232" s="59">
        <v>0</v>
      </c>
      <c r="F3232" s="57">
        <v>414139</v>
      </c>
      <c r="G3232" s="57" t="s">
        <v>273</v>
      </c>
      <c r="H3232" s="57">
        <v>2019</v>
      </c>
      <c r="I3232" s="59">
        <v>0.56699999999999995</v>
      </c>
      <c r="J3232" s="57">
        <v>9110</v>
      </c>
      <c r="K3232" s="57">
        <v>872008</v>
      </c>
      <c r="L3232" s="58">
        <v>77.39532725759679</v>
      </c>
      <c r="M3232" s="58">
        <v>59.1043680820801</v>
      </c>
      <c r="O3232" s="57" t="s">
        <v>257</v>
      </c>
      <c r="P3232" s="57">
        <v>509355</v>
      </c>
    </row>
    <row r="3233" spans="1:16" x14ac:dyDescent="0.25">
      <c r="A3233" s="57" t="s">
        <v>56</v>
      </c>
      <c r="B3233" s="57" t="s">
        <v>55</v>
      </c>
      <c r="C3233" s="57" t="s">
        <v>175</v>
      </c>
      <c r="D3233" s="58">
        <v>136.4998227974167</v>
      </c>
      <c r="E3233" s="59">
        <v>0</v>
      </c>
      <c r="F3233" s="57">
        <v>414139</v>
      </c>
      <c r="G3233" s="57" t="s">
        <v>273</v>
      </c>
      <c r="H3233" s="57">
        <v>2019</v>
      </c>
      <c r="I3233" s="59">
        <v>0.56699999999999995</v>
      </c>
      <c r="J3233" s="57">
        <v>9110</v>
      </c>
      <c r="K3233" s="57">
        <v>872008</v>
      </c>
      <c r="L3233" s="58">
        <v>77.395399526135265</v>
      </c>
      <c r="M3233" s="58">
        <v>59.104423271281433</v>
      </c>
      <c r="O3233" s="57" t="s">
        <v>257</v>
      </c>
      <c r="P3233" s="57">
        <v>509355</v>
      </c>
    </row>
    <row r="3234" spans="1:16" x14ac:dyDescent="0.25">
      <c r="A3234" s="57" t="s">
        <v>56</v>
      </c>
      <c r="B3234" s="57" t="s">
        <v>55</v>
      </c>
      <c r="C3234" s="57" t="s">
        <v>175</v>
      </c>
      <c r="D3234" s="58">
        <v>136.4999101462885</v>
      </c>
      <c r="E3234" s="59">
        <v>0</v>
      </c>
      <c r="F3234" s="57">
        <v>414139</v>
      </c>
      <c r="G3234" s="57" t="s">
        <v>273</v>
      </c>
      <c r="H3234" s="57">
        <v>2019</v>
      </c>
      <c r="I3234" s="59">
        <v>0.56699999999999995</v>
      </c>
      <c r="J3234" s="57">
        <v>9110</v>
      </c>
      <c r="K3234" s="57">
        <v>872008</v>
      </c>
      <c r="L3234" s="58">
        <v>77.395449052945565</v>
      </c>
      <c r="M3234" s="58">
        <v>59.104461093342934</v>
      </c>
      <c r="O3234" s="57" t="s">
        <v>257</v>
      </c>
      <c r="P3234" s="57">
        <v>509355</v>
      </c>
    </row>
    <row r="3235" spans="1:16" x14ac:dyDescent="0.25">
      <c r="A3235" s="57" t="s">
        <v>56</v>
      </c>
      <c r="B3235" s="57" t="s">
        <v>55</v>
      </c>
      <c r="C3235" s="57" t="s">
        <v>175</v>
      </c>
      <c r="D3235" s="58">
        <v>136.49996244816538</v>
      </c>
      <c r="E3235" s="59">
        <v>0</v>
      </c>
      <c r="F3235" s="57">
        <v>414139</v>
      </c>
      <c r="G3235" s="57" t="s">
        <v>273</v>
      </c>
      <c r="H3235" s="57">
        <v>2019</v>
      </c>
      <c r="I3235" s="59">
        <v>0.56699999999999995</v>
      </c>
      <c r="J3235" s="57">
        <v>9110</v>
      </c>
      <c r="K3235" s="57">
        <v>872008</v>
      </c>
      <c r="L3235" s="58">
        <v>77.395478708109763</v>
      </c>
      <c r="M3235" s="58">
        <v>59.104483740055613</v>
      </c>
      <c r="O3235" s="57" t="s">
        <v>257</v>
      </c>
      <c r="P3235" s="57">
        <v>509355</v>
      </c>
    </row>
    <row r="3236" spans="1:16" x14ac:dyDescent="0.25">
      <c r="A3236" s="57" t="s">
        <v>56</v>
      </c>
      <c r="B3236" s="57" t="s">
        <v>55</v>
      </c>
      <c r="C3236" s="57" t="s">
        <v>175</v>
      </c>
      <c r="D3236" s="58">
        <v>136.49997905317966</v>
      </c>
      <c r="E3236" s="59">
        <v>0</v>
      </c>
      <c r="F3236" s="57">
        <v>414062</v>
      </c>
      <c r="G3236" s="57" t="s">
        <v>360</v>
      </c>
      <c r="H3236" s="57">
        <v>2019</v>
      </c>
      <c r="I3236" s="59">
        <v>0.56699999999999995</v>
      </c>
      <c r="J3236" s="57" t="s">
        <v>268</v>
      </c>
      <c r="K3236" s="57">
        <v>872008</v>
      </c>
      <c r="L3236" s="58">
        <v>77.395488123152859</v>
      </c>
      <c r="M3236" s="58">
        <v>59.104490930026799</v>
      </c>
      <c r="O3236" s="57" t="s">
        <v>283</v>
      </c>
      <c r="P3236" s="57">
        <v>506001</v>
      </c>
    </row>
    <row r="3237" spans="1:16" x14ac:dyDescent="0.25">
      <c r="A3237" s="57" t="s">
        <v>56</v>
      </c>
      <c r="B3237" s="57" t="s">
        <v>55</v>
      </c>
      <c r="C3237" s="57" t="s">
        <v>175</v>
      </c>
      <c r="D3237" s="58">
        <v>136.4999930068258</v>
      </c>
      <c r="E3237" s="59">
        <v>0</v>
      </c>
      <c r="F3237" s="57">
        <v>414139</v>
      </c>
      <c r="G3237" s="57" t="s">
        <v>273</v>
      </c>
      <c r="H3237" s="57">
        <v>2019</v>
      </c>
      <c r="I3237" s="59">
        <v>0.56699999999999995</v>
      </c>
      <c r="J3237" s="57">
        <v>9110</v>
      </c>
      <c r="K3237" s="57">
        <v>872008</v>
      </c>
      <c r="L3237" s="58">
        <v>77.39549603487022</v>
      </c>
      <c r="M3237" s="58">
        <v>59.104496971955584</v>
      </c>
      <c r="O3237" s="57" t="s">
        <v>257</v>
      </c>
      <c r="P3237" s="57">
        <v>509355</v>
      </c>
    </row>
    <row r="3238" spans="1:16" x14ac:dyDescent="0.25">
      <c r="A3238" s="57" t="s">
        <v>56</v>
      </c>
      <c r="B3238" s="57" t="s">
        <v>55</v>
      </c>
      <c r="C3238" s="57" t="s">
        <v>175</v>
      </c>
      <c r="D3238" s="58">
        <v>136.5000159997191</v>
      </c>
      <c r="E3238" s="59">
        <v>0</v>
      </c>
      <c r="F3238" s="57">
        <v>414139</v>
      </c>
      <c r="G3238" s="57" t="s">
        <v>273</v>
      </c>
      <c r="H3238" s="57">
        <v>2019</v>
      </c>
      <c r="I3238" s="59">
        <v>0.56699999999999995</v>
      </c>
      <c r="J3238" s="57">
        <v>9110</v>
      </c>
      <c r="K3238" s="57">
        <v>872008</v>
      </c>
      <c r="L3238" s="58">
        <v>77.395509071840721</v>
      </c>
      <c r="M3238" s="58">
        <v>59.104506927878376</v>
      </c>
      <c r="O3238" s="57" t="s">
        <v>257</v>
      </c>
      <c r="P3238" s="57">
        <v>509355</v>
      </c>
    </row>
    <row r="3239" spans="1:16" x14ac:dyDescent="0.25">
      <c r="A3239" s="57" t="s">
        <v>56</v>
      </c>
      <c r="B3239" s="57" t="s">
        <v>55</v>
      </c>
      <c r="C3239" s="57" t="s">
        <v>175</v>
      </c>
      <c r="D3239" s="58">
        <v>136.50013693356144</v>
      </c>
      <c r="E3239" s="59">
        <v>0</v>
      </c>
      <c r="F3239" s="57">
        <v>414139</v>
      </c>
      <c r="G3239" s="57" t="s">
        <v>273</v>
      </c>
      <c r="H3239" s="57">
        <v>2019</v>
      </c>
      <c r="I3239" s="59">
        <v>0.56699999999999995</v>
      </c>
      <c r="J3239" s="57">
        <v>9110</v>
      </c>
      <c r="K3239" s="57">
        <v>872008</v>
      </c>
      <c r="L3239" s="58">
        <v>77.395577641329325</v>
      </c>
      <c r="M3239" s="58">
        <v>59.104559292232111</v>
      </c>
      <c r="O3239" s="57" t="s">
        <v>257</v>
      </c>
      <c r="P3239" s="57">
        <v>509355</v>
      </c>
    </row>
    <row r="3240" spans="1:16" x14ac:dyDescent="0.25">
      <c r="A3240" s="57" t="s">
        <v>56</v>
      </c>
      <c r="B3240" s="57" t="s">
        <v>55</v>
      </c>
      <c r="C3240" s="57" t="s">
        <v>175</v>
      </c>
      <c r="D3240" s="58">
        <v>140.50064515936114</v>
      </c>
      <c r="E3240" s="59">
        <v>0</v>
      </c>
      <c r="F3240" s="57">
        <v>414139</v>
      </c>
      <c r="G3240" s="57" t="s">
        <v>273</v>
      </c>
      <c r="H3240" s="57">
        <v>2020</v>
      </c>
      <c r="I3240" s="59">
        <v>0.56699999999999995</v>
      </c>
      <c r="J3240" s="57">
        <v>9110</v>
      </c>
      <c r="K3240" s="57">
        <v>872008</v>
      </c>
      <c r="L3240" s="58">
        <v>79.663865805357759</v>
      </c>
      <c r="M3240" s="58">
        <v>60.836779354003383</v>
      </c>
      <c r="O3240" s="57" t="s">
        <v>257</v>
      </c>
      <c r="P3240" s="57">
        <v>509355</v>
      </c>
    </row>
    <row r="3241" spans="1:16" x14ac:dyDescent="0.25">
      <c r="A3241" s="57" t="s">
        <v>56</v>
      </c>
      <c r="B3241" s="57" t="s">
        <v>55</v>
      </c>
      <c r="C3241" s="57" t="s">
        <v>175</v>
      </c>
      <c r="D3241" s="58">
        <v>153.49970934659439</v>
      </c>
      <c r="E3241" s="59">
        <v>0</v>
      </c>
      <c r="F3241" s="57">
        <v>414139</v>
      </c>
      <c r="G3241" s="57" t="s">
        <v>273</v>
      </c>
      <c r="H3241" s="57">
        <v>2018</v>
      </c>
      <c r="I3241" s="59">
        <v>0.56699999999999995</v>
      </c>
      <c r="J3241" s="57">
        <v>9110</v>
      </c>
      <c r="K3241" s="57">
        <v>872008</v>
      </c>
      <c r="L3241" s="58">
        <v>87.034335199519006</v>
      </c>
      <c r="M3241" s="58">
        <v>66.46537414707538</v>
      </c>
      <c r="O3241" s="57" t="s">
        <v>257</v>
      </c>
      <c r="P3241" s="57">
        <v>509355</v>
      </c>
    </row>
    <row r="3242" spans="1:16" x14ac:dyDescent="0.25">
      <c r="A3242" s="57" t="s">
        <v>56</v>
      </c>
      <c r="B3242" s="57" t="s">
        <v>55</v>
      </c>
      <c r="C3242" s="57" t="s">
        <v>175</v>
      </c>
      <c r="D3242" s="58">
        <v>153.49996582774935</v>
      </c>
      <c r="E3242" s="59">
        <v>0</v>
      </c>
      <c r="F3242" s="57">
        <v>414139</v>
      </c>
      <c r="G3242" s="57" t="s">
        <v>273</v>
      </c>
      <c r="H3242" s="57">
        <v>2018</v>
      </c>
      <c r="I3242" s="59">
        <v>0.56699999999999995</v>
      </c>
      <c r="J3242" s="57">
        <v>9110</v>
      </c>
      <c r="K3242" s="57">
        <v>872008</v>
      </c>
      <c r="L3242" s="58">
        <v>87.034480624333867</v>
      </c>
      <c r="M3242" s="58">
        <v>66.465485203415483</v>
      </c>
      <c r="O3242" s="57" t="s">
        <v>257</v>
      </c>
      <c r="P3242" s="57">
        <v>509355</v>
      </c>
    </row>
    <row r="3243" spans="1:16" x14ac:dyDescent="0.25">
      <c r="A3243" s="57" t="s">
        <v>56</v>
      </c>
      <c r="B3243" s="57" t="s">
        <v>55</v>
      </c>
      <c r="C3243" s="57" t="s">
        <v>175</v>
      </c>
      <c r="D3243" s="58">
        <v>153.50032740742185</v>
      </c>
      <c r="E3243" s="59">
        <v>0</v>
      </c>
      <c r="F3243" s="57">
        <v>414139</v>
      </c>
      <c r="G3243" s="57" t="s">
        <v>273</v>
      </c>
      <c r="H3243" s="57">
        <v>2018</v>
      </c>
      <c r="I3243" s="59">
        <v>0.56699999999999995</v>
      </c>
      <c r="J3243" s="57">
        <v>9110</v>
      </c>
      <c r="K3243" s="57">
        <v>872008</v>
      </c>
      <c r="L3243" s="58">
        <v>87.034685640008178</v>
      </c>
      <c r="M3243" s="58">
        <v>66.465641767413672</v>
      </c>
      <c r="O3243" s="57" t="s">
        <v>257</v>
      </c>
      <c r="P3243" s="57">
        <v>509355</v>
      </c>
    </row>
    <row r="3244" spans="1:16" x14ac:dyDescent="0.25">
      <c r="A3244" s="57" t="s">
        <v>56</v>
      </c>
      <c r="B3244" s="57" t="s">
        <v>55</v>
      </c>
      <c r="C3244" s="57" t="s">
        <v>175</v>
      </c>
      <c r="D3244" s="58">
        <v>153.50039226794786</v>
      </c>
      <c r="E3244" s="59">
        <v>0</v>
      </c>
      <c r="F3244" s="57">
        <v>414139</v>
      </c>
      <c r="G3244" s="57" t="s">
        <v>273</v>
      </c>
      <c r="H3244" s="57">
        <v>2018</v>
      </c>
      <c r="I3244" s="59">
        <v>0.56699999999999995</v>
      </c>
      <c r="J3244" s="57">
        <v>9110</v>
      </c>
      <c r="K3244" s="57">
        <v>872008</v>
      </c>
      <c r="L3244" s="58">
        <v>87.034722415926424</v>
      </c>
      <c r="M3244" s="58">
        <v>66.465669852021435</v>
      </c>
      <c r="O3244" s="57" t="s">
        <v>257</v>
      </c>
      <c r="P3244" s="57">
        <v>509355</v>
      </c>
    </row>
    <row r="3245" spans="1:16" x14ac:dyDescent="0.25">
      <c r="A3245" s="57" t="s">
        <v>56</v>
      </c>
      <c r="B3245" s="57" t="s">
        <v>55</v>
      </c>
      <c r="C3245" s="57" t="s">
        <v>175</v>
      </c>
      <c r="D3245" s="58">
        <v>204.99967001610767</v>
      </c>
      <c r="E3245" s="59">
        <v>0</v>
      </c>
      <c r="F3245" s="57">
        <v>414139</v>
      </c>
      <c r="G3245" s="57" t="s">
        <v>273</v>
      </c>
      <c r="H3245" s="57">
        <v>2019</v>
      </c>
      <c r="I3245" s="59">
        <v>0.56699999999999995</v>
      </c>
      <c r="J3245" s="57">
        <v>9110</v>
      </c>
      <c r="K3245" s="57">
        <v>872008</v>
      </c>
      <c r="L3245" s="58">
        <v>116.23481289913303</v>
      </c>
      <c r="M3245" s="58">
        <v>88.764857116974639</v>
      </c>
      <c r="O3245" s="57" t="s">
        <v>257</v>
      </c>
      <c r="P3245" s="57">
        <v>509355</v>
      </c>
    </row>
    <row r="3246" spans="1:16" x14ac:dyDescent="0.25">
      <c r="A3246" s="57" t="s">
        <v>56</v>
      </c>
      <c r="B3246" s="57" t="s">
        <v>55</v>
      </c>
      <c r="C3246" s="57" t="s">
        <v>175</v>
      </c>
      <c r="D3246" s="58">
        <v>209.99939457275383</v>
      </c>
      <c r="E3246" s="59">
        <v>0</v>
      </c>
      <c r="F3246" s="57">
        <v>414139</v>
      </c>
      <c r="G3246" s="57" t="s">
        <v>273</v>
      </c>
      <c r="H3246" s="57">
        <v>2020</v>
      </c>
      <c r="I3246" s="59">
        <v>0.56699999999999995</v>
      </c>
      <c r="J3246" s="57">
        <v>9110</v>
      </c>
      <c r="K3246" s="57">
        <v>872008</v>
      </c>
      <c r="L3246" s="58">
        <v>119.0696567227514</v>
      </c>
      <c r="M3246" s="58">
        <v>90.929737850002425</v>
      </c>
      <c r="O3246" s="57" t="s">
        <v>257</v>
      </c>
      <c r="P3246" s="57">
        <v>509355</v>
      </c>
    </row>
    <row r="3247" spans="1:16" x14ac:dyDescent="0.25">
      <c r="A3247" s="57" t="s">
        <v>56</v>
      </c>
      <c r="B3247" s="57" t="s">
        <v>55</v>
      </c>
      <c r="C3247" s="57" t="s">
        <v>175</v>
      </c>
      <c r="D3247" s="58">
        <v>209.99973195441359</v>
      </c>
      <c r="E3247" s="59">
        <v>0</v>
      </c>
      <c r="F3247" s="57">
        <v>414139</v>
      </c>
      <c r="G3247" s="57" t="s">
        <v>273</v>
      </c>
      <c r="H3247" s="57">
        <v>2020</v>
      </c>
      <c r="I3247" s="59">
        <v>0.56699999999999995</v>
      </c>
      <c r="J3247" s="57">
        <v>9110</v>
      </c>
      <c r="K3247" s="57">
        <v>872008</v>
      </c>
      <c r="L3247" s="58">
        <v>119.0698480181525</v>
      </c>
      <c r="M3247" s="58">
        <v>90.929883936261092</v>
      </c>
      <c r="O3247" s="57" t="s">
        <v>257</v>
      </c>
      <c r="P3247" s="57">
        <v>509355</v>
      </c>
    </row>
    <row r="3248" spans="1:16" x14ac:dyDescent="0.25">
      <c r="A3248" s="57" t="s">
        <v>56</v>
      </c>
      <c r="B3248" s="57" t="s">
        <v>55</v>
      </c>
      <c r="C3248" s="57" t="s">
        <v>175</v>
      </c>
      <c r="D3248" s="58">
        <v>209.99987436778395</v>
      </c>
      <c r="E3248" s="59">
        <v>0</v>
      </c>
      <c r="F3248" s="57">
        <v>414139</v>
      </c>
      <c r="G3248" s="57" t="s">
        <v>273</v>
      </c>
      <c r="H3248" s="57">
        <v>2020</v>
      </c>
      <c r="I3248" s="59">
        <v>0.56699999999999995</v>
      </c>
      <c r="J3248" s="57">
        <v>9110</v>
      </c>
      <c r="K3248" s="57">
        <v>872008</v>
      </c>
      <c r="L3248" s="58">
        <v>119.06992876653348</v>
      </c>
      <c r="M3248" s="58">
        <v>90.929945601250466</v>
      </c>
      <c r="O3248" s="57" t="s">
        <v>257</v>
      </c>
      <c r="P3248" s="57">
        <v>509355</v>
      </c>
    </row>
    <row r="3249" spans="1:16" x14ac:dyDescent="0.25">
      <c r="A3249" s="57" t="s">
        <v>56</v>
      </c>
      <c r="B3249" s="57" t="s">
        <v>55</v>
      </c>
      <c r="C3249" s="57" t="s">
        <v>175</v>
      </c>
      <c r="D3249" s="58">
        <v>209.99994256411827</v>
      </c>
      <c r="E3249" s="59">
        <v>0</v>
      </c>
      <c r="F3249" s="57">
        <v>414139</v>
      </c>
      <c r="G3249" s="57" t="s">
        <v>273</v>
      </c>
      <c r="H3249" s="57">
        <v>2020</v>
      </c>
      <c r="I3249" s="59">
        <v>0.56699999999999995</v>
      </c>
      <c r="J3249" s="57">
        <v>9110</v>
      </c>
      <c r="K3249" s="57">
        <v>872008</v>
      </c>
      <c r="L3249" s="58">
        <v>119.06996743385506</v>
      </c>
      <c r="M3249" s="58">
        <v>90.929975130263216</v>
      </c>
      <c r="O3249" s="57" t="s">
        <v>257</v>
      </c>
      <c r="P3249" s="57">
        <v>509355</v>
      </c>
    </row>
    <row r="3250" spans="1:16" x14ac:dyDescent="0.25">
      <c r="A3250" s="57" t="s">
        <v>56</v>
      </c>
      <c r="B3250" s="57" t="s">
        <v>55</v>
      </c>
      <c r="C3250" s="57" t="s">
        <v>175</v>
      </c>
      <c r="D3250" s="58">
        <v>210.00000309953955</v>
      </c>
      <c r="E3250" s="59">
        <v>0</v>
      </c>
      <c r="F3250" s="57">
        <v>414139</v>
      </c>
      <c r="G3250" s="57" t="s">
        <v>273</v>
      </c>
      <c r="H3250" s="57">
        <v>2020</v>
      </c>
      <c r="I3250" s="59">
        <v>0.56699999999999995</v>
      </c>
      <c r="J3250" s="57">
        <v>9110</v>
      </c>
      <c r="K3250" s="57">
        <v>872008</v>
      </c>
      <c r="L3250" s="58">
        <v>119.07000175743892</v>
      </c>
      <c r="M3250" s="58">
        <v>90.930001342100638</v>
      </c>
      <c r="O3250" s="57" t="s">
        <v>257</v>
      </c>
      <c r="P3250" s="57">
        <v>509355</v>
      </c>
    </row>
    <row r="3251" spans="1:16" x14ac:dyDescent="0.25">
      <c r="A3251" s="57" t="s">
        <v>56</v>
      </c>
      <c r="B3251" s="57" t="s">
        <v>55</v>
      </c>
      <c r="C3251" s="57" t="s">
        <v>175</v>
      </c>
      <c r="D3251" s="58">
        <v>210.00016738353969</v>
      </c>
      <c r="E3251" s="59">
        <v>0</v>
      </c>
      <c r="F3251" s="57">
        <v>414139</v>
      </c>
      <c r="G3251" s="57" t="s">
        <v>273</v>
      </c>
      <c r="H3251" s="57">
        <v>2020</v>
      </c>
      <c r="I3251" s="59">
        <v>0.56699999999999995</v>
      </c>
      <c r="J3251" s="57">
        <v>9110</v>
      </c>
      <c r="K3251" s="57">
        <v>872008</v>
      </c>
      <c r="L3251" s="58">
        <v>119.07009490646699</v>
      </c>
      <c r="M3251" s="58">
        <v>90.930072477072699</v>
      </c>
      <c r="O3251" s="57" t="s">
        <v>257</v>
      </c>
      <c r="P3251" s="57">
        <v>509355</v>
      </c>
    </row>
    <row r="3252" spans="1:16" x14ac:dyDescent="0.25">
      <c r="A3252" s="57" t="s">
        <v>56</v>
      </c>
      <c r="B3252" s="57" t="s">
        <v>55</v>
      </c>
      <c r="C3252" s="57" t="s">
        <v>175</v>
      </c>
      <c r="D3252" s="58">
        <v>210.0004033108934</v>
      </c>
      <c r="E3252" s="59">
        <v>0</v>
      </c>
      <c r="F3252" s="57">
        <v>414139</v>
      </c>
      <c r="G3252" s="57" t="s">
        <v>273</v>
      </c>
      <c r="H3252" s="57">
        <v>2020</v>
      </c>
      <c r="I3252" s="59">
        <v>0.56699999999999995</v>
      </c>
      <c r="J3252" s="57">
        <v>9110</v>
      </c>
      <c r="K3252" s="57">
        <v>872008</v>
      </c>
      <c r="L3252" s="58">
        <v>119.07022867727655</v>
      </c>
      <c r="M3252" s="58">
        <v>90.930174633616858</v>
      </c>
      <c r="O3252" s="57" t="s">
        <v>257</v>
      </c>
      <c r="P3252" s="57">
        <v>509355</v>
      </c>
    </row>
    <row r="3253" spans="1:16" x14ac:dyDescent="0.25">
      <c r="A3253" s="57" t="s">
        <v>56</v>
      </c>
      <c r="B3253" s="57" t="s">
        <v>55</v>
      </c>
      <c r="C3253" s="57" t="s">
        <v>175</v>
      </c>
      <c r="D3253" s="58">
        <v>210.00045027635713</v>
      </c>
      <c r="E3253" s="59">
        <v>0</v>
      </c>
      <c r="F3253" s="57">
        <v>414139</v>
      </c>
      <c r="G3253" s="57" t="s">
        <v>273</v>
      </c>
      <c r="H3253" s="57">
        <v>2020</v>
      </c>
      <c r="I3253" s="59">
        <v>0.56699999999999995</v>
      </c>
      <c r="J3253" s="57">
        <v>9110</v>
      </c>
      <c r="K3253" s="57">
        <v>872008</v>
      </c>
      <c r="L3253" s="58">
        <v>119.07025530669448</v>
      </c>
      <c r="M3253" s="58">
        <v>90.930194969662651</v>
      </c>
      <c r="O3253" s="57" t="s">
        <v>257</v>
      </c>
      <c r="P3253" s="57">
        <v>509355</v>
      </c>
    </row>
    <row r="3254" spans="1:16" x14ac:dyDescent="0.25">
      <c r="A3254" s="57" t="s">
        <v>56</v>
      </c>
      <c r="B3254" s="57" t="s">
        <v>55</v>
      </c>
      <c r="C3254" s="57" t="s">
        <v>175</v>
      </c>
      <c r="D3254" s="58">
        <v>272.99898236364066</v>
      </c>
      <c r="E3254" s="59">
        <v>0</v>
      </c>
      <c r="F3254" s="57">
        <v>414139</v>
      </c>
      <c r="G3254" s="57" t="s">
        <v>273</v>
      </c>
      <c r="H3254" s="57">
        <v>2019</v>
      </c>
      <c r="I3254" s="59">
        <v>0.56699999999999995</v>
      </c>
      <c r="J3254" s="57">
        <v>9110</v>
      </c>
      <c r="K3254" s="57">
        <v>872008</v>
      </c>
      <c r="L3254" s="58">
        <v>154.79042300018423</v>
      </c>
      <c r="M3254" s="58">
        <v>118.20855936345643</v>
      </c>
      <c r="O3254" s="57" t="s">
        <v>257</v>
      </c>
      <c r="P3254" s="57">
        <v>509355</v>
      </c>
    </row>
    <row r="3255" spans="1:16" x14ac:dyDescent="0.25">
      <c r="A3255" s="57" t="s">
        <v>56</v>
      </c>
      <c r="B3255" s="57" t="s">
        <v>55</v>
      </c>
      <c r="C3255" s="57" t="s">
        <v>175</v>
      </c>
      <c r="D3255" s="58">
        <v>307.00100448179091</v>
      </c>
      <c r="E3255" s="59">
        <v>0</v>
      </c>
      <c r="F3255" s="57">
        <v>414139</v>
      </c>
      <c r="G3255" s="57" t="s">
        <v>273</v>
      </c>
      <c r="H3255" s="57">
        <v>2018</v>
      </c>
      <c r="I3255" s="59">
        <v>0.56699999999999995</v>
      </c>
      <c r="J3255" s="57">
        <v>9110</v>
      </c>
      <c r="K3255" s="57">
        <v>872008</v>
      </c>
      <c r="L3255" s="58">
        <v>174.06956954117544</v>
      </c>
      <c r="M3255" s="58">
        <v>132.93143494061547</v>
      </c>
      <c r="O3255" s="57" t="s">
        <v>257</v>
      </c>
      <c r="P3255" s="57">
        <v>509355</v>
      </c>
    </row>
    <row r="3256" spans="1:16" x14ac:dyDescent="0.25">
      <c r="A3256" s="57" t="s">
        <v>56</v>
      </c>
      <c r="B3256" s="57" t="s">
        <v>55</v>
      </c>
      <c r="C3256" s="57" t="s">
        <v>175</v>
      </c>
      <c r="D3256" s="58">
        <v>1856.400533881404</v>
      </c>
      <c r="E3256" s="59">
        <v>0</v>
      </c>
      <c r="F3256" s="57">
        <v>414057</v>
      </c>
      <c r="G3256" s="57" t="s">
        <v>311</v>
      </c>
      <c r="H3256" s="57">
        <v>2019</v>
      </c>
      <c r="I3256" s="59">
        <v>0</v>
      </c>
      <c r="J3256" s="57" t="s">
        <v>268</v>
      </c>
      <c r="K3256" s="57">
        <v>872008</v>
      </c>
      <c r="M3256" s="58">
        <v>1856.400533881404</v>
      </c>
      <c r="O3256" s="57">
        <v>9230</v>
      </c>
      <c r="P3256" s="57">
        <v>504003</v>
      </c>
    </row>
    <row r="3257" spans="1:16" hidden="1" x14ac:dyDescent="0.25">
      <c r="A3257" s="60" t="s">
        <v>56</v>
      </c>
      <c r="B3257" s="60" t="s">
        <v>55</v>
      </c>
      <c r="C3257" s="57" t="s">
        <v>176</v>
      </c>
      <c r="D3257" s="61">
        <v>251.99962452638516</v>
      </c>
      <c r="E3257" s="62">
        <v>0</v>
      </c>
      <c r="F3257" s="60">
        <v>494039</v>
      </c>
      <c r="G3257" s="60" t="s">
        <v>274</v>
      </c>
      <c r="H3257" s="60">
        <v>2018</v>
      </c>
      <c r="I3257" s="62">
        <v>0.56699999999999995</v>
      </c>
      <c r="J3257" s="60">
        <v>9110</v>
      </c>
      <c r="K3257" s="60">
        <v>872008</v>
      </c>
      <c r="L3257" s="61">
        <v>142.88378710646037</v>
      </c>
      <c r="M3257" s="61">
        <v>109.11583741992479</v>
      </c>
      <c r="N3257" s="61"/>
      <c r="O3257" s="60" t="s">
        <v>257</v>
      </c>
      <c r="P3257" s="60">
        <v>509355</v>
      </c>
    </row>
    <row r="3258" spans="1:16" hidden="1" x14ac:dyDescent="0.25">
      <c r="A3258" s="60" t="s">
        <v>56</v>
      </c>
      <c r="B3258" s="60" t="s">
        <v>55</v>
      </c>
      <c r="C3258" s="57" t="s">
        <v>176</v>
      </c>
      <c r="D3258" s="61">
        <v>251.99999783352186</v>
      </c>
      <c r="E3258" s="62">
        <v>0</v>
      </c>
      <c r="F3258" s="60">
        <v>494039</v>
      </c>
      <c r="G3258" s="60" t="s">
        <v>274</v>
      </c>
      <c r="H3258" s="60">
        <v>2018</v>
      </c>
      <c r="I3258" s="62">
        <v>0.56699999999999995</v>
      </c>
      <c r="J3258" s="60">
        <v>9110</v>
      </c>
      <c r="K3258" s="60">
        <v>872008</v>
      </c>
      <c r="L3258" s="61">
        <v>142.88399877160688</v>
      </c>
      <c r="M3258" s="61">
        <v>109.11599906191498</v>
      </c>
      <c r="N3258" s="61"/>
      <c r="O3258" s="60" t="s">
        <v>257</v>
      </c>
      <c r="P3258" s="60">
        <v>509355</v>
      </c>
    </row>
    <row r="3259" spans="1:16" hidden="1" x14ac:dyDescent="0.25">
      <c r="A3259" s="60" t="s">
        <v>56</v>
      </c>
      <c r="B3259" s="60" t="s">
        <v>55</v>
      </c>
      <c r="C3259" s="57" t="s">
        <v>176</v>
      </c>
      <c r="D3259" s="61">
        <v>252.00003229456721</v>
      </c>
      <c r="E3259" s="62">
        <v>0</v>
      </c>
      <c r="F3259" s="60">
        <v>494039</v>
      </c>
      <c r="G3259" s="60" t="s">
        <v>274</v>
      </c>
      <c r="H3259" s="60">
        <v>2018</v>
      </c>
      <c r="I3259" s="62">
        <v>0.56699999999999995</v>
      </c>
      <c r="J3259" s="60">
        <v>9110</v>
      </c>
      <c r="K3259" s="60">
        <v>872008</v>
      </c>
      <c r="L3259" s="61">
        <v>142.88401831101959</v>
      </c>
      <c r="M3259" s="61">
        <v>109.11601398354762</v>
      </c>
      <c r="N3259" s="61"/>
      <c r="O3259" s="60" t="s">
        <v>257</v>
      </c>
      <c r="P3259" s="60">
        <v>509355</v>
      </c>
    </row>
    <row r="3260" spans="1:16" hidden="1" x14ac:dyDescent="0.25">
      <c r="A3260" s="60" t="s">
        <v>56</v>
      </c>
      <c r="B3260" s="60" t="s">
        <v>55</v>
      </c>
      <c r="C3260" s="57" t="s">
        <v>176</v>
      </c>
      <c r="D3260" s="61">
        <v>252.00044904258687</v>
      </c>
      <c r="E3260" s="62">
        <v>0</v>
      </c>
      <c r="F3260" s="60">
        <v>494039</v>
      </c>
      <c r="G3260" s="60" t="s">
        <v>274</v>
      </c>
      <c r="H3260" s="60">
        <v>2018</v>
      </c>
      <c r="I3260" s="62">
        <v>0.56699999999999995</v>
      </c>
      <c r="J3260" s="60">
        <v>9110</v>
      </c>
      <c r="K3260" s="60">
        <v>872008</v>
      </c>
      <c r="L3260" s="61">
        <v>142.88425460714674</v>
      </c>
      <c r="M3260" s="61">
        <v>109.11619443544012</v>
      </c>
      <c r="N3260" s="61"/>
      <c r="O3260" s="60" t="s">
        <v>257</v>
      </c>
      <c r="P3260" s="60">
        <v>509355</v>
      </c>
    </row>
    <row r="3261" spans="1:16" hidden="1" x14ac:dyDescent="0.25">
      <c r="A3261" s="60" t="s">
        <v>56</v>
      </c>
      <c r="B3261" s="60" t="s">
        <v>55</v>
      </c>
      <c r="C3261" s="57" t="s">
        <v>176</v>
      </c>
      <c r="D3261" s="61">
        <v>270.99985314371673</v>
      </c>
      <c r="E3261" s="62">
        <v>0</v>
      </c>
      <c r="F3261" s="60">
        <v>494039</v>
      </c>
      <c r="G3261" s="60" t="s">
        <v>274</v>
      </c>
      <c r="H3261" s="60">
        <v>2019</v>
      </c>
      <c r="I3261" s="62">
        <v>0.56699999999999995</v>
      </c>
      <c r="J3261" s="60">
        <v>9110</v>
      </c>
      <c r="K3261" s="60">
        <v>872008</v>
      </c>
      <c r="L3261" s="61">
        <v>153.65691673248736</v>
      </c>
      <c r="M3261" s="61">
        <v>117.34293641122937</v>
      </c>
      <c r="N3261" s="61"/>
      <c r="O3261" s="60" t="s">
        <v>257</v>
      </c>
      <c r="P3261" s="60">
        <v>509355</v>
      </c>
    </row>
    <row r="3262" spans="1:16" hidden="1" x14ac:dyDescent="0.25">
      <c r="A3262" s="60" t="s">
        <v>56</v>
      </c>
      <c r="B3262" s="60" t="s">
        <v>55</v>
      </c>
      <c r="C3262" s="57" t="s">
        <v>176</v>
      </c>
      <c r="D3262" s="61">
        <v>270.99986483182869</v>
      </c>
      <c r="E3262" s="62">
        <v>0</v>
      </c>
      <c r="F3262" s="60">
        <v>494039</v>
      </c>
      <c r="G3262" s="60" t="s">
        <v>274</v>
      </c>
      <c r="H3262" s="60">
        <v>2019</v>
      </c>
      <c r="I3262" s="62">
        <v>0.56699999999999995</v>
      </c>
      <c r="J3262" s="60">
        <v>9110</v>
      </c>
      <c r="K3262" s="60">
        <v>872008</v>
      </c>
      <c r="L3262" s="61">
        <v>153.65692335964684</v>
      </c>
      <c r="M3262" s="61">
        <v>117.34294147218185</v>
      </c>
      <c r="N3262" s="61"/>
      <c r="O3262" s="60" t="s">
        <v>257</v>
      </c>
      <c r="P3262" s="60">
        <v>509355</v>
      </c>
    </row>
    <row r="3263" spans="1:16" hidden="1" x14ac:dyDescent="0.25">
      <c r="A3263" s="60" t="s">
        <v>56</v>
      </c>
      <c r="B3263" s="60" t="s">
        <v>55</v>
      </c>
      <c r="C3263" s="57" t="s">
        <v>176</v>
      </c>
      <c r="D3263" s="61">
        <v>271.00001615293979</v>
      </c>
      <c r="E3263" s="62">
        <v>0</v>
      </c>
      <c r="F3263" s="60">
        <v>494062</v>
      </c>
      <c r="G3263" s="60" t="s">
        <v>361</v>
      </c>
      <c r="H3263" s="60">
        <v>2019</v>
      </c>
      <c r="I3263" s="62">
        <v>0.56699999999999995</v>
      </c>
      <c r="J3263" s="60" t="s">
        <v>268</v>
      </c>
      <c r="K3263" s="60">
        <v>872008</v>
      </c>
      <c r="L3263" s="61">
        <v>153.65700915871685</v>
      </c>
      <c r="M3263" s="61">
        <v>117.34300699422295</v>
      </c>
      <c r="N3263" s="61"/>
      <c r="O3263" s="60" t="s">
        <v>283</v>
      </c>
      <c r="P3263" s="60">
        <v>506001</v>
      </c>
    </row>
    <row r="3264" spans="1:16" hidden="1" x14ac:dyDescent="0.25">
      <c r="A3264" s="60" t="s">
        <v>56</v>
      </c>
      <c r="B3264" s="60" t="s">
        <v>55</v>
      </c>
      <c r="C3264" s="57" t="s">
        <v>176</v>
      </c>
      <c r="D3264" s="61">
        <v>271.00008939102497</v>
      </c>
      <c r="E3264" s="62">
        <v>0</v>
      </c>
      <c r="F3264" s="60">
        <v>494039</v>
      </c>
      <c r="G3264" s="60" t="s">
        <v>274</v>
      </c>
      <c r="H3264" s="60">
        <v>2019</v>
      </c>
      <c r="I3264" s="62">
        <v>0.56699999999999995</v>
      </c>
      <c r="J3264" s="60">
        <v>9110</v>
      </c>
      <c r="K3264" s="60">
        <v>872008</v>
      </c>
      <c r="L3264" s="61">
        <v>153.65705068471115</v>
      </c>
      <c r="M3264" s="61">
        <v>117.34303870631382</v>
      </c>
      <c r="N3264" s="61"/>
      <c r="O3264" s="60" t="s">
        <v>257</v>
      </c>
      <c r="P3264" s="60">
        <v>509355</v>
      </c>
    </row>
    <row r="3265" spans="1:16" hidden="1" x14ac:dyDescent="0.25">
      <c r="A3265" s="60" t="s">
        <v>56</v>
      </c>
      <c r="B3265" s="60" t="s">
        <v>55</v>
      </c>
      <c r="C3265" s="57" t="s">
        <v>176</v>
      </c>
      <c r="D3265" s="61">
        <v>271.00010830826966</v>
      </c>
      <c r="E3265" s="62">
        <v>0</v>
      </c>
      <c r="F3265" s="60">
        <v>494039</v>
      </c>
      <c r="G3265" s="60" t="s">
        <v>274</v>
      </c>
      <c r="H3265" s="60">
        <v>2019</v>
      </c>
      <c r="I3265" s="62">
        <v>0.56699999999999995</v>
      </c>
      <c r="J3265" s="60">
        <v>9110</v>
      </c>
      <c r="K3265" s="60">
        <v>872008</v>
      </c>
      <c r="L3265" s="61">
        <v>153.65706141078888</v>
      </c>
      <c r="M3265" s="61">
        <v>117.34304689748078</v>
      </c>
      <c r="N3265" s="61"/>
      <c r="O3265" s="60" t="s">
        <v>257</v>
      </c>
      <c r="P3265" s="60">
        <v>509355</v>
      </c>
    </row>
    <row r="3266" spans="1:16" hidden="1" x14ac:dyDescent="0.25">
      <c r="A3266" s="60" t="s">
        <v>56</v>
      </c>
      <c r="B3266" s="60" t="s">
        <v>55</v>
      </c>
      <c r="C3266" s="57" t="s">
        <v>176</v>
      </c>
      <c r="D3266" s="61">
        <v>271.00020828657188</v>
      </c>
      <c r="E3266" s="62">
        <v>0</v>
      </c>
      <c r="F3266" s="60">
        <v>494039</v>
      </c>
      <c r="G3266" s="60" t="s">
        <v>274</v>
      </c>
      <c r="H3266" s="60">
        <v>2019</v>
      </c>
      <c r="I3266" s="62">
        <v>0.56699999999999995</v>
      </c>
      <c r="J3266" s="60">
        <v>9110</v>
      </c>
      <c r="K3266" s="60">
        <v>872008</v>
      </c>
      <c r="L3266" s="61">
        <v>153.65711809848625</v>
      </c>
      <c r="M3266" s="61">
        <v>117.34309018808563</v>
      </c>
      <c r="N3266" s="61"/>
      <c r="O3266" s="60" t="s">
        <v>257</v>
      </c>
      <c r="P3266" s="60">
        <v>509355</v>
      </c>
    </row>
    <row r="3267" spans="1:16" hidden="1" x14ac:dyDescent="0.25">
      <c r="A3267" s="60" t="s">
        <v>56</v>
      </c>
      <c r="B3267" s="60" t="s">
        <v>55</v>
      </c>
      <c r="C3267" s="57" t="s">
        <v>176</v>
      </c>
      <c r="D3267" s="61">
        <v>271.00024939488304</v>
      </c>
      <c r="E3267" s="62">
        <v>0</v>
      </c>
      <c r="F3267" s="60">
        <v>494039</v>
      </c>
      <c r="G3267" s="60" t="s">
        <v>274</v>
      </c>
      <c r="H3267" s="60">
        <v>2019</v>
      </c>
      <c r="I3267" s="62">
        <v>0.56699999999999995</v>
      </c>
      <c r="J3267" s="60">
        <v>9110</v>
      </c>
      <c r="K3267" s="60">
        <v>872008</v>
      </c>
      <c r="L3267" s="61">
        <v>153.65714140689866</v>
      </c>
      <c r="M3267" s="61">
        <v>117.34310798798438</v>
      </c>
      <c r="N3267" s="61"/>
      <c r="O3267" s="60" t="s">
        <v>257</v>
      </c>
      <c r="P3267" s="60">
        <v>509355</v>
      </c>
    </row>
    <row r="3268" spans="1:16" hidden="1" x14ac:dyDescent="0.25">
      <c r="A3268" s="60" t="s">
        <v>56</v>
      </c>
      <c r="B3268" s="60" t="s">
        <v>55</v>
      </c>
      <c r="C3268" s="57" t="s">
        <v>176</v>
      </c>
      <c r="D3268" s="61">
        <v>271.00037839024407</v>
      </c>
      <c r="E3268" s="62">
        <v>0</v>
      </c>
      <c r="F3268" s="60">
        <v>494039</v>
      </c>
      <c r="G3268" s="60" t="s">
        <v>274</v>
      </c>
      <c r="H3268" s="60">
        <v>2019</v>
      </c>
      <c r="I3268" s="62">
        <v>0.56699999999999995</v>
      </c>
      <c r="J3268" s="60">
        <v>9110</v>
      </c>
      <c r="K3268" s="60">
        <v>872008</v>
      </c>
      <c r="L3268" s="61">
        <v>153.65721454726838</v>
      </c>
      <c r="M3268" s="61">
        <v>117.34316384297568</v>
      </c>
      <c r="N3268" s="61"/>
      <c r="O3268" s="60" t="s">
        <v>257</v>
      </c>
      <c r="P3268" s="60">
        <v>509355</v>
      </c>
    </row>
    <row r="3269" spans="1:16" hidden="1" x14ac:dyDescent="0.25">
      <c r="A3269" s="60" t="s">
        <v>56</v>
      </c>
      <c r="B3269" s="60" t="s">
        <v>55</v>
      </c>
      <c r="C3269" s="57" t="s">
        <v>176</v>
      </c>
      <c r="D3269" s="61">
        <v>271.00053975273642</v>
      </c>
      <c r="E3269" s="62">
        <v>0</v>
      </c>
      <c r="F3269" s="60">
        <v>494039</v>
      </c>
      <c r="G3269" s="60" t="s">
        <v>274</v>
      </c>
      <c r="H3269" s="60">
        <v>2019</v>
      </c>
      <c r="I3269" s="62">
        <v>0.56699999999999995</v>
      </c>
      <c r="J3269" s="60">
        <v>9110</v>
      </c>
      <c r="K3269" s="60">
        <v>872008</v>
      </c>
      <c r="L3269" s="61">
        <v>153.65730603980154</v>
      </c>
      <c r="M3269" s="61">
        <v>117.34323371293488</v>
      </c>
      <c r="N3269" s="61"/>
      <c r="O3269" s="60" t="s">
        <v>257</v>
      </c>
      <c r="P3269" s="60">
        <v>509355</v>
      </c>
    </row>
    <row r="3270" spans="1:16" hidden="1" x14ac:dyDescent="0.25">
      <c r="A3270" s="60" t="s">
        <v>56</v>
      </c>
      <c r="B3270" s="60" t="s">
        <v>55</v>
      </c>
      <c r="C3270" s="57" t="s">
        <v>176</v>
      </c>
      <c r="D3270" s="61">
        <v>271.00056066355427</v>
      </c>
      <c r="E3270" s="62">
        <v>0</v>
      </c>
      <c r="F3270" s="60">
        <v>494039</v>
      </c>
      <c r="G3270" s="60" t="s">
        <v>274</v>
      </c>
      <c r="H3270" s="60">
        <v>2019</v>
      </c>
      <c r="I3270" s="62">
        <v>0.56699999999999995</v>
      </c>
      <c r="J3270" s="60">
        <v>9110</v>
      </c>
      <c r="K3270" s="60">
        <v>872008</v>
      </c>
      <c r="L3270" s="61">
        <v>153.65731789623527</v>
      </c>
      <c r="M3270" s="61">
        <v>117.343242767319</v>
      </c>
      <c r="N3270" s="61"/>
      <c r="O3270" s="60" t="s">
        <v>257</v>
      </c>
      <c r="P3270" s="60">
        <v>509355</v>
      </c>
    </row>
    <row r="3271" spans="1:16" hidden="1" x14ac:dyDescent="0.25">
      <c r="A3271" s="60" t="s">
        <v>56</v>
      </c>
      <c r="B3271" s="60" t="s">
        <v>55</v>
      </c>
      <c r="C3271" s="57" t="s">
        <v>176</v>
      </c>
      <c r="D3271" s="61">
        <v>277.4998243192934</v>
      </c>
      <c r="E3271" s="62">
        <v>0</v>
      </c>
      <c r="F3271" s="60">
        <v>494039</v>
      </c>
      <c r="G3271" s="60" t="s">
        <v>274</v>
      </c>
      <c r="H3271" s="60">
        <v>2020</v>
      </c>
      <c r="I3271" s="62">
        <v>0.56699999999999995</v>
      </c>
      <c r="J3271" s="60">
        <v>9110</v>
      </c>
      <c r="K3271" s="60">
        <v>872008</v>
      </c>
      <c r="L3271" s="61">
        <v>157.34240038903934</v>
      </c>
      <c r="M3271" s="61">
        <v>120.15742393025405</v>
      </c>
      <c r="N3271" s="61"/>
      <c r="O3271" s="60" t="s">
        <v>257</v>
      </c>
      <c r="P3271" s="60">
        <v>509355</v>
      </c>
    </row>
    <row r="3272" spans="1:16" hidden="1" x14ac:dyDescent="0.25">
      <c r="A3272" s="60" t="s">
        <v>56</v>
      </c>
      <c r="B3272" s="60" t="s">
        <v>55</v>
      </c>
      <c r="C3272" s="57" t="s">
        <v>176</v>
      </c>
      <c r="D3272" s="61">
        <v>406.5000051442355</v>
      </c>
      <c r="E3272" s="62">
        <v>0</v>
      </c>
      <c r="F3272" s="60">
        <v>494039</v>
      </c>
      <c r="G3272" s="60" t="s">
        <v>274</v>
      </c>
      <c r="H3272" s="60">
        <v>2019</v>
      </c>
      <c r="I3272" s="62">
        <v>0.56699999999999995</v>
      </c>
      <c r="J3272" s="60">
        <v>9110</v>
      </c>
      <c r="K3272" s="60">
        <v>872008</v>
      </c>
      <c r="L3272" s="61">
        <v>230.48550291678151</v>
      </c>
      <c r="M3272" s="61">
        <v>176.01450222745399</v>
      </c>
      <c r="N3272" s="61"/>
      <c r="O3272" s="60" t="s">
        <v>257</v>
      </c>
      <c r="P3272" s="60">
        <v>509355</v>
      </c>
    </row>
    <row r="3273" spans="1:16" hidden="1" x14ac:dyDescent="0.25">
      <c r="A3273" s="60" t="s">
        <v>56</v>
      </c>
      <c r="B3273" s="60" t="s">
        <v>55</v>
      </c>
      <c r="C3273" s="57" t="s">
        <v>176</v>
      </c>
      <c r="D3273" s="61">
        <v>414.99908068577082</v>
      </c>
      <c r="E3273" s="62">
        <v>0</v>
      </c>
      <c r="F3273" s="60">
        <v>494039</v>
      </c>
      <c r="G3273" s="60" t="s">
        <v>274</v>
      </c>
      <c r="H3273" s="60">
        <v>2020</v>
      </c>
      <c r="I3273" s="62">
        <v>0.56699999999999995</v>
      </c>
      <c r="J3273" s="60">
        <v>9110</v>
      </c>
      <c r="K3273" s="60">
        <v>872008</v>
      </c>
      <c r="L3273" s="61">
        <v>235.30447874883203</v>
      </c>
      <c r="M3273" s="61">
        <v>179.6946019369388</v>
      </c>
      <c r="N3273" s="61"/>
      <c r="O3273" s="60" t="s">
        <v>257</v>
      </c>
      <c r="P3273" s="60">
        <v>509355</v>
      </c>
    </row>
    <row r="3274" spans="1:16" hidden="1" x14ac:dyDescent="0.25">
      <c r="A3274" s="60" t="s">
        <v>56</v>
      </c>
      <c r="B3274" s="60" t="s">
        <v>55</v>
      </c>
      <c r="C3274" s="57" t="s">
        <v>176</v>
      </c>
      <c r="D3274" s="61">
        <v>414.99958932643176</v>
      </c>
      <c r="E3274" s="62">
        <v>0</v>
      </c>
      <c r="F3274" s="60">
        <v>494039</v>
      </c>
      <c r="G3274" s="60" t="s">
        <v>274</v>
      </c>
      <c r="H3274" s="60">
        <v>2020</v>
      </c>
      <c r="I3274" s="62">
        <v>0.56699999999999995</v>
      </c>
      <c r="J3274" s="60">
        <v>9110</v>
      </c>
      <c r="K3274" s="60">
        <v>872008</v>
      </c>
      <c r="L3274" s="61">
        <v>235.3047671480868</v>
      </c>
      <c r="M3274" s="61">
        <v>179.69482217834496</v>
      </c>
      <c r="N3274" s="61"/>
      <c r="O3274" s="60" t="s">
        <v>257</v>
      </c>
      <c r="P3274" s="60">
        <v>509355</v>
      </c>
    </row>
    <row r="3275" spans="1:16" hidden="1" x14ac:dyDescent="0.25">
      <c r="A3275" s="60" t="s">
        <v>56</v>
      </c>
      <c r="B3275" s="60" t="s">
        <v>55</v>
      </c>
      <c r="C3275" s="57" t="s">
        <v>176</v>
      </c>
      <c r="D3275" s="61">
        <v>414.99977404952187</v>
      </c>
      <c r="E3275" s="62">
        <v>0</v>
      </c>
      <c r="F3275" s="60">
        <v>494039</v>
      </c>
      <c r="G3275" s="60" t="s">
        <v>274</v>
      </c>
      <c r="H3275" s="60">
        <v>2020</v>
      </c>
      <c r="I3275" s="62">
        <v>0.56699999999999995</v>
      </c>
      <c r="J3275" s="60">
        <v>9110</v>
      </c>
      <c r="K3275" s="60">
        <v>872008</v>
      </c>
      <c r="L3275" s="61">
        <v>235.30487188607887</v>
      </c>
      <c r="M3275" s="61">
        <v>179.694902163443</v>
      </c>
      <c r="N3275" s="61"/>
      <c r="O3275" s="60" t="s">
        <v>257</v>
      </c>
      <c r="P3275" s="60">
        <v>509355</v>
      </c>
    </row>
    <row r="3276" spans="1:16" hidden="1" x14ac:dyDescent="0.25">
      <c r="A3276" s="60" t="s">
        <v>56</v>
      </c>
      <c r="B3276" s="60" t="s">
        <v>55</v>
      </c>
      <c r="C3276" s="57" t="s">
        <v>176</v>
      </c>
      <c r="D3276" s="61">
        <v>414.99983101473902</v>
      </c>
      <c r="E3276" s="62">
        <v>0</v>
      </c>
      <c r="F3276" s="60">
        <v>494039</v>
      </c>
      <c r="G3276" s="60" t="s">
        <v>274</v>
      </c>
      <c r="H3276" s="60">
        <v>2020</v>
      </c>
      <c r="I3276" s="62">
        <v>0.56699999999999995</v>
      </c>
      <c r="J3276" s="60">
        <v>9110</v>
      </c>
      <c r="K3276" s="60">
        <v>872008</v>
      </c>
      <c r="L3276" s="61">
        <v>235.304904185357</v>
      </c>
      <c r="M3276" s="61">
        <v>179.69492682938201</v>
      </c>
      <c r="N3276" s="61"/>
      <c r="O3276" s="60" t="s">
        <v>257</v>
      </c>
      <c r="P3276" s="60">
        <v>509355</v>
      </c>
    </row>
    <row r="3277" spans="1:16" hidden="1" x14ac:dyDescent="0.25">
      <c r="A3277" s="60" t="s">
        <v>56</v>
      </c>
      <c r="B3277" s="60" t="s">
        <v>55</v>
      </c>
      <c r="C3277" s="57" t="s">
        <v>176</v>
      </c>
      <c r="D3277" s="61">
        <v>414.99992363980687</v>
      </c>
      <c r="E3277" s="62">
        <v>0</v>
      </c>
      <c r="F3277" s="60">
        <v>494039</v>
      </c>
      <c r="G3277" s="60" t="s">
        <v>274</v>
      </c>
      <c r="H3277" s="60">
        <v>2020</v>
      </c>
      <c r="I3277" s="62">
        <v>0.56699999999999995</v>
      </c>
      <c r="J3277" s="60">
        <v>9110</v>
      </c>
      <c r="K3277" s="60">
        <v>872008</v>
      </c>
      <c r="L3277" s="61">
        <v>235.30495670377047</v>
      </c>
      <c r="M3277" s="61">
        <v>179.69496693603639</v>
      </c>
      <c r="N3277" s="61"/>
      <c r="O3277" s="60" t="s">
        <v>257</v>
      </c>
      <c r="P3277" s="60">
        <v>509355</v>
      </c>
    </row>
    <row r="3278" spans="1:16" hidden="1" x14ac:dyDescent="0.25">
      <c r="A3278" s="60" t="s">
        <v>56</v>
      </c>
      <c r="B3278" s="60" t="s">
        <v>55</v>
      </c>
      <c r="C3278" s="57" t="s">
        <v>176</v>
      </c>
      <c r="D3278" s="61">
        <v>414.99993232672006</v>
      </c>
      <c r="E3278" s="62">
        <v>0</v>
      </c>
      <c r="F3278" s="60">
        <v>494039</v>
      </c>
      <c r="G3278" s="60" t="s">
        <v>274</v>
      </c>
      <c r="H3278" s="60">
        <v>2020</v>
      </c>
      <c r="I3278" s="62">
        <v>0.56699999999999995</v>
      </c>
      <c r="J3278" s="60">
        <v>9110</v>
      </c>
      <c r="K3278" s="60">
        <v>872008</v>
      </c>
      <c r="L3278" s="61">
        <v>235.30496162925024</v>
      </c>
      <c r="M3278" s="61">
        <v>179.69497069746981</v>
      </c>
      <c r="N3278" s="61"/>
      <c r="O3278" s="60" t="s">
        <v>257</v>
      </c>
      <c r="P3278" s="60">
        <v>509355</v>
      </c>
    </row>
    <row r="3279" spans="1:16" hidden="1" x14ac:dyDescent="0.25">
      <c r="A3279" s="60" t="s">
        <v>56</v>
      </c>
      <c r="B3279" s="60" t="s">
        <v>55</v>
      </c>
      <c r="C3279" s="57" t="s">
        <v>176</v>
      </c>
      <c r="D3279" s="61">
        <v>415.00002684151008</v>
      </c>
      <c r="E3279" s="62">
        <v>0</v>
      </c>
      <c r="F3279" s="60">
        <v>494039</v>
      </c>
      <c r="G3279" s="60" t="s">
        <v>274</v>
      </c>
      <c r="H3279" s="60">
        <v>2020</v>
      </c>
      <c r="I3279" s="62">
        <v>0.56699999999999995</v>
      </c>
      <c r="J3279" s="60">
        <v>9110</v>
      </c>
      <c r="K3279" s="60">
        <v>872008</v>
      </c>
      <c r="L3279" s="61">
        <v>235.30501521913618</v>
      </c>
      <c r="M3279" s="61">
        <v>179.6950116223739</v>
      </c>
      <c r="N3279" s="61"/>
      <c r="O3279" s="60" t="s">
        <v>257</v>
      </c>
      <c r="P3279" s="60">
        <v>509355</v>
      </c>
    </row>
    <row r="3280" spans="1:16" hidden="1" x14ac:dyDescent="0.25">
      <c r="A3280" s="60" t="s">
        <v>56</v>
      </c>
      <c r="B3280" s="60" t="s">
        <v>55</v>
      </c>
      <c r="C3280" s="57" t="s">
        <v>176</v>
      </c>
      <c r="D3280" s="61">
        <v>415.00022837600591</v>
      </c>
      <c r="E3280" s="62">
        <v>0</v>
      </c>
      <c r="F3280" s="60">
        <v>494039</v>
      </c>
      <c r="G3280" s="60" t="s">
        <v>274</v>
      </c>
      <c r="H3280" s="60">
        <v>2020</v>
      </c>
      <c r="I3280" s="62">
        <v>0.56699999999999995</v>
      </c>
      <c r="J3280" s="60">
        <v>9110</v>
      </c>
      <c r="K3280" s="60">
        <v>872008</v>
      </c>
      <c r="L3280" s="61">
        <v>235.30512948919534</v>
      </c>
      <c r="M3280" s="61">
        <v>179.69509888681057</v>
      </c>
      <c r="N3280" s="61"/>
      <c r="O3280" s="60" t="s">
        <v>257</v>
      </c>
      <c r="P3280" s="60">
        <v>509355</v>
      </c>
    </row>
    <row r="3281" spans="1:16" hidden="1" x14ac:dyDescent="0.25">
      <c r="A3281" s="60" t="s">
        <v>56</v>
      </c>
      <c r="B3281" s="60" t="s">
        <v>55</v>
      </c>
      <c r="C3281" s="57" t="s">
        <v>176</v>
      </c>
      <c r="D3281" s="61">
        <v>503.99931614119856</v>
      </c>
      <c r="E3281" s="62">
        <v>0</v>
      </c>
      <c r="F3281" s="60">
        <v>494039</v>
      </c>
      <c r="G3281" s="60" t="s">
        <v>274</v>
      </c>
      <c r="H3281" s="60">
        <v>2018</v>
      </c>
      <c r="I3281" s="62">
        <v>0.56699999999999995</v>
      </c>
      <c r="J3281" s="60">
        <v>9110</v>
      </c>
      <c r="K3281" s="60">
        <v>872008</v>
      </c>
      <c r="L3281" s="61">
        <v>285.76761225205956</v>
      </c>
      <c r="M3281" s="61">
        <v>218.231703889139</v>
      </c>
      <c r="N3281" s="61"/>
      <c r="O3281" s="60" t="s">
        <v>257</v>
      </c>
      <c r="P3281" s="60">
        <v>509355</v>
      </c>
    </row>
    <row r="3282" spans="1:16" hidden="1" x14ac:dyDescent="0.25">
      <c r="A3282" s="60" t="s">
        <v>56</v>
      </c>
      <c r="B3282" s="60" t="s">
        <v>55</v>
      </c>
      <c r="C3282" s="57" t="s">
        <v>176</v>
      </c>
      <c r="D3282" s="61">
        <v>542.00062791878418</v>
      </c>
      <c r="E3282" s="62">
        <v>0</v>
      </c>
      <c r="F3282" s="60">
        <v>494039</v>
      </c>
      <c r="G3282" s="60" t="s">
        <v>274</v>
      </c>
      <c r="H3282" s="60">
        <v>2019</v>
      </c>
      <c r="I3282" s="62">
        <v>0.56699999999999995</v>
      </c>
      <c r="J3282" s="60">
        <v>9110</v>
      </c>
      <c r="K3282" s="60">
        <v>872008</v>
      </c>
      <c r="L3282" s="61">
        <v>307.3143560299506</v>
      </c>
      <c r="M3282" s="61">
        <v>234.68627188883357</v>
      </c>
      <c r="N3282" s="61"/>
      <c r="O3282" s="60" t="s">
        <v>257</v>
      </c>
      <c r="P3282" s="60">
        <v>509355</v>
      </c>
    </row>
    <row r="3283" spans="1:16" hidden="1" x14ac:dyDescent="0.25">
      <c r="A3283" s="60" t="s">
        <v>56</v>
      </c>
      <c r="B3283" s="60" t="s">
        <v>55</v>
      </c>
      <c r="C3283" s="57" t="s">
        <v>176</v>
      </c>
      <c r="D3283" s="61">
        <v>3685.5996575454956</v>
      </c>
      <c r="E3283" s="62">
        <v>0</v>
      </c>
      <c r="F3283" s="60">
        <v>490280</v>
      </c>
      <c r="G3283" s="60" t="s">
        <v>313</v>
      </c>
      <c r="H3283" s="60">
        <v>2019</v>
      </c>
      <c r="I3283" s="62">
        <v>0</v>
      </c>
      <c r="J3283" s="60" t="s">
        <v>268</v>
      </c>
      <c r="K3283" s="60">
        <v>872008</v>
      </c>
      <c r="L3283" s="61"/>
      <c r="M3283" s="61">
        <v>3685.5996575454956</v>
      </c>
      <c r="N3283" s="61"/>
      <c r="O3283" s="60">
        <v>9230</v>
      </c>
      <c r="P3283" s="60">
        <v>504003</v>
      </c>
    </row>
    <row r="3284" spans="1:16" hidden="1" x14ac:dyDescent="0.25">
      <c r="A3284" s="60" t="s">
        <v>16</v>
      </c>
      <c r="B3284" s="60" t="s">
        <v>15</v>
      </c>
      <c r="C3284" s="57">
        <v>1107</v>
      </c>
      <c r="D3284" s="61">
        <v>4.560032877467747</v>
      </c>
      <c r="E3284" s="62">
        <v>0</v>
      </c>
      <c r="F3284" s="60">
        <v>710280</v>
      </c>
      <c r="G3284" s="60" t="s">
        <v>362</v>
      </c>
      <c r="H3284" s="60">
        <v>2012</v>
      </c>
      <c r="I3284" s="62"/>
      <c r="J3284" s="60"/>
      <c r="K3284" s="60"/>
      <c r="L3284" s="61">
        <v>0</v>
      </c>
      <c r="M3284" s="61">
        <v>4.560032877467747</v>
      </c>
      <c r="N3284" s="61"/>
      <c r="O3284" s="60" t="s">
        <v>250</v>
      </c>
      <c r="P3284" s="60">
        <v>504003</v>
      </c>
    </row>
    <row r="3285" spans="1:16" hidden="1" x14ac:dyDescent="0.25">
      <c r="A3285" s="60" t="s">
        <v>16</v>
      </c>
      <c r="B3285" s="60" t="s">
        <v>15</v>
      </c>
      <c r="C3285" s="57">
        <v>1305</v>
      </c>
      <c r="D3285" s="61">
        <v>9.1199023480381438</v>
      </c>
      <c r="E3285" s="62">
        <v>0</v>
      </c>
      <c r="F3285" s="60">
        <v>730580</v>
      </c>
      <c r="G3285" s="60" t="s">
        <v>363</v>
      </c>
      <c r="H3285" s="60">
        <v>2012</v>
      </c>
      <c r="I3285" s="62"/>
      <c r="J3285" s="60"/>
      <c r="K3285" s="60"/>
      <c r="L3285" s="61">
        <v>0</v>
      </c>
      <c r="M3285" s="61">
        <v>9.1199023480381438</v>
      </c>
      <c r="N3285" s="61"/>
      <c r="O3285" s="60">
        <v>921</v>
      </c>
      <c r="P3285" s="60">
        <v>504003</v>
      </c>
    </row>
    <row r="3286" spans="1:16" hidden="1" x14ac:dyDescent="0.25">
      <c r="A3286" s="60" t="s">
        <v>16</v>
      </c>
      <c r="B3286" s="60" t="s">
        <v>15</v>
      </c>
      <c r="C3286" s="57">
        <v>1308</v>
      </c>
      <c r="D3286" s="61">
        <v>9.1199023480381438</v>
      </c>
      <c r="E3286" s="62">
        <v>0</v>
      </c>
      <c r="F3286" s="60">
        <v>720480</v>
      </c>
      <c r="G3286" s="60" t="s">
        <v>364</v>
      </c>
      <c r="H3286" s="60">
        <v>2012</v>
      </c>
      <c r="I3286" s="62"/>
      <c r="J3286" s="60"/>
      <c r="K3286" s="60"/>
      <c r="L3286" s="61">
        <v>0</v>
      </c>
      <c r="M3286" s="61">
        <v>9.1199023480381438</v>
      </c>
      <c r="N3286" s="61"/>
      <c r="O3286" s="60">
        <v>921</v>
      </c>
      <c r="P3286" s="60">
        <v>504003</v>
      </c>
    </row>
    <row r="3287" spans="1:16" hidden="1" x14ac:dyDescent="0.25">
      <c r="A3287" s="60" t="s">
        <v>16</v>
      </c>
      <c r="B3287" s="60" t="s">
        <v>15</v>
      </c>
      <c r="C3287" s="57">
        <v>1306</v>
      </c>
      <c r="D3287" s="61">
        <v>11.400082193669368</v>
      </c>
      <c r="E3287" s="62">
        <v>0</v>
      </c>
      <c r="F3287" s="60">
        <v>720280</v>
      </c>
      <c r="G3287" s="60" t="s">
        <v>365</v>
      </c>
      <c r="H3287" s="60">
        <v>2012</v>
      </c>
      <c r="I3287" s="62"/>
      <c r="J3287" s="60"/>
      <c r="K3287" s="60"/>
      <c r="L3287" s="61">
        <v>0</v>
      </c>
      <c r="M3287" s="61">
        <v>11.400082193669368</v>
      </c>
      <c r="N3287" s="61"/>
      <c r="O3287" s="60">
        <v>921</v>
      </c>
      <c r="P3287" s="60">
        <v>504003</v>
      </c>
    </row>
    <row r="3288" spans="1:16" hidden="1" x14ac:dyDescent="0.25">
      <c r="A3288" s="60" t="s">
        <v>16</v>
      </c>
      <c r="B3288" s="60" t="s">
        <v>15</v>
      </c>
      <c r="C3288" s="57">
        <v>6001</v>
      </c>
      <c r="D3288" s="61">
        <v>13.68009863240324</v>
      </c>
      <c r="E3288" s="62">
        <v>0</v>
      </c>
      <c r="F3288" s="60">
        <v>720680</v>
      </c>
      <c r="G3288" s="60" t="s">
        <v>262</v>
      </c>
      <c r="H3288" s="60">
        <v>2012</v>
      </c>
      <c r="I3288" s="62"/>
      <c r="J3288" s="60"/>
      <c r="K3288" s="60"/>
      <c r="L3288" s="61">
        <v>0</v>
      </c>
      <c r="M3288" s="61">
        <v>13.68009863240324</v>
      </c>
      <c r="N3288" s="61"/>
      <c r="O3288" s="60" t="s">
        <v>250</v>
      </c>
      <c r="P3288" s="60">
        <v>504003</v>
      </c>
    </row>
    <row r="3289" spans="1:16" hidden="1" x14ac:dyDescent="0.25">
      <c r="A3289" s="60" t="s">
        <v>16</v>
      </c>
      <c r="B3289" s="60" t="s">
        <v>15</v>
      </c>
      <c r="C3289" s="57">
        <v>1303</v>
      </c>
      <c r="D3289" s="61">
        <v>15.959951664239762</v>
      </c>
      <c r="E3289" s="62">
        <v>0</v>
      </c>
      <c r="F3289" s="60">
        <v>710780</v>
      </c>
      <c r="G3289" s="60" t="s">
        <v>366</v>
      </c>
      <c r="H3289" s="60">
        <v>2012</v>
      </c>
      <c r="I3289" s="62"/>
      <c r="J3289" s="60"/>
      <c r="K3289" s="60"/>
      <c r="L3289" s="61">
        <v>0</v>
      </c>
      <c r="M3289" s="61">
        <v>15.959951664239762</v>
      </c>
      <c r="N3289" s="61"/>
      <c r="O3289" s="60" t="s">
        <v>250</v>
      </c>
      <c r="P3289" s="60">
        <v>504003</v>
      </c>
    </row>
    <row r="3290" spans="1:16" hidden="1" x14ac:dyDescent="0.25">
      <c r="A3290" s="60" t="s">
        <v>16</v>
      </c>
      <c r="B3290" s="60" t="s">
        <v>15</v>
      </c>
      <c r="C3290" s="57">
        <v>1600</v>
      </c>
      <c r="D3290" s="61">
        <v>31.920066735376878</v>
      </c>
      <c r="E3290" s="62">
        <v>0</v>
      </c>
      <c r="F3290" s="60">
        <v>700303</v>
      </c>
      <c r="G3290" s="60" t="s">
        <v>261</v>
      </c>
      <c r="H3290" s="60">
        <v>2012</v>
      </c>
      <c r="I3290" s="62"/>
      <c r="J3290" s="60"/>
      <c r="K3290" s="60"/>
      <c r="L3290" s="61">
        <v>0</v>
      </c>
      <c r="M3290" s="61">
        <v>31.920066735376878</v>
      </c>
      <c r="N3290" s="61"/>
      <c r="O3290" s="60" t="s">
        <v>250</v>
      </c>
      <c r="P3290" s="60">
        <v>504003</v>
      </c>
    </row>
    <row r="3291" spans="1:16" hidden="1" x14ac:dyDescent="0.25">
      <c r="A3291" s="60" t="s">
        <v>16</v>
      </c>
      <c r="B3291" s="60" t="s">
        <v>15</v>
      </c>
      <c r="C3291" s="57">
        <v>1200</v>
      </c>
      <c r="D3291" s="61">
        <v>34.200083174110752</v>
      </c>
      <c r="E3291" s="62">
        <v>0</v>
      </c>
      <c r="F3291" s="60">
        <v>626069</v>
      </c>
      <c r="G3291" s="60" t="s">
        <v>281</v>
      </c>
      <c r="H3291" s="60">
        <v>2012</v>
      </c>
      <c r="I3291" s="62"/>
      <c r="J3291" s="60"/>
      <c r="K3291" s="60"/>
      <c r="L3291" s="61">
        <v>0</v>
      </c>
      <c r="M3291" s="61">
        <v>34.200083174110752</v>
      </c>
      <c r="N3291" s="61"/>
      <c r="O3291" s="60" t="s">
        <v>250</v>
      </c>
      <c r="P3291" s="60">
        <v>504003</v>
      </c>
    </row>
    <row r="3292" spans="1:16" hidden="1" x14ac:dyDescent="0.25">
      <c r="A3292" s="60" t="s">
        <v>16</v>
      </c>
      <c r="B3292" s="60" t="s">
        <v>15</v>
      </c>
      <c r="C3292" s="57">
        <v>1400</v>
      </c>
      <c r="D3292" s="61">
        <v>287.27994699080244</v>
      </c>
      <c r="E3292" s="62">
        <v>0</v>
      </c>
      <c r="F3292" s="60">
        <v>700043</v>
      </c>
      <c r="G3292" s="60" t="s">
        <v>260</v>
      </c>
      <c r="H3292" s="60">
        <v>2012</v>
      </c>
      <c r="I3292" s="62"/>
      <c r="J3292" s="60"/>
      <c r="K3292" s="60"/>
      <c r="L3292" s="61">
        <v>0</v>
      </c>
      <c r="M3292" s="61">
        <v>287.27994699080244</v>
      </c>
      <c r="N3292" s="61"/>
      <c r="O3292" s="60" t="s">
        <v>250</v>
      </c>
      <c r="P3292" s="60">
        <v>504003</v>
      </c>
    </row>
    <row r="3293" spans="1:16" hidden="1" x14ac:dyDescent="0.25">
      <c r="A3293" s="60" t="s">
        <v>16</v>
      </c>
      <c r="B3293" s="60" t="s">
        <v>15</v>
      </c>
      <c r="C3293" s="57" t="s">
        <v>174</v>
      </c>
      <c r="D3293" s="61">
        <v>287.27994699080244</v>
      </c>
      <c r="E3293" s="62">
        <v>0</v>
      </c>
      <c r="F3293" s="60">
        <v>434057</v>
      </c>
      <c r="G3293" s="60" t="s">
        <v>309</v>
      </c>
      <c r="H3293" s="60">
        <v>2012</v>
      </c>
      <c r="I3293" s="62">
        <v>0</v>
      </c>
      <c r="J3293" s="60" t="s">
        <v>268</v>
      </c>
      <c r="K3293" s="60">
        <v>870905</v>
      </c>
      <c r="L3293" s="61">
        <v>0</v>
      </c>
      <c r="M3293" s="61">
        <v>287.27994699080244</v>
      </c>
      <c r="N3293" s="61"/>
      <c r="O3293" s="60">
        <v>9210</v>
      </c>
      <c r="P3293" s="60">
        <v>504003</v>
      </c>
    </row>
    <row r="3294" spans="1:16" hidden="1" x14ac:dyDescent="0.25">
      <c r="A3294" s="60" t="s">
        <v>16</v>
      </c>
      <c r="B3294" s="60" t="s">
        <v>15</v>
      </c>
      <c r="C3294" s="57">
        <v>1302</v>
      </c>
      <c r="D3294" s="61">
        <v>456.0000196088277</v>
      </c>
      <c r="E3294" s="62">
        <v>0</v>
      </c>
      <c r="F3294" s="60">
        <v>710481</v>
      </c>
      <c r="G3294" s="60" t="s">
        <v>287</v>
      </c>
      <c r="H3294" s="60">
        <v>2012</v>
      </c>
      <c r="I3294" s="62">
        <v>0.51400000000000001</v>
      </c>
      <c r="J3294" s="60" t="s">
        <v>268</v>
      </c>
      <c r="K3294" s="60">
        <v>870905</v>
      </c>
      <c r="L3294" s="61">
        <v>234.38401007893745</v>
      </c>
      <c r="M3294" s="61">
        <v>221.61600952989025</v>
      </c>
      <c r="N3294" s="61"/>
      <c r="O3294" s="60" t="s">
        <v>367</v>
      </c>
      <c r="P3294" s="60">
        <v>504003</v>
      </c>
    </row>
    <row r="3295" spans="1:16" hidden="1" x14ac:dyDescent="0.25">
      <c r="A3295" s="60" t="s">
        <v>16</v>
      </c>
      <c r="B3295" s="60" t="s">
        <v>15</v>
      </c>
      <c r="C3295" s="57" t="s">
        <v>174</v>
      </c>
      <c r="D3295" s="61">
        <v>483.19915047794302</v>
      </c>
      <c r="E3295" s="62">
        <v>0</v>
      </c>
      <c r="F3295" s="60">
        <v>434011</v>
      </c>
      <c r="G3295" s="60" t="s">
        <v>339</v>
      </c>
      <c r="H3295" s="60">
        <v>2007</v>
      </c>
      <c r="I3295" s="62">
        <v>0</v>
      </c>
      <c r="J3295" s="60" t="s">
        <v>268</v>
      </c>
      <c r="K3295" s="60">
        <v>870905</v>
      </c>
      <c r="L3295" s="61">
        <v>0</v>
      </c>
      <c r="M3295" s="61">
        <v>483.19915047794302</v>
      </c>
      <c r="N3295" s="61"/>
      <c r="O3295" s="60">
        <v>9210</v>
      </c>
      <c r="P3295" s="60">
        <v>509021</v>
      </c>
    </row>
    <row r="3296" spans="1:16" hidden="1" x14ac:dyDescent="0.25">
      <c r="A3296" s="60" t="s">
        <v>16</v>
      </c>
      <c r="B3296" s="60" t="s">
        <v>15</v>
      </c>
      <c r="C3296" s="57" t="s">
        <v>174</v>
      </c>
      <c r="D3296" s="61">
        <v>483.1998126260076</v>
      </c>
      <c r="E3296" s="62">
        <v>0</v>
      </c>
      <c r="F3296" s="60">
        <v>434011</v>
      </c>
      <c r="G3296" s="60" t="s">
        <v>339</v>
      </c>
      <c r="H3296" s="60">
        <v>2007</v>
      </c>
      <c r="I3296" s="62">
        <v>0</v>
      </c>
      <c r="J3296" s="60" t="s">
        <v>268</v>
      </c>
      <c r="K3296" s="60">
        <v>870905</v>
      </c>
      <c r="L3296" s="61">
        <v>0</v>
      </c>
      <c r="M3296" s="61">
        <v>483.1998126260076</v>
      </c>
      <c r="N3296" s="61"/>
      <c r="O3296" s="60">
        <v>9210</v>
      </c>
      <c r="P3296" s="60">
        <v>509021</v>
      </c>
    </row>
    <row r="3297" spans="1:16" x14ac:dyDescent="0.25">
      <c r="A3297" s="57" t="s">
        <v>16</v>
      </c>
      <c r="B3297" s="57" t="s">
        <v>15</v>
      </c>
      <c r="C3297" s="57" t="s">
        <v>175</v>
      </c>
      <c r="D3297" s="58">
        <v>485.63990649857334</v>
      </c>
      <c r="E3297" s="59">
        <v>0</v>
      </c>
      <c r="F3297" s="57">
        <v>414057</v>
      </c>
      <c r="G3297" s="57" t="s">
        <v>311</v>
      </c>
      <c r="H3297" s="57">
        <v>2012</v>
      </c>
      <c r="I3297" s="59">
        <v>0</v>
      </c>
      <c r="J3297" s="57" t="s">
        <v>268</v>
      </c>
      <c r="K3297" s="57">
        <v>870905</v>
      </c>
      <c r="L3297" s="58">
        <v>0</v>
      </c>
      <c r="M3297" s="58">
        <v>485.63990649857334</v>
      </c>
      <c r="O3297" s="57">
        <v>9210</v>
      </c>
      <c r="P3297" s="57">
        <v>504003</v>
      </c>
    </row>
    <row r="3298" spans="1:16" hidden="1" x14ac:dyDescent="0.25">
      <c r="A3298" s="60" t="s">
        <v>16</v>
      </c>
      <c r="B3298" s="60" t="s">
        <v>15</v>
      </c>
      <c r="C3298" s="57">
        <v>1100</v>
      </c>
      <c r="D3298" s="61">
        <v>522.12000611141798</v>
      </c>
      <c r="E3298" s="62">
        <v>0</v>
      </c>
      <c r="F3298" s="60">
        <v>600258</v>
      </c>
      <c r="G3298" s="60" t="s">
        <v>275</v>
      </c>
      <c r="H3298" s="60">
        <v>2012</v>
      </c>
      <c r="I3298" s="62"/>
      <c r="J3298" s="60"/>
      <c r="K3298" s="60"/>
      <c r="L3298" s="61">
        <v>0</v>
      </c>
      <c r="M3298" s="61">
        <v>522.12000611141798</v>
      </c>
      <c r="N3298" s="61"/>
      <c r="O3298" s="60" t="s">
        <v>250</v>
      </c>
      <c r="P3298" s="60">
        <v>504003</v>
      </c>
    </row>
    <row r="3299" spans="1:16" hidden="1" x14ac:dyDescent="0.25">
      <c r="A3299" s="60" t="s">
        <v>16</v>
      </c>
      <c r="B3299" s="60" t="s">
        <v>15</v>
      </c>
      <c r="C3299" s="57" t="s">
        <v>174</v>
      </c>
      <c r="D3299" s="61">
        <v>557.99927754744783</v>
      </c>
      <c r="E3299" s="62">
        <v>0</v>
      </c>
      <c r="F3299" s="60">
        <v>434011</v>
      </c>
      <c r="G3299" s="60" t="s">
        <v>339</v>
      </c>
      <c r="H3299" s="60">
        <v>2005</v>
      </c>
      <c r="I3299" s="62">
        <v>0</v>
      </c>
      <c r="J3299" s="60" t="s">
        <v>268</v>
      </c>
      <c r="K3299" s="60">
        <v>870905</v>
      </c>
      <c r="L3299" s="61">
        <v>0</v>
      </c>
      <c r="M3299" s="61">
        <v>557.99927754744783</v>
      </c>
      <c r="N3299" s="61"/>
      <c r="O3299" s="60">
        <v>9210</v>
      </c>
      <c r="P3299" s="60">
        <v>509021</v>
      </c>
    </row>
    <row r="3300" spans="1:16" hidden="1" x14ac:dyDescent="0.25">
      <c r="A3300" s="60" t="s">
        <v>16</v>
      </c>
      <c r="B3300" s="60" t="s">
        <v>15</v>
      </c>
      <c r="C3300" s="57" t="s">
        <v>174</v>
      </c>
      <c r="D3300" s="61">
        <v>557.99965163406216</v>
      </c>
      <c r="E3300" s="62">
        <v>0</v>
      </c>
      <c r="F3300" s="60">
        <v>434011</v>
      </c>
      <c r="G3300" s="60" t="s">
        <v>339</v>
      </c>
      <c r="H3300" s="60">
        <v>2005</v>
      </c>
      <c r="I3300" s="62">
        <v>0</v>
      </c>
      <c r="J3300" s="60" t="s">
        <v>268</v>
      </c>
      <c r="K3300" s="60">
        <v>870905</v>
      </c>
      <c r="L3300" s="61">
        <v>0</v>
      </c>
      <c r="M3300" s="61">
        <v>557.99965163406216</v>
      </c>
      <c r="N3300" s="61"/>
      <c r="O3300" s="60">
        <v>9210</v>
      </c>
      <c r="P3300" s="60">
        <v>509021</v>
      </c>
    </row>
    <row r="3301" spans="1:16" hidden="1" x14ac:dyDescent="0.25">
      <c r="A3301" s="60" t="s">
        <v>16</v>
      </c>
      <c r="B3301" s="60" t="s">
        <v>15</v>
      </c>
      <c r="C3301" s="57" t="s">
        <v>174</v>
      </c>
      <c r="D3301" s="61">
        <v>557.99975499889547</v>
      </c>
      <c r="E3301" s="62">
        <v>0</v>
      </c>
      <c r="F3301" s="60">
        <v>434011</v>
      </c>
      <c r="G3301" s="60" t="s">
        <v>339</v>
      </c>
      <c r="H3301" s="60">
        <v>2005</v>
      </c>
      <c r="I3301" s="62">
        <v>0</v>
      </c>
      <c r="J3301" s="60" t="s">
        <v>268</v>
      </c>
      <c r="K3301" s="60">
        <v>870905</v>
      </c>
      <c r="L3301" s="61">
        <v>0</v>
      </c>
      <c r="M3301" s="61">
        <v>557.99975499889547</v>
      </c>
      <c r="N3301" s="61"/>
      <c r="O3301" s="60">
        <v>9210</v>
      </c>
      <c r="P3301" s="60">
        <v>509021</v>
      </c>
    </row>
    <row r="3302" spans="1:16" hidden="1" x14ac:dyDescent="0.25">
      <c r="A3302" s="60" t="s">
        <v>16</v>
      </c>
      <c r="B3302" s="60" t="s">
        <v>15</v>
      </c>
      <c r="C3302" s="57" t="s">
        <v>174</v>
      </c>
      <c r="D3302" s="61">
        <v>557.99978854406265</v>
      </c>
      <c r="E3302" s="62">
        <v>0</v>
      </c>
      <c r="F3302" s="60">
        <v>434011</v>
      </c>
      <c r="G3302" s="60" t="s">
        <v>339</v>
      </c>
      <c r="H3302" s="60">
        <v>2005</v>
      </c>
      <c r="I3302" s="62">
        <v>0</v>
      </c>
      <c r="J3302" s="60" t="s">
        <v>268</v>
      </c>
      <c r="K3302" s="60">
        <v>870905</v>
      </c>
      <c r="L3302" s="61">
        <v>0</v>
      </c>
      <c r="M3302" s="61">
        <v>557.99978854406265</v>
      </c>
      <c r="N3302" s="61"/>
      <c r="O3302" s="60">
        <v>9210</v>
      </c>
      <c r="P3302" s="60">
        <v>509021</v>
      </c>
    </row>
    <row r="3303" spans="1:16" hidden="1" x14ac:dyDescent="0.25">
      <c r="A3303" s="60" t="s">
        <v>16</v>
      </c>
      <c r="B3303" s="60" t="s">
        <v>15</v>
      </c>
      <c r="C3303" s="57" t="s">
        <v>174</v>
      </c>
      <c r="D3303" s="61">
        <v>558.00007282975594</v>
      </c>
      <c r="E3303" s="62">
        <v>0</v>
      </c>
      <c r="F3303" s="60">
        <v>434011</v>
      </c>
      <c r="G3303" s="60" t="s">
        <v>339</v>
      </c>
      <c r="H3303" s="60">
        <v>2005</v>
      </c>
      <c r="I3303" s="62">
        <v>0</v>
      </c>
      <c r="J3303" s="60" t="s">
        <v>268</v>
      </c>
      <c r="K3303" s="60">
        <v>870905</v>
      </c>
      <c r="L3303" s="61">
        <v>0</v>
      </c>
      <c r="M3303" s="61">
        <v>558.00007282975594</v>
      </c>
      <c r="N3303" s="61"/>
      <c r="O3303" s="60">
        <v>9210</v>
      </c>
      <c r="P3303" s="60">
        <v>509021</v>
      </c>
    </row>
    <row r="3304" spans="1:16" hidden="1" x14ac:dyDescent="0.25">
      <c r="A3304" s="60" t="s">
        <v>16</v>
      </c>
      <c r="B3304" s="60" t="s">
        <v>15</v>
      </c>
      <c r="C3304" s="57" t="s">
        <v>174</v>
      </c>
      <c r="D3304" s="61">
        <v>558.00010914919176</v>
      </c>
      <c r="E3304" s="62">
        <v>0</v>
      </c>
      <c r="F3304" s="60">
        <v>434011</v>
      </c>
      <c r="G3304" s="60" t="s">
        <v>339</v>
      </c>
      <c r="H3304" s="60">
        <v>2005</v>
      </c>
      <c r="I3304" s="62">
        <v>0</v>
      </c>
      <c r="J3304" s="60" t="s">
        <v>268</v>
      </c>
      <c r="K3304" s="60">
        <v>870905</v>
      </c>
      <c r="L3304" s="61">
        <v>0</v>
      </c>
      <c r="M3304" s="61">
        <v>558.00010914919176</v>
      </c>
      <c r="N3304" s="61"/>
      <c r="O3304" s="60">
        <v>9210</v>
      </c>
      <c r="P3304" s="60">
        <v>509021</v>
      </c>
    </row>
    <row r="3305" spans="1:16" hidden="1" x14ac:dyDescent="0.25">
      <c r="A3305" s="60" t="s">
        <v>16</v>
      </c>
      <c r="B3305" s="60" t="s">
        <v>15</v>
      </c>
      <c r="C3305" s="57" t="s">
        <v>174</v>
      </c>
      <c r="D3305" s="61">
        <v>558.00112315053536</v>
      </c>
      <c r="E3305" s="62">
        <v>0</v>
      </c>
      <c r="F3305" s="60">
        <v>434011</v>
      </c>
      <c r="G3305" s="60" t="s">
        <v>339</v>
      </c>
      <c r="H3305" s="60">
        <v>2005</v>
      </c>
      <c r="I3305" s="62">
        <v>0</v>
      </c>
      <c r="J3305" s="60" t="s">
        <v>268</v>
      </c>
      <c r="K3305" s="60">
        <v>870905</v>
      </c>
      <c r="L3305" s="61">
        <v>0</v>
      </c>
      <c r="M3305" s="61">
        <v>558.00112315053536</v>
      </c>
      <c r="N3305" s="61"/>
      <c r="O3305" s="60">
        <v>9210</v>
      </c>
      <c r="P3305" s="60">
        <v>509021</v>
      </c>
    </row>
    <row r="3306" spans="1:16" hidden="1" x14ac:dyDescent="0.25">
      <c r="A3306" s="60" t="s">
        <v>16</v>
      </c>
      <c r="B3306" s="60" t="s">
        <v>15</v>
      </c>
      <c r="C3306" s="57" t="s">
        <v>174</v>
      </c>
      <c r="D3306" s="61">
        <v>586.49896234927178</v>
      </c>
      <c r="E3306" s="62">
        <v>0</v>
      </c>
      <c r="F3306" s="60">
        <v>434011</v>
      </c>
      <c r="G3306" s="60" t="s">
        <v>339</v>
      </c>
      <c r="H3306" s="60">
        <v>2006</v>
      </c>
      <c r="I3306" s="62">
        <v>0</v>
      </c>
      <c r="J3306" s="60" t="s">
        <v>268</v>
      </c>
      <c r="K3306" s="60">
        <v>870905</v>
      </c>
      <c r="L3306" s="61">
        <v>0</v>
      </c>
      <c r="M3306" s="61">
        <v>586.49896234927178</v>
      </c>
      <c r="N3306" s="61"/>
      <c r="O3306" s="60">
        <v>9210</v>
      </c>
      <c r="P3306" s="60">
        <v>509021</v>
      </c>
    </row>
    <row r="3307" spans="1:16" hidden="1" x14ac:dyDescent="0.25">
      <c r="A3307" s="60" t="s">
        <v>16</v>
      </c>
      <c r="B3307" s="60" t="s">
        <v>15</v>
      </c>
      <c r="C3307" s="57" t="s">
        <v>174</v>
      </c>
      <c r="D3307" s="61">
        <v>586.4993805990764</v>
      </c>
      <c r="E3307" s="62">
        <v>0</v>
      </c>
      <c r="F3307" s="60">
        <v>434011</v>
      </c>
      <c r="G3307" s="60" t="s">
        <v>339</v>
      </c>
      <c r="H3307" s="60">
        <v>2006</v>
      </c>
      <c r="I3307" s="62">
        <v>0</v>
      </c>
      <c r="J3307" s="60" t="s">
        <v>268</v>
      </c>
      <c r="K3307" s="60">
        <v>870905</v>
      </c>
      <c r="L3307" s="61">
        <v>0</v>
      </c>
      <c r="M3307" s="61">
        <v>586.4993805990764</v>
      </c>
      <c r="N3307" s="61"/>
      <c r="O3307" s="60">
        <v>9210</v>
      </c>
      <c r="P3307" s="60">
        <v>509021</v>
      </c>
    </row>
    <row r="3308" spans="1:16" hidden="1" x14ac:dyDescent="0.25">
      <c r="A3308" s="60" t="s">
        <v>16</v>
      </c>
      <c r="B3308" s="60" t="s">
        <v>15</v>
      </c>
      <c r="C3308" s="57" t="s">
        <v>174</v>
      </c>
      <c r="D3308" s="61">
        <v>586.50114441823075</v>
      </c>
      <c r="E3308" s="62">
        <v>0</v>
      </c>
      <c r="F3308" s="60">
        <v>434011</v>
      </c>
      <c r="G3308" s="60" t="s">
        <v>339</v>
      </c>
      <c r="H3308" s="60">
        <v>2006</v>
      </c>
      <c r="I3308" s="62">
        <v>0</v>
      </c>
      <c r="J3308" s="60" t="s">
        <v>268</v>
      </c>
      <c r="K3308" s="60">
        <v>870905</v>
      </c>
      <c r="L3308" s="61">
        <v>0</v>
      </c>
      <c r="M3308" s="61">
        <v>586.50114441823075</v>
      </c>
      <c r="N3308" s="61"/>
      <c r="O3308" s="60">
        <v>9210</v>
      </c>
      <c r="P3308" s="60">
        <v>509021</v>
      </c>
    </row>
    <row r="3309" spans="1:16" hidden="1" x14ac:dyDescent="0.25">
      <c r="A3309" s="60" t="s">
        <v>16</v>
      </c>
      <c r="B3309" s="60" t="s">
        <v>15</v>
      </c>
      <c r="C3309" s="57" t="s">
        <v>174</v>
      </c>
      <c r="D3309" s="61">
        <v>586.50121830319051</v>
      </c>
      <c r="E3309" s="62">
        <v>0</v>
      </c>
      <c r="F3309" s="60">
        <v>434011</v>
      </c>
      <c r="G3309" s="60" t="s">
        <v>339</v>
      </c>
      <c r="H3309" s="60">
        <v>2006</v>
      </c>
      <c r="I3309" s="62">
        <v>0</v>
      </c>
      <c r="J3309" s="60" t="s">
        <v>268</v>
      </c>
      <c r="K3309" s="60">
        <v>870905</v>
      </c>
      <c r="L3309" s="61">
        <v>0</v>
      </c>
      <c r="M3309" s="61">
        <v>586.50121830319051</v>
      </c>
      <c r="N3309" s="61"/>
      <c r="O3309" s="60">
        <v>9210</v>
      </c>
      <c r="P3309" s="60">
        <v>509021</v>
      </c>
    </row>
    <row r="3310" spans="1:16" hidden="1" x14ac:dyDescent="0.25">
      <c r="A3310" s="60" t="s">
        <v>16</v>
      </c>
      <c r="B3310" s="60" t="s">
        <v>15</v>
      </c>
      <c r="C3310" s="57" t="s">
        <v>174</v>
      </c>
      <c r="D3310" s="61">
        <v>625.59698461274513</v>
      </c>
      <c r="E3310" s="62">
        <v>0</v>
      </c>
      <c r="F3310" s="60">
        <v>434011</v>
      </c>
      <c r="G3310" s="60" t="s">
        <v>339</v>
      </c>
      <c r="H3310" s="60">
        <v>2006</v>
      </c>
      <c r="I3310" s="62">
        <v>0</v>
      </c>
      <c r="J3310" s="60" t="s">
        <v>268</v>
      </c>
      <c r="K3310" s="60">
        <v>870905</v>
      </c>
      <c r="L3310" s="61">
        <v>0</v>
      </c>
      <c r="M3310" s="61">
        <v>625.59698461274513</v>
      </c>
      <c r="N3310" s="61"/>
      <c r="O3310" s="60">
        <v>9210</v>
      </c>
      <c r="P3310" s="60">
        <v>509021</v>
      </c>
    </row>
    <row r="3311" spans="1:16" hidden="1" x14ac:dyDescent="0.25">
      <c r="A3311" s="60" t="s">
        <v>16</v>
      </c>
      <c r="B3311" s="60" t="s">
        <v>15</v>
      </c>
      <c r="C3311" s="57" t="s">
        <v>174</v>
      </c>
      <c r="D3311" s="61">
        <v>625.59988342697648</v>
      </c>
      <c r="E3311" s="62">
        <v>0</v>
      </c>
      <c r="F3311" s="60">
        <v>434011</v>
      </c>
      <c r="G3311" s="60" t="s">
        <v>339</v>
      </c>
      <c r="H3311" s="60">
        <v>2006</v>
      </c>
      <c r="I3311" s="62">
        <v>0</v>
      </c>
      <c r="J3311" s="60" t="s">
        <v>268</v>
      </c>
      <c r="K3311" s="60">
        <v>870905</v>
      </c>
      <c r="L3311" s="61">
        <v>0</v>
      </c>
      <c r="M3311" s="61">
        <v>625.59988342697648</v>
      </c>
      <c r="N3311" s="61"/>
      <c r="O3311" s="60">
        <v>9210</v>
      </c>
      <c r="P3311" s="60">
        <v>509021</v>
      </c>
    </row>
    <row r="3312" spans="1:16" hidden="1" x14ac:dyDescent="0.25">
      <c r="A3312" s="60" t="s">
        <v>16</v>
      </c>
      <c r="B3312" s="60" t="s">
        <v>15</v>
      </c>
      <c r="C3312" s="57" t="s">
        <v>174</v>
      </c>
      <c r="D3312" s="61">
        <v>625.60005989427975</v>
      </c>
      <c r="E3312" s="62">
        <v>0</v>
      </c>
      <c r="F3312" s="60">
        <v>434011</v>
      </c>
      <c r="G3312" s="60" t="s">
        <v>339</v>
      </c>
      <c r="H3312" s="60">
        <v>2006</v>
      </c>
      <c r="I3312" s="62">
        <v>0</v>
      </c>
      <c r="J3312" s="60" t="s">
        <v>268</v>
      </c>
      <c r="K3312" s="60">
        <v>870905</v>
      </c>
      <c r="L3312" s="61">
        <v>0</v>
      </c>
      <c r="M3312" s="61">
        <v>625.60005989427975</v>
      </c>
      <c r="N3312" s="61"/>
      <c r="O3312" s="60">
        <v>9210</v>
      </c>
      <c r="P3312" s="60">
        <v>509021</v>
      </c>
    </row>
    <row r="3313" spans="1:16" hidden="1" x14ac:dyDescent="0.25">
      <c r="A3313" s="60" t="s">
        <v>16</v>
      </c>
      <c r="B3313" s="60" t="s">
        <v>15</v>
      </c>
      <c r="C3313" s="57" t="s">
        <v>174</v>
      </c>
      <c r="D3313" s="61">
        <v>625.6001214848726</v>
      </c>
      <c r="E3313" s="62">
        <v>0</v>
      </c>
      <c r="F3313" s="60">
        <v>434011</v>
      </c>
      <c r="G3313" s="60" t="s">
        <v>339</v>
      </c>
      <c r="H3313" s="60">
        <v>2006</v>
      </c>
      <c r="I3313" s="62">
        <v>0</v>
      </c>
      <c r="J3313" s="60" t="s">
        <v>268</v>
      </c>
      <c r="K3313" s="60">
        <v>870905</v>
      </c>
      <c r="L3313" s="61">
        <v>0</v>
      </c>
      <c r="M3313" s="61">
        <v>625.6001214848726</v>
      </c>
      <c r="N3313" s="61"/>
      <c r="O3313" s="60">
        <v>9210</v>
      </c>
      <c r="P3313" s="60">
        <v>509021</v>
      </c>
    </row>
    <row r="3314" spans="1:16" hidden="1" x14ac:dyDescent="0.25">
      <c r="A3314" s="60" t="s">
        <v>16</v>
      </c>
      <c r="B3314" s="60" t="s">
        <v>15</v>
      </c>
      <c r="C3314" s="57" t="s">
        <v>174</v>
      </c>
      <c r="D3314" s="61">
        <v>625.60032577254253</v>
      </c>
      <c r="E3314" s="62">
        <v>0</v>
      </c>
      <c r="F3314" s="60">
        <v>434011</v>
      </c>
      <c r="G3314" s="60" t="s">
        <v>339</v>
      </c>
      <c r="H3314" s="60">
        <v>2006</v>
      </c>
      <c r="I3314" s="62">
        <v>0</v>
      </c>
      <c r="J3314" s="60" t="s">
        <v>268</v>
      </c>
      <c r="K3314" s="60">
        <v>870905</v>
      </c>
      <c r="L3314" s="61">
        <v>0</v>
      </c>
      <c r="M3314" s="61">
        <v>625.60032577254253</v>
      </c>
      <c r="N3314" s="61"/>
      <c r="O3314" s="60">
        <v>9210</v>
      </c>
      <c r="P3314" s="60">
        <v>509021</v>
      </c>
    </row>
    <row r="3315" spans="1:16" hidden="1" x14ac:dyDescent="0.25">
      <c r="A3315" s="60" t="s">
        <v>16</v>
      </c>
      <c r="B3315" s="60" t="s">
        <v>15</v>
      </c>
      <c r="C3315" s="57">
        <v>1300</v>
      </c>
      <c r="D3315" s="61">
        <v>697.68012804564489</v>
      </c>
      <c r="E3315" s="62">
        <v>0</v>
      </c>
      <c r="F3315" s="60">
        <v>300257</v>
      </c>
      <c r="G3315" s="60" t="s">
        <v>284</v>
      </c>
      <c r="H3315" s="60">
        <v>2012</v>
      </c>
      <c r="I3315" s="62">
        <v>0</v>
      </c>
      <c r="J3315" s="60" t="s">
        <v>268</v>
      </c>
      <c r="K3315" s="60">
        <v>870905</v>
      </c>
      <c r="L3315" s="61">
        <v>0</v>
      </c>
      <c r="M3315" s="61">
        <v>697.68012804564489</v>
      </c>
      <c r="N3315" s="61"/>
      <c r="O3315" s="60">
        <v>9210</v>
      </c>
      <c r="P3315" s="60">
        <v>504003</v>
      </c>
    </row>
    <row r="3316" spans="1:16" hidden="1" x14ac:dyDescent="0.25">
      <c r="A3316" s="60" t="s">
        <v>16</v>
      </c>
      <c r="B3316" s="60" t="s">
        <v>15</v>
      </c>
      <c r="C3316" s="57" t="s">
        <v>172</v>
      </c>
      <c r="D3316" s="61">
        <v>736.44008069032589</v>
      </c>
      <c r="E3316" s="62">
        <v>0</v>
      </c>
      <c r="F3316" s="60">
        <v>486280</v>
      </c>
      <c r="G3316" s="60" t="s">
        <v>305</v>
      </c>
      <c r="H3316" s="60">
        <v>2012</v>
      </c>
      <c r="I3316" s="62">
        <v>0</v>
      </c>
      <c r="J3316" s="60" t="s">
        <v>268</v>
      </c>
      <c r="K3316" s="60">
        <v>870905</v>
      </c>
      <c r="L3316" s="61">
        <v>0</v>
      </c>
      <c r="M3316" s="61">
        <v>736.44008069032589</v>
      </c>
      <c r="N3316" s="61"/>
      <c r="O3316" s="57">
        <v>9210</v>
      </c>
      <c r="P3316" s="60">
        <v>504003</v>
      </c>
    </row>
    <row r="3317" spans="1:16" hidden="1" x14ac:dyDescent="0.25">
      <c r="A3317" s="60" t="s">
        <v>16</v>
      </c>
      <c r="B3317" s="60" t="s">
        <v>15</v>
      </c>
      <c r="C3317" s="57" t="s">
        <v>169</v>
      </c>
      <c r="D3317" s="61">
        <v>768.35998401880545</v>
      </c>
      <c r="E3317" s="62">
        <v>0</v>
      </c>
      <c r="F3317" s="60">
        <v>470280</v>
      </c>
      <c r="G3317" s="60" t="s">
        <v>299</v>
      </c>
      <c r="H3317" s="60">
        <v>2012</v>
      </c>
      <c r="I3317" s="62">
        <v>0</v>
      </c>
      <c r="J3317" s="60" t="s">
        <v>268</v>
      </c>
      <c r="K3317" s="60">
        <v>870905</v>
      </c>
      <c r="L3317" s="61">
        <v>0</v>
      </c>
      <c r="M3317" s="61">
        <v>768.35998401880545</v>
      </c>
      <c r="N3317" s="61"/>
      <c r="O3317" s="57">
        <v>9210</v>
      </c>
      <c r="P3317" s="60">
        <v>504003</v>
      </c>
    </row>
    <row r="3318" spans="1:16" hidden="1" x14ac:dyDescent="0.25">
      <c r="A3318" s="60" t="s">
        <v>16</v>
      </c>
      <c r="B3318" s="60" t="s">
        <v>15</v>
      </c>
      <c r="C3318" s="57">
        <v>1300</v>
      </c>
      <c r="D3318" s="61">
        <v>857.99881659297512</v>
      </c>
      <c r="E3318" s="62">
        <v>0</v>
      </c>
      <c r="F3318" s="60">
        <v>300211</v>
      </c>
      <c r="G3318" s="60" t="s">
        <v>324</v>
      </c>
      <c r="H3318" s="60">
        <v>2005</v>
      </c>
      <c r="I3318" s="62">
        <v>0</v>
      </c>
      <c r="J3318" s="60" t="s">
        <v>268</v>
      </c>
      <c r="K3318" s="60">
        <v>870905</v>
      </c>
      <c r="L3318" s="61">
        <v>0</v>
      </c>
      <c r="M3318" s="61">
        <v>857.99881659297512</v>
      </c>
      <c r="N3318" s="61"/>
      <c r="O3318" s="60">
        <v>9210</v>
      </c>
      <c r="P3318" s="60">
        <v>509021</v>
      </c>
    </row>
    <row r="3319" spans="1:16" hidden="1" x14ac:dyDescent="0.25">
      <c r="A3319" s="60" t="s">
        <v>16</v>
      </c>
      <c r="B3319" s="60" t="s">
        <v>15</v>
      </c>
      <c r="C3319" s="57">
        <v>1300</v>
      </c>
      <c r="D3319" s="61">
        <v>857.99949528040997</v>
      </c>
      <c r="E3319" s="62">
        <v>0</v>
      </c>
      <c r="F3319" s="60">
        <v>300211</v>
      </c>
      <c r="G3319" s="60" t="s">
        <v>324</v>
      </c>
      <c r="H3319" s="60">
        <v>2005</v>
      </c>
      <c r="I3319" s="62">
        <v>0</v>
      </c>
      <c r="J3319" s="60" t="s">
        <v>268</v>
      </c>
      <c r="K3319" s="60">
        <v>870905</v>
      </c>
      <c r="L3319" s="61">
        <v>0</v>
      </c>
      <c r="M3319" s="61">
        <v>857.99949528040997</v>
      </c>
      <c r="N3319" s="61"/>
      <c r="O3319" s="60">
        <v>9210</v>
      </c>
      <c r="P3319" s="60">
        <v>509021</v>
      </c>
    </row>
    <row r="3320" spans="1:16" hidden="1" x14ac:dyDescent="0.25">
      <c r="A3320" s="60" t="s">
        <v>16</v>
      </c>
      <c r="B3320" s="60" t="s">
        <v>15</v>
      </c>
      <c r="C3320" s="57">
        <v>1300</v>
      </c>
      <c r="D3320" s="61">
        <v>857.999552617213</v>
      </c>
      <c r="E3320" s="62">
        <v>0</v>
      </c>
      <c r="F3320" s="60">
        <v>300211</v>
      </c>
      <c r="G3320" s="60" t="s">
        <v>324</v>
      </c>
      <c r="H3320" s="60">
        <v>2005</v>
      </c>
      <c r="I3320" s="62">
        <v>0</v>
      </c>
      <c r="J3320" s="60" t="s">
        <v>268</v>
      </c>
      <c r="K3320" s="60">
        <v>870905</v>
      </c>
      <c r="L3320" s="61">
        <v>0</v>
      </c>
      <c r="M3320" s="61">
        <v>857.999552617213</v>
      </c>
      <c r="N3320" s="61"/>
      <c r="O3320" s="60">
        <v>9210</v>
      </c>
      <c r="P3320" s="60">
        <v>509021</v>
      </c>
    </row>
    <row r="3321" spans="1:16" hidden="1" x14ac:dyDescent="0.25">
      <c r="A3321" s="60" t="s">
        <v>16</v>
      </c>
      <c r="B3321" s="60" t="s">
        <v>15</v>
      </c>
      <c r="C3321" s="57">
        <v>1300</v>
      </c>
      <c r="D3321" s="61">
        <v>857.99956223380877</v>
      </c>
      <c r="E3321" s="62">
        <v>0</v>
      </c>
      <c r="F3321" s="60">
        <v>300211</v>
      </c>
      <c r="G3321" s="60" t="s">
        <v>324</v>
      </c>
      <c r="H3321" s="60">
        <v>2005</v>
      </c>
      <c r="I3321" s="62">
        <v>0</v>
      </c>
      <c r="J3321" s="60" t="s">
        <v>268</v>
      </c>
      <c r="K3321" s="60">
        <v>870905</v>
      </c>
      <c r="L3321" s="61">
        <v>0</v>
      </c>
      <c r="M3321" s="61">
        <v>857.99956223380877</v>
      </c>
      <c r="N3321" s="61"/>
      <c r="O3321" s="60">
        <v>9210</v>
      </c>
      <c r="P3321" s="60">
        <v>509021</v>
      </c>
    </row>
    <row r="3322" spans="1:16" hidden="1" x14ac:dyDescent="0.25">
      <c r="A3322" s="60" t="s">
        <v>16</v>
      </c>
      <c r="B3322" s="60" t="s">
        <v>15</v>
      </c>
      <c r="C3322" s="57">
        <v>1300</v>
      </c>
      <c r="D3322" s="61">
        <v>857.99960398152382</v>
      </c>
      <c r="E3322" s="62">
        <v>0</v>
      </c>
      <c r="F3322" s="60">
        <v>300211</v>
      </c>
      <c r="G3322" s="60" t="s">
        <v>324</v>
      </c>
      <c r="H3322" s="60">
        <v>2005</v>
      </c>
      <c r="I3322" s="62">
        <v>0</v>
      </c>
      <c r="J3322" s="60" t="s">
        <v>268</v>
      </c>
      <c r="K3322" s="60">
        <v>870905</v>
      </c>
      <c r="L3322" s="61">
        <v>0</v>
      </c>
      <c r="M3322" s="61">
        <v>857.99960398152382</v>
      </c>
      <c r="N3322" s="61"/>
      <c r="O3322" s="60">
        <v>9210</v>
      </c>
      <c r="P3322" s="60">
        <v>509021</v>
      </c>
    </row>
    <row r="3323" spans="1:16" hidden="1" x14ac:dyDescent="0.25">
      <c r="A3323" s="60" t="s">
        <v>16</v>
      </c>
      <c r="B3323" s="60" t="s">
        <v>15</v>
      </c>
      <c r="C3323" s="57">
        <v>1300</v>
      </c>
      <c r="D3323" s="61">
        <v>858.00032245824536</v>
      </c>
      <c r="E3323" s="62">
        <v>0</v>
      </c>
      <c r="F3323" s="60">
        <v>300211</v>
      </c>
      <c r="G3323" s="60" t="s">
        <v>324</v>
      </c>
      <c r="H3323" s="60">
        <v>2005</v>
      </c>
      <c r="I3323" s="62">
        <v>0</v>
      </c>
      <c r="J3323" s="60" t="s">
        <v>268</v>
      </c>
      <c r="K3323" s="60">
        <v>870905</v>
      </c>
      <c r="L3323" s="61">
        <v>0</v>
      </c>
      <c r="M3323" s="61">
        <v>858.00032245824536</v>
      </c>
      <c r="N3323" s="61"/>
      <c r="O3323" s="60">
        <v>9210</v>
      </c>
      <c r="P3323" s="60">
        <v>509021</v>
      </c>
    </row>
    <row r="3324" spans="1:16" hidden="1" x14ac:dyDescent="0.25">
      <c r="A3324" s="60" t="s">
        <v>16</v>
      </c>
      <c r="B3324" s="60" t="s">
        <v>15</v>
      </c>
      <c r="C3324" s="57">
        <v>1300</v>
      </c>
      <c r="D3324" s="61">
        <v>858.00115105952568</v>
      </c>
      <c r="E3324" s="62">
        <v>0</v>
      </c>
      <c r="F3324" s="60">
        <v>300211</v>
      </c>
      <c r="G3324" s="60" t="s">
        <v>324</v>
      </c>
      <c r="H3324" s="60">
        <v>2005</v>
      </c>
      <c r="I3324" s="62">
        <v>0</v>
      </c>
      <c r="J3324" s="60" t="s">
        <v>268</v>
      </c>
      <c r="K3324" s="60">
        <v>870905</v>
      </c>
      <c r="L3324" s="61">
        <v>0</v>
      </c>
      <c r="M3324" s="61">
        <v>858.00115105952568</v>
      </c>
      <c r="N3324" s="61"/>
      <c r="O3324" s="60">
        <v>9210</v>
      </c>
      <c r="P3324" s="60">
        <v>509021</v>
      </c>
    </row>
    <row r="3325" spans="1:16" hidden="1" x14ac:dyDescent="0.25">
      <c r="A3325" s="60" t="s">
        <v>16</v>
      </c>
      <c r="B3325" s="60" t="s">
        <v>15</v>
      </c>
      <c r="C3325" s="57">
        <v>1300</v>
      </c>
      <c r="D3325" s="61">
        <v>861.0000279505133</v>
      </c>
      <c r="E3325" s="62">
        <v>0</v>
      </c>
      <c r="F3325" s="60">
        <v>300211</v>
      </c>
      <c r="G3325" s="60" t="s">
        <v>324</v>
      </c>
      <c r="H3325" s="60">
        <v>2006</v>
      </c>
      <c r="I3325" s="62">
        <v>0</v>
      </c>
      <c r="J3325" s="60" t="s">
        <v>268</v>
      </c>
      <c r="K3325" s="60">
        <v>870905</v>
      </c>
      <c r="L3325" s="61">
        <v>0</v>
      </c>
      <c r="M3325" s="61">
        <v>861.0000279505133</v>
      </c>
      <c r="N3325" s="61"/>
      <c r="O3325" s="60">
        <v>9210</v>
      </c>
      <c r="P3325" s="60">
        <v>509021</v>
      </c>
    </row>
    <row r="3326" spans="1:16" hidden="1" x14ac:dyDescent="0.25">
      <c r="A3326" s="60" t="s">
        <v>16</v>
      </c>
      <c r="B3326" s="60" t="s">
        <v>15</v>
      </c>
      <c r="C3326" s="57">
        <v>1300</v>
      </c>
      <c r="D3326" s="61">
        <v>861.00008694284668</v>
      </c>
      <c r="E3326" s="62">
        <v>0</v>
      </c>
      <c r="F3326" s="60">
        <v>300211</v>
      </c>
      <c r="G3326" s="60" t="s">
        <v>324</v>
      </c>
      <c r="H3326" s="60">
        <v>2006</v>
      </c>
      <c r="I3326" s="62">
        <v>0</v>
      </c>
      <c r="J3326" s="60" t="s">
        <v>268</v>
      </c>
      <c r="K3326" s="60">
        <v>870905</v>
      </c>
      <c r="L3326" s="61">
        <v>0</v>
      </c>
      <c r="M3326" s="61">
        <v>861.00008694284668</v>
      </c>
      <c r="N3326" s="61"/>
      <c r="O3326" s="60">
        <v>9210</v>
      </c>
      <c r="P3326" s="60">
        <v>509021</v>
      </c>
    </row>
    <row r="3327" spans="1:16" hidden="1" x14ac:dyDescent="0.25">
      <c r="A3327" s="60" t="s">
        <v>16</v>
      </c>
      <c r="B3327" s="60" t="s">
        <v>15</v>
      </c>
      <c r="C3327" s="57">
        <v>1300</v>
      </c>
      <c r="D3327" s="61">
        <v>861.00012104463281</v>
      </c>
      <c r="E3327" s="62">
        <v>0</v>
      </c>
      <c r="F3327" s="60">
        <v>300211</v>
      </c>
      <c r="G3327" s="60" t="s">
        <v>324</v>
      </c>
      <c r="H3327" s="60">
        <v>2006</v>
      </c>
      <c r="I3327" s="62">
        <v>0</v>
      </c>
      <c r="J3327" s="60" t="s">
        <v>268</v>
      </c>
      <c r="K3327" s="60">
        <v>870905</v>
      </c>
      <c r="L3327" s="61">
        <v>0</v>
      </c>
      <c r="M3327" s="61">
        <v>861.00012104463281</v>
      </c>
      <c r="N3327" s="61"/>
      <c r="O3327" s="60">
        <v>9210</v>
      </c>
      <c r="P3327" s="60">
        <v>509021</v>
      </c>
    </row>
    <row r="3328" spans="1:16" hidden="1" x14ac:dyDescent="0.25">
      <c r="A3328" s="60" t="s">
        <v>16</v>
      </c>
      <c r="B3328" s="60" t="s">
        <v>15</v>
      </c>
      <c r="C3328" s="57">
        <v>1300</v>
      </c>
      <c r="D3328" s="61">
        <v>861.00106665627379</v>
      </c>
      <c r="E3328" s="62">
        <v>0</v>
      </c>
      <c r="F3328" s="60">
        <v>300211</v>
      </c>
      <c r="G3328" s="60" t="s">
        <v>324</v>
      </c>
      <c r="H3328" s="60">
        <v>2006</v>
      </c>
      <c r="I3328" s="62">
        <v>0</v>
      </c>
      <c r="J3328" s="60" t="s">
        <v>268</v>
      </c>
      <c r="K3328" s="60">
        <v>870905</v>
      </c>
      <c r="L3328" s="61">
        <v>0</v>
      </c>
      <c r="M3328" s="61">
        <v>861.00106665627379</v>
      </c>
      <c r="N3328" s="61"/>
      <c r="O3328" s="60">
        <v>9210</v>
      </c>
      <c r="P3328" s="60">
        <v>509021</v>
      </c>
    </row>
    <row r="3329" spans="1:16" hidden="1" x14ac:dyDescent="0.25">
      <c r="A3329" s="60" t="s">
        <v>16</v>
      </c>
      <c r="B3329" s="60" t="s">
        <v>15</v>
      </c>
      <c r="C3329" s="57">
        <v>1300</v>
      </c>
      <c r="D3329" s="61">
        <v>918.39993694734494</v>
      </c>
      <c r="E3329" s="62">
        <v>0</v>
      </c>
      <c r="F3329" s="60">
        <v>300211</v>
      </c>
      <c r="G3329" s="60" t="s">
        <v>324</v>
      </c>
      <c r="H3329" s="60">
        <v>2006</v>
      </c>
      <c r="I3329" s="62">
        <v>0</v>
      </c>
      <c r="J3329" s="60" t="s">
        <v>268</v>
      </c>
      <c r="K3329" s="60">
        <v>870905</v>
      </c>
      <c r="L3329" s="61">
        <v>0</v>
      </c>
      <c r="M3329" s="61">
        <v>918.39993694734494</v>
      </c>
      <c r="N3329" s="61"/>
      <c r="O3329" s="60">
        <v>9210</v>
      </c>
      <c r="P3329" s="60">
        <v>509021</v>
      </c>
    </row>
    <row r="3330" spans="1:16" hidden="1" x14ac:dyDescent="0.25">
      <c r="A3330" s="60" t="s">
        <v>16</v>
      </c>
      <c r="B3330" s="60" t="s">
        <v>15</v>
      </c>
      <c r="C3330" s="57">
        <v>1300</v>
      </c>
      <c r="D3330" s="61">
        <v>918.39994678336006</v>
      </c>
      <c r="E3330" s="62">
        <v>0</v>
      </c>
      <c r="F3330" s="60">
        <v>300211</v>
      </c>
      <c r="G3330" s="60" t="s">
        <v>324</v>
      </c>
      <c r="H3330" s="60">
        <v>2006</v>
      </c>
      <c r="I3330" s="62">
        <v>0</v>
      </c>
      <c r="J3330" s="60" t="s">
        <v>268</v>
      </c>
      <c r="K3330" s="60">
        <v>870905</v>
      </c>
      <c r="L3330" s="61">
        <v>0</v>
      </c>
      <c r="M3330" s="61">
        <v>918.39994678336006</v>
      </c>
      <c r="N3330" s="61"/>
      <c r="O3330" s="60">
        <v>9210</v>
      </c>
      <c r="P3330" s="60">
        <v>509021</v>
      </c>
    </row>
    <row r="3331" spans="1:16" hidden="1" x14ac:dyDescent="0.25">
      <c r="A3331" s="60" t="s">
        <v>16</v>
      </c>
      <c r="B3331" s="60" t="s">
        <v>15</v>
      </c>
      <c r="C3331" s="57">
        <v>1300</v>
      </c>
      <c r="D3331" s="61">
        <v>918.39996195574633</v>
      </c>
      <c r="E3331" s="62">
        <v>0</v>
      </c>
      <c r="F3331" s="60">
        <v>300211</v>
      </c>
      <c r="G3331" s="60" t="s">
        <v>324</v>
      </c>
      <c r="H3331" s="60">
        <v>2006</v>
      </c>
      <c r="I3331" s="62">
        <v>0</v>
      </c>
      <c r="J3331" s="60" t="s">
        <v>268</v>
      </c>
      <c r="K3331" s="60">
        <v>870905</v>
      </c>
      <c r="L3331" s="61">
        <v>0</v>
      </c>
      <c r="M3331" s="61">
        <v>918.39996195574633</v>
      </c>
      <c r="N3331" s="61"/>
      <c r="O3331" s="60">
        <v>9210</v>
      </c>
      <c r="P3331" s="60">
        <v>509021</v>
      </c>
    </row>
    <row r="3332" spans="1:16" hidden="1" x14ac:dyDescent="0.25">
      <c r="A3332" s="60" t="s">
        <v>16</v>
      </c>
      <c r="B3332" s="60" t="s">
        <v>15</v>
      </c>
      <c r="C3332" s="57">
        <v>1300</v>
      </c>
      <c r="D3332" s="61">
        <v>918.40049487438716</v>
      </c>
      <c r="E3332" s="62">
        <v>0</v>
      </c>
      <c r="F3332" s="60">
        <v>300211</v>
      </c>
      <c r="G3332" s="60" t="s">
        <v>324</v>
      </c>
      <c r="H3332" s="60">
        <v>2006</v>
      </c>
      <c r="I3332" s="62">
        <v>0</v>
      </c>
      <c r="J3332" s="60" t="s">
        <v>268</v>
      </c>
      <c r="K3332" s="60">
        <v>870905</v>
      </c>
      <c r="L3332" s="61">
        <v>0</v>
      </c>
      <c r="M3332" s="61">
        <v>918.40049487438716</v>
      </c>
      <c r="N3332" s="61"/>
      <c r="O3332" s="60">
        <v>9210</v>
      </c>
      <c r="P3332" s="60">
        <v>509021</v>
      </c>
    </row>
    <row r="3333" spans="1:16" hidden="1" x14ac:dyDescent="0.25">
      <c r="A3333" s="60" t="s">
        <v>16</v>
      </c>
      <c r="B3333" s="60" t="s">
        <v>15</v>
      </c>
      <c r="C3333" s="57">
        <v>1300</v>
      </c>
      <c r="D3333" s="61">
        <v>918.40138053874318</v>
      </c>
      <c r="E3333" s="62">
        <v>0</v>
      </c>
      <c r="F3333" s="60">
        <v>300211</v>
      </c>
      <c r="G3333" s="60" t="s">
        <v>324</v>
      </c>
      <c r="H3333" s="60">
        <v>2006</v>
      </c>
      <c r="I3333" s="62">
        <v>0</v>
      </c>
      <c r="J3333" s="60" t="s">
        <v>268</v>
      </c>
      <c r="K3333" s="60">
        <v>870905</v>
      </c>
      <c r="L3333" s="61">
        <v>0</v>
      </c>
      <c r="M3333" s="61">
        <v>918.40138053874318</v>
      </c>
      <c r="N3333" s="61"/>
      <c r="O3333" s="60">
        <v>9210</v>
      </c>
      <c r="P3333" s="60">
        <v>509021</v>
      </c>
    </row>
    <row r="3334" spans="1:16" hidden="1" x14ac:dyDescent="0.25">
      <c r="A3334" s="60" t="s">
        <v>16</v>
      </c>
      <c r="B3334" s="60" t="s">
        <v>15</v>
      </c>
      <c r="C3334" s="57">
        <v>1300</v>
      </c>
      <c r="D3334" s="61">
        <v>931.1969571848274</v>
      </c>
      <c r="E3334" s="62">
        <v>0</v>
      </c>
      <c r="F3334" s="60">
        <v>300211</v>
      </c>
      <c r="G3334" s="60" t="s">
        <v>324</v>
      </c>
      <c r="H3334" s="60">
        <v>2007</v>
      </c>
      <c r="I3334" s="62">
        <v>0</v>
      </c>
      <c r="J3334" s="60" t="s">
        <v>268</v>
      </c>
      <c r="K3334" s="60">
        <v>870905</v>
      </c>
      <c r="L3334" s="61">
        <v>0</v>
      </c>
      <c r="M3334" s="61">
        <v>931.1969571848274</v>
      </c>
      <c r="N3334" s="61"/>
      <c r="O3334" s="60">
        <v>9210</v>
      </c>
      <c r="P3334" s="60">
        <v>509021</v>
      </c>
    </row>
    <row r="3335" spans="1:16" hidden="1" x14ac:dyDescent="0.25">
      <c r="A3335" s="60" t="s">
        <v>16</v>
      </c>
      <c r="B3335" s="60" t="s">
        <v>15</v>
      </c>
      <c r="C3335" s="57">
        <v>1300</v>
      </c>
      <c r="D3335" s="61">
        <v>931.19960812143756</v>
      </c>
      <c r="E3335" s="62">
        <v>0</v>
      </c>
      <c r="F3335" s="60">
        <v>300211</v>
      </c>
      <c r="G3335" s="60" t="s">
        <v>324</v>
      </c>
      <c r="H3335" s="60">
        <v>2007</v>
      </c>
      <c r="I3335" s="62">
        <v>0</v>
      </c>
      <c r="J3335" s="60" t="s">
        <v>268</v>
      </c>
      <c r="K3335" s="60">
        <v>870905</v>
      </c>
      <c r="L3335" s="61">
        <v>0</v>
      </c>
      <c r="M3335" s="61">
        <v>931.19960812143756</v>
      </c>
      <c r="N3335" s="61"/>
      <c r="O3335" s="60">
        <v>9210</v>
      </c>
      <c r="P3335" s="60">
        <v>509021</v>
      </c>
    </row>
    <row r="3336" spans="1:16" hidden="1" x14ac:dyDescent="0.25">
      <c r="A3336" s="60" t="s">
        <v>16</v>
      </c>
      <c r="B3336" s="60" t="s">
        <v>15</v>
      </c>
      <c r="C3336" s="57" t="s">
        <v>170</v>
      </c>
      <c r="D3336" s="61">
        <v>1012.3201088943564</v>
      </c>
      <c r="E3336" s="62">
        <v>0</v>
      </c>
      <c r="F3336" s="60">
        <v>471280</v>
      </c>
      <c r="G3336" s="60" t="s">
        <v>301</v>
      </c>
      <c r="H3336" s="60">
        <v>2012</v>
      </c>
      <c r="I3336" s="62">
        <v>0</v>
      </c>
      <c r="J3336" s="60" t="s">
        <v>268</v>
      </c>
      <c r="K3336" s="60">
        <v>870905</v>
      </c>
      <c r="L3336" s="61">
        <v>0</v>
      </c>
      <c r="M3336" s="61">
        <v>1012.3201088943564</v>
      </c>
      <c r="N3336" s="61"/>
      <c r="O3336" s="57">
        <v>9210</v>
      </c>
      <c r="P3336" s="60">
        <v>504003</v>
      </c>
    </row>
    <row r="3337" spans="1:16" x14ac:dyDescent="0.25">
      <c r="A3337" s="57" t="s">
        <v>16</v>
      </c>
      <c r="B3337" s="57" t="s">
        <v>15</v>
      </c>
      <c r="C3337" s="57" t="s">
        <v>5</v>
      </c>
      <c r="D3337" s="58">
        <v>1044.240012222836</v>
      </c>
      <c r="E3337" s="59">
        <v>0</v>
      </c>
      <c r="F3337" s="57">
        <v>424057</v>
      </c>
      <c r="G3337" s="57" t="s">
        <v>293</v>
      </c>
      <c r="H3337" s="57">
        <v>2012</v>
      </c>
      <c r="I3337" s="59">
        <v>0</v>
      </c>
      <c r="J3337" s="57" t="s">
        <v>268</v>
      </c>
      <c r="K3337" s="57">
        <v>870905</v>
      </c>
      <c r="L3337" s="58">
        <v>0</v>
      </c>
      <c r="M3337" s="58">
        <v>1044.240012222836</v>
      </c>
      <c r="O3337" s="57">
        <v>9210</v>
      </c>
      <c r="P3337" s="57">
        <v>504003</v>
      </c>
    </row>
    <row r="3338" spans="1:16" hidden="1" x14ac:dyDescent="0.25">
      <c r="A3338" s="60" t="s">
        <v>16</v>
      </c>
      <c r="B3338" s="60" t="s">
        <v>15</v>
      </c>
      <c r="C3338" s="57" t="s">
        <v>168</v>
      </c>
      <c r="D3338" s="61">
        <v>1069.3200296420114</v>
      </c>
      <c r="E3338" s="62">
        <v>0</v>
      </c>
      <c r="F3338" s="60">
        <v>444057</v>
      </c>
      <c r="G3338" s="60" t="s">
        <v>297</v>
      </c>
      <c r="H3338" s="60">
        <v>2012</v>
      </c>
      <c r="I3338" s="62">
        <v>0</v>
      </c>
      <c r="J3338" s="60" t="s">
        <v>268</v>
      </c>
      <c r="K3338" s="60">
        <v>870905</v>
      </c>
      <c r="L3338" s="61">
        <v>0</v>
      </c>
      <c r="M3338" s="61">
        <v>1069.3200296420114</v>
      </c>
      <c r="N3338" s="61"/>
      <c r="O3338" s="60">
        <v>9210</v>
      </c>
      <c r="P3338" s="60">
        <v>504003</v>
      </c>
    </row>
    <row r="3339" spans="1:16" hidden="1" x14ac:dyDescent="0.25">
      <c r="A3339" s="60" t="s">
        <v>16</v>
      </c>
      <c r="B3339" s="60" t="s">
        <v>15</v>
      </c>
      <c r="C3339" s="57" t="s">
        <v>173</v>
      </c>
      <c r="D3339" s="61">
        <v>1101.2399329704906</v>
      </c>
      <c r="E3339" s="62">
        <v>0</v>
      </c>
      <c r="F3339" s="60">
        <v>454057</v>
      </c>
      <c r="G3339" s="60" t="s">
        <v>307</v>
      </c>
      <c r="H3339" s="60">
        <v>2012</v>
      </c>
      <c r="I3339" s="62">
        <v>0</v>
      </c>
      <c r="J3339" s="60" t="s">
        <v>268</v>
      </c>
      <c r="K3339" s="60">
        <v>870905</v>
      </c>
      <c r="L3339" s="61">
        <v>0</v>
      </c>
      <c r="M3339" s="61">
        <v>1101.2399329704906</v>
      </c>
      <c r="N3339" s="61"/>
      <c r="O3339" s="60">
        <v>9210</v>
      </c>
      <c r="P3339" s="60">
        <v>504003</v>
      </c>
    </row>
    <row r="3340" spans="1:16" hidden="1" x14ac:dyDescent="0.25">
      <c r="A3340" s="60" t="s">
        <v>16</v>
      </c>
      <c r="B3340" s="60" t="s">
        <v>15</v>
      </c>
      <c r="C3340" s="57" t="s">
        <v>174</v>
      </c>
      <c r="D3340" s="61">
        <v>1116.0005291053708</v>
      </c>
      <c r="E3340" s="62">
        <v>0</v>
      </c>
      <c r="F3340" s="60">
        <v>434011</v>
      </c>
      <c r="G3340" s="60" t="s">
        <v>339</v>
      </c>
      <c r="H3340" s="60">
        <v>2005</v>
      </c>
      <c r="I3340" s="62">
        <v>0</v>
      </c>
      <c r="J3340" s="60" t="s">
        <v>268</v>
      </c>
      <c r="K3340" s="60">
        <v>870905</v>
      </c>
      <c r="L3340" s="61">
        <v>0</v>
      </c>
      <c r="M3340" s="61">
        <v>1116.0005291053708</v>
      </c>
      <c r="N3340" s="61"/>
      <c r="O3340" s="60">
        <v>9210</v>
      </c>
      <c r="P3340" s="60">
        <v>509021</v>
      </c>
    </row>
    <row r="3341" spans="1:16" hidden="1" x14ac:dyDescent="0.25">
      <c r="A3341" s="60" t="s">
        <v>16</v>
      </c>
      <c r="B3341" s="60" t="s">
        <v>15</v>
      </c>
      <c r="C3341" s="57">
        <v>1000</v>
      </c>
      <c r="D3341" s="61">
        <v>1139.9998856151719</v>
      </c>
      <c r="E3341" s="62">
        <v>0</v>
      </c>
      <c r="F3341" s="60">
        <v>700716</v>
      </c>
      <c r="G3341" s="60" t="s">
        <v>249</v>
      </c>
      <c r="H3341" s="60">
        <v>2012</v>
      </c>
      <c r="I3341" s="62"/>
      <c r="J3341" s="60"/>
      <c r="K3341" s="60"/>
      <c r="L3341" s="61">
        <v>0</v>
      </c>
      <c r="M3341" s="61">
        <v>1139.9998856151719</v>
      </c>
      <c r="N3341" s="61"/>
      <c r="O3341" s="60" t="s">
        <v>250</v>
      </c>
      <c r="P3341" s="60">
        <v>504003</v>
      </c>
    </row>
    <row r="3342" spans="1:16" hidden="1" x14ac:dyDescent="0.25">
      <c r="A3342" s="60" t="s">
        <v>16</v>
      </c>
      <c r="B3342" s="60" t="s">
        <v>15</v>
      </c>
      <c r="C3342" s="57" t="s">
        <v>174</v>
      </c>
      <c r="D3342" s="61">
        <v>1172.9994897739307</v>
      </c>
      <c r="E3342" s="62">
        <v>0</v>
      </c>
      <c r="F3342" s="60">
        <v>434011</v>
      </c>
      <c r="G3342" s="60" t="s">
        <v>339</v>
      </c>
      <c r="H3342" s="60">
        <v>2006</v>
      </c>
      <c r="I3342" s="62">
        <v>0</v>
      </c>
      <c r="J3342" s="60" t="s">
        <v>268</v>
      </c>
      <c r="K3342" s="60">
        <v>870905</v>
      </c>
      <c r="L3342" s="61">
        <v>0</v>
      </c>
      <c r="M3342" s="61">
        <v>1172.9994897739307</v>
      </c>
      <c r="N3342" s="61"/>
      <c r="O3342" s="60">
        <v>9210</v>
      </c>
      <c r="P3342" s="60">
        <v>509021</v>
      </c>
    </row>
    <row r="3343" spans="1:16" hidden="1" x14ac:dyDescent="0.25">
      <c r="A3343" s="60" t="s">
        <v>16</v>
      </c>
      <c r="B3343" s="60" t="s">
        <v>15</v>
      </c>
      <c r="C3343" s="57" t="s">
        <v>174</v>
      </c>
      <c r="D3343" s="61">
        <v>1173.0000688031646</v>
      </c>
      <c r="E3343" s="62">
        <v>0</v>
      </c>
      <c r="F3343" s="60">
        <v>434011</v>
      </c>
      <c r="G3343" s="60" t="s">
        <v>339</v>
      </c>
      <c r="H3343" s="60">
        <v>2006</v>
      </c>
      <c r="I3343" s="62">
        <v>0</v>
      </c>
      <c r="J3343" s="60" t="s">
        <v>268</v>
      </c>
      <c r="K3343" s="60">
        <v>870905</v>
      </c>
      <c r="L3343" s="61">
        <v>0</v>
      </c>
      <c r="M3343" s="61">
        <v>1173.0000688031646</v>
      </c>
      <c r="N3343" s="61"/>
      <c r="O3343" s="60">
        <v>9210</v>
      </c>
      <c r="P3343" s="60">
        <v>509021</v>
      </c>
    </row>
    <row r="3344" spans="1:16" hidden="1" x14ac:dyDescent="0.25">
      <c r="A3344" s="60" t="s">
        <v>16</v>
      </c>
      <c r="B3344" s="60" t="s">
        <v>15</v>
      </c>
      <c r="C3344" s="57" t="s">
        <v>176</v>
      </c>
      <c r="D3344" s="61">
        <v>1190.1599204535225</v>
      </c>
      <c r="E3344" s="62">
        <v>0</v>
      </c>
      <c r="F3344" s="60">
        <v>490280</v>
      </c>
      <c r="G3344" s="60" t="s">
        <v>313</v>
      </c>
      <c r="H3344" s="60">
        <v>2012</v>
      </c>
      <c r="I3344" s="62">
        <v>0</v>
      </c>
      <c r="J3344" s="60" t="s">
        <v>268</v>
      </c>
      <c r="K3344" s="60">
        <v>870905</v>
      </c>
      <c r="L3344" s="61">
        <v>0</v>
      </c>
      <c r="M3344" s="61">
        <v>1190.1599204535225</v>
      </c>
      <c r="N3344" s="61"/>
      <c r="O3344" s="60">
        <v>9210</v>
      </c>
      <c r="P3344" s="60">
        <v>504003</v>
      </c>
    </row>
    <row r="3345" spans="1:16" x14ac:dyDescent="0.25">
      <c r="A3345" s="57" t="s">
        <v>16</v>
      </c>
      <c r="B3345" s="57" t="s">
        <v>15</v>
      </c>
      <c r="C3345" s="57" t="s">
        <v>171</v>
      </c>
      <c r="D3345" s="58">
        <v>1281.3599243752878</v>
      </c>
      <c r="E3345" s="59">
        <v>0</v>
      </c>
      <c r="F3345" s="57">
        <v>404057</v>
      </c>
      <c r="G3345" s="57" t="s">
        <v>303</v>
      </c>
      <c r="H3345" s="57">
        <v>2012</v>
      </c>
      <c r="I3345" s="59">
        <v>0</v>
      </c>
      <c r="J3345" s="57" t="s">
        <v>268</v>
      </c>
      <c r="K3345" s="57">
        <v>870905</v>
      </c>
      <c r="L3345" s="58">
        <v>0</v>
      </c>
      <c r="M3345" s="58">
        <v>1281.3599243752878</v>
      </c>
      <c r="O3345" s="57">
        <v>9210</v>
      </c>
      <c r="P3345" s="57">
        <v>504003</v>
      </c>
    </row>
    <row r="3346" spans="1:16" hidden="1" x14ac:dyDescent="0.25">
      <c r="A3346" s="60" t="s">
        <v>16</v>
      </c>
      <c r="B3346" s="60" t="s">
        <v>15</v>
      </c>
      <c r="C3346" s="57" t="s">
        <v>168</v>
      </c>
      <c r="D3346" s="61">
        <v>1444.4991768050879</v>
      </c>
      <c r="E3346" s="62">
        <v>0</v>
      </c>
      <c r="F3346" s="60">
        <v>444011</v>
      </c>
      <c r="G3346" s="60" t="s">
        <v>334</v>
      </c>
      <c r="H3346" s="60">
        <v>2005</v>
      </c>
      <c r="I3346" s="62">
        <v>0</v>
      </c>
      <c r="J3346" s="60" t="s">
        <v>268</v>
      </c>
      <c r="K3346" s="60">
        <v>870905</v>
      </c>
      <c r="L3346" s="61">
        <v>0</v>
      </c>
      <c r="M3346" s="61">
        <v>1444.4991768050879</v>
      </c>
      <c r="N3346" s="61"/>
      <c r="O3346" s="60">
        <v>9210</v>
      </c>
      <c r="P3346" s="60">
        <v>509021</v>
      </c>
    </row>
    <row r="3347" spans="1:16" hidden="1" x14ac:dyDescent="0.25">
      <c r="A3347" s="60" t="s">
        <v>16</v>
      </c>
      <c r="B3347" s="60" t="s">
        <v>15</v>
      </c>
      <c r="C3347" s="57" t="s">
        <v>168</v>
      </c>
      <c r="D3347" s="61">
        <v>1444.4995925321386</v>
      </c>
      <c r="E3347" s="62">
        <v>0</v>
      </c>
      <c r="F3347" s="60">
        <v>444011</v>
      </c>
      <c r="G3347" s="60" t="s">
        <v>334</v>
      </c>
      <c r="H3347" s="60">
        <v>2005</v>
      </c>
      <c r="I3347" s="62">
        <v>0</v>
      </c>
      <c r="J3347" s="60" t="s">
        <v>268</v>
      </c>
      <c r="K3347" s="60">
        <v>870905</v>
      </c>
      <c r="L3347" s="61">
        <v>0</v>
      </c>
      <c r="M3347" s="61">
        <v>1444.4995925321386</v>
      </c>
      <c r="N3347" s="61"/>
      <c r="O3347" s="60">
        <v>9210</v>
      </c>
      <c r="P3347" s="60">
        <v>509021</v>
      </c>
    </row>
    <row r="3348" spans="1:16" hidden="1" x14ac:dyDescent="0.25">
      <c r="A3348" s="60" t="s">
        <v>16</v>
      </c>
      <c r="B3348" s="60" t="s">
        <v>15</v>
      </c>
      <c r="C3348" s="57" t="s">
        <v>168</v>
      </c>
      <c r="D3348" s="61">
        <v>1444.4997903186586</v>
      </c>
      <c r="E3348" s="62">
        <v>0</v>
      </c>
      <c r="F3348" s="60">
        <v>444011</v>
      </c>
      <c r="G3348" s="60" t="s">
        <v>334</v>
      </c>
      <c r="H3348" s="60">
        <v>2005</v>
      </c>
      <c r="I3348" s="62">
        <v>0</v>
      </c>
      <c r="J3348" s="60" t="s">
        <v>268</v>
      </c>
      <c r="K3348" s="60">
        <v>870905</v>
      </c>
      <c r="L3348" s="61">
        <v>0</v>
      </c>
      <c r="M3348" s="61">
        <v>1444.4997903186586</v>
      </c>
      <c r="N3348" s="61"/>
      <c r="O3348" s="60">
        <v>9210</v>
      </c>
      <c r="P3348" s="60">
        <v>509021</v>
      </c>
    </row>
    <row r="3349" spans="1:16" hidden="1" x14ac:dyDescent="0.25">
      <c r="A3349" s="60" t="s">
        <v>16</v>
      </c>
      <c r="B3349" s="60" t="s">
        <v>15</v>
      </c>
      <c r="C3349" s="57" t="s">
        <v>168</v>
      </c>
      <c r="D3349" s="61">
        <v>1444.4998320240747</v>
      </c>
      <c r="E3349" s="62">
        <v>0</v>
      </c>
      <c r="F3349" s="60">
        <v>444011</v>
      </c>
      <c r="G3349" s="60" t="s">
        <v>334</v>
      </c>
      <c r="H3349" s="60">
        <v>2005</v>
      </c>
      <c r="I3349" s="62">
        <v>0</v>
      </c>
      <c r="J3349" s="60" t="s">
        <v>268</v>
      </c>
      <c r="K3349" s="60">
        <v>870905</v>
      </c>
      <c r="L3349" s="61">
        <v>0</v>
      </c>
      <c r="M3349" s="61">
        <v>1444.4998320240747</v>
      </c>
      <c r="N3349" s="61"/>
      <c r="O3349" s="60">
        <v>9210</v>
      </c>
      <c r="P3349" s="60">
        <v>509021</v>
      </c>
    </row>
    <row r="3350" spans="1:16" hidden="1" x14ac:dyDescent="0.25">
      <c r="A3350" s="60" t="s">
        <v>16</v>
      </c>
      <c r="B3350" s="60" t="s">
        <v>15</v>
      </c>
      <c r="C3350" s="57" t="s">
        <v>168</v>
      </c>
      <c r="D3350" s="61">
        <v>1444.500107566739</v>
      </c>
      <c r="E3350" s="62">
        <v>0</v>
      </c>
      <c r="F3350" s="60">
        <v>444011</v>
      </c>
      <c r="G3350" s="60" t="s">
        <v>334</v>
      </c>
      <c r="H3350" s="60">
        <v>2005</v>
      </c>
      <c r="I3350" s="62">
        <v>0</v>
      </c>
      <c r="J3350" s="60" t="s">
        <v>268</v>
      </c>
      <c r="K3350" s="60">
        <v>870905</v>
      </c>
      <c r="L3350" s="61">
        <v>0</v>
      </c>
      <c r="M3350" s="61">
        <v>1444.500107566739</v>
      </c>
      <c r="N3350" s="61"/>
      <c r="O3350" s="60">
        <v>9210</v>
      </c>
      <c r="P3350" s="60">
        <v>509021</v>
      </c>
    </row>
    <row r="3351" spans="1:16" hidden="1" x14ac:dyDescent="0.25">
      <c r="A3351" s="60" t="s">
        <v>16</v>
      </c>
      <c r="B3351" s="60" t="s">
        <v>15</v>
      </c>
      <c r="C3351" s="57" t="s">
        <v>168</v>
      </c>
      <c r="D3351" s="61">
        <v>1444.5001790004064</v>
      </c>
      <c r="E3351" s="62">
        <v>0</v>
      </c>
      <c r="F3351" s="60">
        <v>444011</v>
      </c>
      <c r="G3351" s="60" t="s">
        <v>334</v>
      </c>
      <c r="H3351" s="60">
        <v>2005</v>
      </c>
      <c r="I3351" s="62">
        <v>0</v>
      </c>
      <c r="J3351" s="60" t="s">
        <v>268</v>
      </c>
      <c r="K3351" s="60">
        <v>870905</v>
      </c>
      <c r="L3351" s="61">
        <v>0</v>
      </c>
      <c r="M3351" s="61">
        <v>1444.5001790004064</v>
      </c>
      <c r="N3351" s="61"/>
      <c r="O3351" s="60">
        <v>9210</v>
      </c>
      <c r="P3351" s="60">
        <v>509021</v>
      </c>
    </row>
    <row r="3352" spans="1:16" hidden="1" x14ac:dyDescent="0.25">
      <c r="A3352" s="60" t="s">
        <v>16</v>
      </c>
      <c r="B3352" s="60" t="s">
        <v>15</v>
      </c>
      <c r="C3352" s="57" t="s">
        <v>168</v>
      </c>
      <c r="D3352" s="61">
        <v>1444.5011217447452</v>
      </c>
      <c r="E3352" s="62">
        <v>0</v>
      </c>
      <c r="F3352" s="60">
        <v>444011</v>
      </c>
      <c r="G3352" s="60" t="s">
        <v>334</v>
      </c>
      <c r="H3352" s="60">
        <v>2005</v>
      </c>
      <c r="I3352" s="62">
        <v>0</v>
      </c>
      <c r="J3352" s="60" t="s">
        <v>268</v>
      </c>
      <c r="K3352" s="60">
        <v>870905</v>
      </c>
      <c r="L3352" s="61">
        <v>0</v>
      </c>
      <c r="M3352" s="61">
        <v>1444.5011217447452</v>
      </c>
      <c r="N3352" s="61"/>
      <c r="O3352" s="60">
        <v>9210</v>
      </c>
      <c r="P3352" s="60">
        <v>509021</v>
      </c>
    </row>
    <row r="3353" spans="1:16" x14ac:dyDescent="0.25">
      <c r="A3353" s="57" t="s">
        <v>16</v>
      </c>
      <c r="B3353" s="57" t="s">
        <v>15</v>
      </c>
      <c r="C3353" s="57" t="s">
        <v>175</v>
      </c>
      <c r="D3353" s="58">
        <v>1465.6005925320724</v>
      </c>
      <c r="E3353" s="59">
        <v>0</v>
      </c>
      <c r="F3353" s="57">
        <v>414011</v>
      </c>
      <c r="G3353" s="57" t="s">
        <v>325</v>
      </c>
      <c r="H3353" s="57">
        <v>2007</v>
      </c>
      <c r="I3353" s="59">
        <v>0</v>
      </c>
      <c r="J3353" s="57" t="s">
        <v>268</v>
      </c>
      <c r="K3353" s="57">
        <v>870905</v>
      </c>
      <c r="L3353" s="58">
        <v>0</v>
      </c>
      <c r="M3353" s="58">
        <v>1465.6005925320724</v>
      </c>
      <c r="O3353" s="57">
        <v>9210</v>
      </c>
      <c r="P3353" s="57">
        <v>509021</v>
      </c>
    </row>
    <row r="3354" spans="1:16" x14ac:dyDescent="0.25">
      <c r="A3354" s="57" t="s">
        <v>16</v>
      </c>
      <c r="B3354" s="57" t="s">
        <v>15</v>
      </c>
      <c r="C3354" s="57" t="s">
        <v>175</v>
      </c>
      <c r="D3354" s="58">
        <v>1465.6024267727053</v>
      </c>
      <c r="E3354" s="59">
        <v>0</v>
      </c>
      <c r="F3354" s="57">
        <v>414011</v>
      </c>
      <c r="G3354" s="57" t="s">
        <v>325</v>
      </c>
      <c r="H3354" s="57">
        <v>2007</v>
      </c>
      <c r="I3354" s="59">
        <v>0</v>
      </c>
      <c r="J3354" s="57" t="s">
        <v>268</v>
      </c>
      <c r="K3354" s="57">
        <v>870905</v>
      </c>
      <c r="L3354" s="58">
        <v>0</v>
      </c>
      <c r="M3354" s="58">
        <v>1465.6024267727053</v>
      </c>
      <c r="O3354" s="57">
        <v>9210</v>
      </c>
      <c r="P3354" s="57">
        <v>509021</v>
      </c>
    </row>
    <row r="3355" spans="1:16" x14ac:dyDescent="0.25">
      <c r="A3355" s="57" t="s">
        <v>16</v>
      </c>
      <c r="B3355" s="57" t="s">
        <v>15</v>
      </c>
      <c r="C3355" s="57" t="s">
        <v>175</v>
      </c>
      <c r="D3355" s="58">
        <v>1489.4994063103977</v>
      </c>
      <c r="E3355" s="59">
        <v>0</v>
      </c>
      <c r="F3355" s="57">
        <v>414011</v>
      </c>
      <c r="G3355" s="57" t="s">
        <v>325</v>
      </c>
      <c r="H3355" s="57">
        <v>2006</v>
      </c>
      <c r="I3355" s="59">
        <v>0</v>
      </c>
      <c r="J3355" s="57" t="s">
        <v>268</v>
      </c>
      <c r="K3355" s="57">
        <v>870905</v>
      </c>
      <c r="L3355" s="58">
        <v>0</v>
      </c>
      <c r="M3355" s="58">
        <v>1489.4994063103977</v>
      </c>
      <c r="O3355" s="57">
        <v>9210</v>
      </c>
      <c r="P3355" s="57">
        <v>509021</v>
      </c>
    </row>
    <row r="3356" spans="1:16" x14ac:dyDescent="0.25">
      <c r="A3356" s="57" t="s">
        <v>16</v>
      </c>
      <c r="B3356" s="57" t="s">
        <v>15</v>
      </c>
      <c r="C3356" s="57" t="s">
        <v>175</v>
      </c>
      <c r="D3356" s="58">
        <v>1489.4998166787807</v>
      </c>
      <c r="E3356" s="59">
        <v>0</v>
      </c>
      <c r="F3356" s="57">
        <v>414011</v>
      </c>
      <c r="G3356" s="57" t="s">
        <v>325</v>
      </c>
      <c r="H3356" s="57">
        <v>2006</v>
      </c>
      <c r="I3356" s="59">
        <v>0</v>
      </c>
      <c r="J3356" s="57" t="s">
        <v>268</v>
      </c>
      <c r="K3356" s="57">
        <v>870905</v>
      </c>
      <c r="L3356" s="58">
        <v>0</v>
      </c>
      <c r="M3356" s="58">
        <v>1489.4998166787807</v>
      </c>
      <c r="O3356" s="57">
        <v>9210</v>
      </c>
      <c r="P3356" s="57">
        <v>509021</v>
      </c>
    </row>
    <row r="3357" spans="1:16" x14ac:dyDescent="0.25">
      <c r="A3357" s="57" t="s">
        <v>16</v>
      </c>
      <c r="B3357" s="57" t="s">
        <v>15</v>
      </c>
      <c r="C3357" s="57" t="s">
        <v>175</v>
      </c>
      <c r="D3357" s="58">
        <v>1489.5008789171541</v>
      </c>
      <c r="E3357" s="59">
        <v>0</v>
      </c>
      <c r="F3357" s="57">
        <v>414011</v>
      </c>
      <c r="G3357" s="57" t="s">
        <v>325</v>
      </c>
      <c r="H3357" s="57">
        <v>2006</v>
      </c>
      <c r="I3357" s="59">
        <v>0</v>
      </c>
      <c r="J3357" s="57" t="s">
        <v>268</v>
      </c>
      <c r="K3357" s="57">
        <v>870905</v>
      </c>
      <c r="L3357" s="58">
        <v>0</v>
      </c>
      <c r="M3357" s="58">
        <v>1489.5008789171541</v>
      </c>
      <c r="O3357" s="57">
        <v>9210</v>
      </c>
      <c r="P3357" s="57">
        <v>509021</v>
      </c>
    </row>
    <row r="3358" spans="1:16" x14ac:dyDescent="0.25">
      <c r="A3358" s="57" t="s">
        <v>16</v>
      </c>
      <c r="B3358" s="57" t="s">
        <v>15</v>
      </c>
      <c r="C3358" s="57" t="s">
        <v>175</v>
      </c>
      <c r="D3358" s="58">
        <v>1489.5013232589331</v>
      </c>
      <c r="E3358" s="59">
        <v>0</v>
      </c>
      <c r="F3358" s="57">
        <v>414011</v>
      </c>
      <c r="G3358" s="57" t="s">
        <v>325</v>
      </c>
      <c r="H3358" s="57">
        <v>2006</v>
      </c>
      <c r="I3358" s="59">
        <v>0</v>
      </c>
      <c r="J3358" s="57" t="s">
        <v>268</v>
      </c>
      <c r="K3358" s="57">
        <v>870905</v>
      </c>
      <c r="L3358" s="58">
        <v>0</v>
      </c>
      <c r="M3358" s="58">
        <v>1489.5013232589331</v>
      </c>
      <c r="O3358" s="57">
        <v>9210</v>
      </c>
      <c r="P3358" s="57">
        <v>509021</v>
      </c>
    </row>
    <row r="3359" spans="1:16" hidden="1" x14ac:dyDescent="0.25">
      <c r="A3359" s="60" t="s">
        <v>16</v>
      </c>
      <c r="B3359" s="60" t="s">
        <v>15</v>
      </c>
      <c r="C3359" s="57" t="s">
        <v>173</v>
      </c>
      <c r="D3359" s="61">
        <v>1499.9990771873056</v>
      </c>
      <c r="E3359" s="62">
        <v>0</v>
      </c>
      <c r="F3359" s="60">
        <v>454011</v>
      </c>
      <c r="G3359" s="60" t="s">
        <v>337</v>
      </c>
      <c r="H3359" s="60">
        <v>2005</v>
      </c>
      <c r="I3359" s="62">
        <v>0</v>
      </c>
      <c r="J3359" s="60" t="s">
        <v>268</v>
      </c>
      <c r="K3359" s="60">
        <v>870905</v>
      </c>
      <c r="L3359" s="61">
        <v>0</v>
      </c>
      <c r="M3359" s="61">
        <v>1499.9990771873056</v>
      </c>
      <c r="N3359" s="61"/>
      <c r="O3359" s="60">
        <v>9210</v>
      </c>
      <c r="P3359" s="60">
        <v>509021</v>
      </c>
    </row>
    <row r="3360" spans="1:16" hidden="1" x14ac:dyDescent="0.25">
      <c r="A3360" s="60" t="s">
        <v>16</v>
      </c>
      <c r="B3360" s="60" t="s">
        <v>15</v>
      </c>
      <c r="C3360" s="57" t="s">
        <v>173</v>
      </c>
      <c r="D3360" s="61">
        <v>1499.9997835679287</v>
      </c>
      <c r="E3360" s="62">
        <v>0</v>
      </c>
      <c r="F3360" s="60">
        <v>454011</v>
      </c>
      <c r="G3360" s="60" t="s">
        <v>337</v>
      </c>
      <c r="H3360" s="60">
        <v>2005</v>
      </c>
      <c r="I3360" s="62">
        <v>0</v>
      </c>
      <c r="J3360" s="60" t="s">
        <v>268</v>
      </c>
      <c r="K3360" s="60">
        <v>870905</v>
      </c>
      <c r="L3360" s="61">
        <v>0</v>
      </c>
      <c r="M3360" s="61">
        <v>1499.9997835679287</v>
      </c>
      <c r="N3360" s="61"/>
      <c r="O3360" s="60">
        <v>9210</v>
      </c>
      <c r="P3360" s="60">
        <v>509021</v>
      </c>
    </row>
    <row r="3361" spans="1:16" hidden="1" x14ac:dyDescent="0.25">
      <c r="A3361" s="60" t="s">
        <v>16</v>
      </c>
      <c r="B3361" s="60" t="s">
        <v>15</v>
      </c>
      <c r="C3361" s="57" t="s">
        <v>173</v>
      </c>
      <c r="D3361" s="61">
        <v>1499.9998843406579</v>
      </c>
      <c r="E3361" s="62">
        <v>0</v>
      </c>
      <c r="F3361" s="60">
        <v>454011</v>
      </c>
      <c r="G3361" s="60" t="s">
        <v>337</v>
      </c>
      <c r="H3361" s="60">
        <v>2005</v>
      </c>
      <c r="I3361" s="62">
        <v>0</v>
      </c>
      <c r="J3361" s="60" t="s">
        <v>268</v>
      </c>
      <c r="K3361" s="60">
        <v>870905</v>
      </c>
      <c r="L3361" s="61">
        <v>0</v>
      </c>
      <c r="M3361" s="61">
        <v>1499.9998843406579</v>
      </c>
      <c r="N3361" s="61"/>
      <c r="O3361" s="60">
        <v>9210</v>
      </c>
      <c r="P3361" s="60">
        <v>509021</v>
      </c>
    </row>
    <row r="3362" spans="1:16" hidden="1" x14ac:dyDescent="0.25">
      <c r="A3362" s="60" t="s">
        <v>16</v>
      </c>
      <c r="B3362" s="60" t="s">
        <v>15</v>
      </c>
      <c r="C3362" s="57" t="s">
        <v>173</v>
      </c>
      <c r="D3362" s="61">
        <v>1500.0001773769004</v>
      </c>
      <c r="E3362" s="62">
        <v>0</v>
      </c>
      <c r="F3362" s="60">
        <v>454011</v>
      </c>
      <c r="G3362" s="60" t="s">
        <v>337</v>
      </c>
      <c r="H3362" s="60">
        <v>2005</v>
      </c>
      <c r="I3362" s="62">
        <v>0</v>
      </c>
      <c r="J3362" s="60" t="s">
        <v>268</v>
      </c>
      <c r="K3362" s="60">
        <v>870905</v>
      </c>
      <c r="L3362" s="61">
        <v>0</v>
      </c>
      <c r="M3362" s="61">
        <v>1500.0001773769004</v>
      </c>
      <c r="N3362" s="61"/>
      <c r="O3362" s="60">
        <v>9210</v>
      </c>
      <c r="P3362" s="60">
        <v>509021</v>
      </c>
    </row>
    <row r="3363" spans="1:16" hidden="1" x14ac:dyDescent="0.25">
      <c r="A3363" s="60" t="s">
        <v>16</v>
      </c>
      <c r="B3363" s="60" t="s">
        <v>15</v>
      </c>
      <c r="C3363" s="57" t="s">
        <v>173</v>
      </c>
      <c r="D3363" s="61">
        <v>1500.0007180867874</v>
      </c>
      <c r="E3363" s="62">
        <v>0</v>
      </c>
      <c r="F3363" s="60">
        <v>454011</v>
      </c>
      <c r="G3363" s="60" t="s">
        <v>337</v>
      </c>
      <c r="H3363" s="60">
        <v>2005</v>
      </c>
      <c r="I3363" s="62">
        <v>0</v>
      </c>
      <c r="J3363" s="60" t="s">
        <v>268</v>
      </c>
      <c r="K3363" s="60">
        <v>870905</v>
      </c>
      <c r="L3363" s="61">
        <v>0</v>
      </c>
      <c r="M3363" s="61">
        <v>1500.0007180867874</v>
      </c>
      <c r="N3363" s="61"/>
      <c r="O3363" s="60">
        <v>9210</v>
      </c>
      <c r="P3363" s="60">
        <v>509021</v>
      </c>
    </row>
    <row r="3364" spans="1:16" hidden="1" x14ac:dyDescent="0.25">
      <c r="A3364" s="60" t="s">
        <v>16</v>
      </c>
      <c r="B3364" s="60" t="s">
        <v>15</v>
      </c>
      <c r="C3364" s="57" t="s">
        <v>173</v>
      </c>
      <c r="D3364" s="61">
        <v>1500.000945840987</v>
      </c>
      <c r="E3364" s="62">
        <v>0</v>
      </c>
      <c r="F3364" s="60">
        <v>454011</v>
      </c>
      <c r="G3364" s="60" t="s">
        <v>337</v>
      </c>
      <c r="H3364" s="60">
        <v>2005</v>
      </c>
      <c r="I3364" s="62">
        <v>0</v>
      </c>
      <c r="J3364" s="60" t="s">
        <v>268</v>
      </c>
      <c r="K3364" s="60">
        <v>870905</v>
      </c>
      <c r="L3364" s="61">
        <v>0</v>
      </c>
      <c r="M3364" s="61">
        <v>1500.000945840987</v>
      </c>
      <c r="N3364" s="61"/>
      <c r="O3364" s="60">
        <v>9210</v>
      </c>
      <c r="P3364" s="60">
        <v>509021</v>
      </c>
    </row>
    <row r="3365" spans="1:16" hidden="1" x14ac:dyDescent="0.25">
      <c r="A3365" s="60" t="s">
        <v>16</v>
      </c>
      <c r="B3365" s="60" t="s">
        <v>15</v>
      </c>
      <c r="C3365" s="57" t="s">
        <v>173</v>
      </c>
      <c r="D3365" s="61">
        <v>1500.0011504021534</v>
      </c>
      <c r="E3365" s="62">
        <v>0</v>
      </c>
      <c r="F3365" s="60">
        <v>454011</v>
      </c>
      <c r="G3365" s="60" t="s">
        <v>337</v>
      </c>
      <c r="H3365" s="60">
        <v>2005</v>
      </c>
      <c r="I3365" s="62">
        <v>0</v>
      </c>
      <c r="J3365" s="60" t="s">
        <v>268</v>
      </c>
      <c r="K3365" s="60">
        <v>870905</v>
      </c>
      <c r="L3365" s="61">
        <v>0</v>
      </c>
      <c r="M3365" s="61">
        <v>1500.0011504021534</v>
      </c>
      <c r="N3365" s="61"/>
      <c r="O3365" s="60">
        <v>9210</v>
      </c>
      <c r="P3365" s="60">
        <v>509021</v>
      </c>
    </row>
    <row r="3366" spans="1:16" x14ac:dyDescent="0.25">
      <c r="A3366" s="57" t="s">
        <v>16</v>
      </c>
      <c r="B3366" s="57" t="s">
        <v>15</v>
      </c>
      <c r="C3366" s="57" t="s">
        <v>175</v>
      </c>
      <c r="D3366" s="58">
        <v>1517.9987911285587</v>
      </c>
      <c r="E3366" s="59">
        <v>0</v>
      </c>
      <c r="F3366" s="57">
        <v>414011</v>
      </c>
      <c r="G3366" s="57" t="s">
        <v>325</v>
      </c>
      <c r="H3366" s="57">
        <v>2005</v>
      </c>
      <c r="I3366" s="59">
        <v>0</v>
      </c>
      <c r="J3366" s="57" t="s">
        <v>268</v>
      </c>
      <c r="K3366" s="57">
        <v>870905</v>
      </c>
      <c r="L3366" s="58">
        <v>0</v>
      </c>
      <c r="M3366" s="58">
        <v>1517.9987911285587</v>
      </c>
      <c r="O3366" s="57">
        <v>9210</v>
      </c>
      <c r="P3366" s="57">
        <v>509021</v>
      </c>
    </row>
    <row r="3367" spans="1:16" x14ac:dyDescent="0.25">
      <c r="A3367" s="57" t="s">
        <v>16</v>
      </c>
      <c r="B3367" s="57" t="s">
        <v>15</v>
      </c>
      <c r="C3367" s="57" t="s">
        <v>175</v>
      </c>
      <c r="D3367" s="58">
        <v>1517.9991175303587</v>
      </c>
      <c r="E3367" s="59">
        <v>0</v>
      </c>
      <c r="F3367" s="57">
        <v>414011</v>
      </c>
      <c r="G3367" s="57" t="s">
        <v>325</v>
      </c>
      <c r="H3367" s="57">
        <v>2005</v>
      </c>
      <c r="I3367" s="59">
        <v>0</v>
      </c>
      <c r="J3367" s="57" t="s">
        <v>268</v>
      </c>
      <c r="K3367" s="57">
        <v>870905</v>
      </c>
      <c r="L3367" s="58">
        <v>0</v>
      </c>
      <c r="M3367" s="58">
        <v>1517.9991175303587</v>
      </c>
      <c r="O3367" s="57">
        <v>9210</v>
      </c>
      <c r="P3367" s="57">
        <v>509021</v>
      </c>
    </row>
    <row r="3368" spans="1:16" x14ac:dyDescent="0.25">
      <c r="A3368" s="57" t="s">
        <v>16</v>
      </c>
      <c r="B3368" s="57" t="s">
        <v>15</v>
      </c>
      <c r="C3368" s="57" t="s">
        <v>175</v>
      </c>
      <c r="D3368" s="58">
        <v>1517.9991979439383</v>
      </c>
      <c r="E3368" s="59">
        <v>0</v>
      </c>
      <c r="F3368" s="57">
        <v>414011</v>
      </c>
      <c r="G3368" s="57" t="s">
        <v>325</v>
      </c>
      <c r="H3368" s="57">
        <v>2005</v>
      </c>
      <c r="I3368" s="59">
        <v>0</v>
      </c>
      <c r="J3368" s="57" t="s">
        <v>268</v>
      </c>
      <c r="K3368" s="57">
        <v>870905</v>
      </c>
      <c r="L3368" s="58">
        <v>0</v>
      </c>
      <c r="M3368" s="58">
        <v>1517.9991979439383</v>
      </c>
      <c r="O3368" s="57">
        <v>9210</v>
      </c>
      <c r="P3368" s="57">
        <v>509021</v>
      </c>
    </row>
    <row r="3369" spans="1:16" x14ac:dyDescent="0.25">
      <c r="A3369" s="57" t="s">
        <v>16</v>
      </c>
      <c r="B3369" s="57" t="s">
        <v>15</v>
      </c>
      <c r="C3369" s="57" t="s">
        <v>175</v>
      </c>
      <c r="D3369" s="58">
        <v>1517.9993567638844</v>
      </c>
      <c r="E3369" s="59">
        <v>0</v>
      </c>
      <c r="F3369" s="57">
        <v>414011</v>
      </c>
      <c r="G3369" s="57" t="s">
        <v>325</v>
      </c>
      <c r="H3369" s="57">
        <v>2005</v>
      </c>
      <c r="I3369" s="59">
        <v>0</v>
      </c>
      <c r="J3369" s="57" t="s">
        <v>268</v>
      </c>
      <c r="K3369" s="57">
        <v>870905</v>
      </c>
      <c r="L3369" s="58">
        <v>0</v>
      </c>
      <c r="M3369" s="58">
        <v>1517.9993567638844</v>
      </c>
      <c r="O3369" s="57">
        <v>9210</v>
      </c>
      <c r="P3369" s="57">
        <v>509021</v>
      </c>
    </row>
    <row r="3370" spans="1:16" x14ac:dyDescent="0.25">
      <c r="A3370" s="57" t="s">
        <v>16</v>
      </c>
      <c r="B3370" s="57" t="s">
        <v>15</v>
      </c>
      <c r="C3370" s="57" t="s">
        <v>175</v>
      </c>
      <c r="D3370" s="58">
        <v>1517.9995634032334</v>
      </c>
      <c r="E3370" s="59">
        <v>0</v>
      </c>
      <c r="F3370" s="57">
        <v>414011</v>
      </c>
      <c r="G3370" s="57" t="s">
        <v>325</v>
      </c>
      <c r="H3370" s="57">
        <v>2005</v>
      </c>
      <c r="I3370" s="59">
        <v>0</v>
      </c>
      <c r="J3370" s="57" t="s">
        <v>268</v>
      </c>
      <c r="K3370" s="57">
        <v>870905</v>
      </c>
      <c r="L3370" s="58">
        <v>0</v>
      </c>
      <c r="M3370" s="58">
        <v>1517.9995634032334</v>
      </c>
      <c r="O3370" s="57">
        <v>9210</v>
      </c>
      <c r="P3370" s="57">
        <v>509021</v>
      </c>
    </row>
    <row r="3371" spans="1:16" x14ac:dyDescent="0.25">
      <c r="A3371" s="57" t="s">
        <v>16</v>
      </c>
      <c r="B3371" s="57" t="s">
        <v>15</v>
      </c>
      <c r="C3371" s="57" t="s">
        <v>175</v>
      </c>
      <c r="D3371" s="58">
        <v>1518.000013804826</v>
      </c>
      <c r="E3371" s="59">
        <v>0</v>
      </c>
      <c r="F3371" s="57">
        <v>414011</v>
      </c>
      <c r="G3371" s="57" t="s">
        <v>325</v>
      </c>
      <c r="H3371" s="57">
        <v>2005</v>
      </c>
      <c r="I3371" s="59">
        <v>0</v>
      </c>
      <c r="J3371" s="57" t="s">
        <v>268</v>
      </c>
      <c r="K3371" s="57">
        <v>870905</v>
      </c>
      <c r="L3371" s="58">
        <v>0</v>
      </c>
      <c r="M3371" s="58">
        <v>1518.000013804826</v>
      </c>
      <c r="O3371" s="57">
        <v>9210</v>
      </c>
      <c r="P3371" s="57">
        <v>509021</v>
      </c>
    </row>
    <row r="3372" spans="1:16" x14ac:dyDescent="0.25">
      <c r="A3372" s="57" t="s">
        <v>16</v>
      </c>
      <c r="B3372" s="57" t="s">
        <v>15</v>
      </c>
      <c r="C3372" s="57" t="s">
        <v>175</v>
      </c>
      <c r="D3372" s="58">
        <v>1518.000385262628</v>
      </c>
      <c r="E3372" s="59">
        <v>0</v>
      </c>
      <c r="F3372" s="57">
        <v>414011</v>
      </c>
      <c r="G3372" s="57" t="s">
        <v>325</v>
      </c>
      <c r="H3372" s="57">
        <v>2005</v>
      </c>
      <c r="I3372" s="59">
        <v>0</v>
      </c>
      <c r="J3372" s="57" t="s">
        <v>268</v>
      </c>
      <c r="K3372" s="57">
        <v>870905</v>
      </c>
      <c r="L3372" s="58">
        <v>0</v>
      </c>
      <c r="M3372" s="58">
        <v>1518.000385262628</v>
      </c>
      <c r="O3372" s="57">
        <v>9210</v>
      </c>
      <c r="P3372" s="57">
        <v>509021</v>
      </c>
    </row>
    <row r="3373" spans="1:16" hidden="1" x14ac:dyDescent="0.25">
      <c r="A3373" s="60" t="s">
        <v>16</v>
      </c>
      <c r="B3373" s="60" t="s">
        <v>15</v>
      </c>
      <c r="C3373" s="57" t="s">
        <v>168</v>
      </c>
      <c r="D3373" s="61">
        <v>1529.9995975436257</v>
      </c>
      <c r="E3373" s="62">
        <v>0</v>
      </c>
      <c r="F3373" s="60">
        <v>444011</v>
      </c>
      <c r="G3373" s="60" t="s">
        <v>334</v>
      </c>
      <c r="H3373" s="60">
        <v>2006</v>
      </c>
      <c r="I3373" s="62">
        <v>0</v>
      </c>
      <c r="J3373" s="60" t="s">
        <v>268</v>
      </c>
      <c r="K3373" s="60">
        <v>870905</v>
      </c>
      <c r="L3373" s="61">
        <v>0</v>
      </c>
      <c r="M3373" s="61">
        <v>1529.9995975436257</v>
      </c>
      <c r="N3373" s="61"/>
      <c r="O3373" s="60">
        <v>9210</v>
      </c>
      <c r="P3373" s="60">
        <v>509021</v>
      </c>
    </row>
    <row r="3374" spans="1:16" hidden="1" x14ac:dyDescent="0.25">
      <c r="A3374" s="60" t="s">
        <v>16</v>
      </c>
      <c r="B3374" s="60" t="s">
        <v>15</v>
      </c>
      <c r="C3374" s="57" t="s">
        <v>168</v>
      </c>
      <c r="D3374" s="61">
        <v>1529.999916146493</v>
      </c>
      <c r="E3374" s="62">
        <v>0</v>
      </c>
      <c r="F3374" s="60">
        <v>444011</v>
      </c>
      <c r="G3374" s="60" t="s">
        <v>334</v>
      </c>
      <c r="H3374" s="60">
        <v>2006</v>
      </c>
      <c r="I3374" s="62">
        <v>0</v>
      </c>
      <c r="J3374" s="60" t="s">
        <v>268</v>
      </c>
      <c r="K3374" s="60">
        <v>870905</v>
      </c>
      <c r="L3374" s="61">
        <v>0</v>
      </c>
      <c r="M3374" s="61">
        <v>1529.999916146493</v>
      </c>
      <c r="N3374" s="61"/>
      <c r="O3374" s="60">
        <v>9210</v>
      </c>
      <c r="P3374" s="60">
        <v>509021</v>
      </c>
    </row>
    <row r="3375" spans="1:16" hidden="1" x14ac:dyDescent="0.25">
      <c r="A3375" s="60" t="s">
        <v>16</v>
      </c>
      <c r="B3375" s="60" t="s">
        <v>15</v>
      </c>
      <c r="C3375" s="57" t="s">
        <v>168</v>
      </c>
      <c r="D3375" s="61">
        <v>1530.0006490799146</v>
      </c>
      <c r="E3375" s="62">
        <v>0</v>
      </c>
      <c r="F3375" s="60">
        <v>444011</v>
      </c>
      <c r="G3375" s="60" t="s">
        <v>334</v>
      </c>
      <c r="H3375" s="60">
        <v>2006</v>
      </c>
      <c r="I3375" s="62">
        <v>0</v>
      </c>
      <c r="J3375" s="60" t="s">
        <v>268</v>
      </c>
      <c r="K3375" s="60">
        <v>870905</v>
      </c>
      <c r="L3375" s="61">
        <v>0</v>
      </c>
      <c r="M3375" s="61">
        <v>1530.0006490799146</v>
      </c>
      <c r="N3375" s="61"/>
      <c r="O3375" s="60">
        <v>9210</v>
      </c>
      <c r="P3375" s="60">
        <v>509021</v>
      </c>
    </row>
    <row r="3376" spans="1:16" hidden="1" x14ac:dyDescent="0.25">
      <c r="A3376" s="60" t="s">
        <v>16</v>
      </c>
      <c r="B3376" s="60" t="s">
        <v>15</v>
      </c>
      <c r="C3376" s="57" t="s">
        <v>168</v>
      </c>
      <c r="D3376" s="61">
        <v>1530.0007349949744</v>
      </c>
      <c r="E3376" s="62">
        <v>0</v>
      </c>
      <c r="F3376" s="60">
        <v>444011</v>
      </c>
      <c r="G3376" s="60" t="s">
        <v>334</v>
      </c>
      <c r="H3376" s="60">
        <v>2006</v>
      </c>
      <c r="I3376" s="62">
        <v>0</v>
      </c>
      <c r="J3376" s="60" t="s">
        <v>268</v>
      </c>
      <c r="K3376" s="60">
        <v>870905</v>
      </c>
      <c r="L3376" s="61">
        <v>0</v>
      </c>
      <c r="M3376" s="61">
        <v>1530.0007349949744</v>
      </c>
      <c r="N3376" s="61"/>
      <c r="O3376" s="60">
        <v>9210</v>
      </c>
      <c r="P3376" s="60">
        <v>509021</v>
      </c>
    </row>
    <row r="3377" spans="1:16" hidden="1" x14ac:dyDescent="0.25">
      <c r="A3377" s="60" t="s">
        <v>16</v>
      </c>
      <c r="B3377" s="60" t="s">
        <v>15</v>
      </c>
      <c r="C3377" s="57" t="s">
        <v>173</v>
      </c>
      <c r="D3377" s="61">
        <v>1588.498247258425</v>
      </c>
      <c r="E3377" s="62">
        <v>0</v>
      </c>
      <c r="F3377" s="60">
        <v>454011</v>
      </c>
      <c r="G3377" s="60" t="s">
        <v>337</v>
      </c>
      <c r="H3377" s="60">
        <v>2006</v>
      </c>
      <c r="I3377" s="62">
        <v>0</v>
      </c>
      <c r="J3377" s="60" t="s">
        <v>268</v>
      </c>
      <c r="K3377" s="60">
        <v>870905</v>
      </c>
      <c r="L3377" s="61">
        <v>0</v>
      </c>
      <c r="M3377" s="61">
        <v>1588.498247258425</v>
      </c>
      <c r="N3377" s="61"/>
      <c r="O3377" s="60">
        <v>9210</v>
      </c>
      <c r="P3377" s="60">
        <v>509021</v>
      </c>
    </row>
    <row r="3378" spans="1:16" hidden="1" x14ac:dyDescent="0.25">
      <c r="A3378" s="60" t="s">
        <v>16</v>
      </c>
      <c r="B3378" s="60" t="s">
        <v>15</v>
      </c>
      <c r="C3378" s="57" t="s">
        <v>173</v>
      </c>
      <c r="D3378" s="61">
        <v>1588.4998739990724</v>
      </c>
      <c r="E3378" s="62">
        <v>0</v>
      </c>
      <c r="F3378" s="60">
        <v>454011</v>
      </c>
      <c r="G3378" s="60" t="s">
        <v>337</v>
      </c>
      <c r="H3378" s="60">
        <v>2006</v>
      </c>
      <c r="I3378" s="62">
        <v>0</v>
      </c>
      <c r="J3378" s="60" t="s">
        <v>268</v>
      </c>
      <c r="K3378" s="60">
        <v>870905</v>
      </c>
      <c r="L3378" s="61">
        <v>0</v>
      </c>
      <c r="M3378" s="61">
        <v>1588.4998739990724</v>
      </c>
      <c r="N3378" s="61"/>
      <c r="O3378" s="60">
        <v>9210</v>
      </c>
      <c r="P3378" s="60">
        <v>509021</v>
      </c>
    </row>
    <row r="3379" spans="1:16" hidden="1" x14ac:dyDescent="0.25">
      <c r="A3379" s="60" t="s">
        <v>16</v>
      </c>
      <c r="B3379" s="60" t="s">
        <v>15</v>
      </c>
      <c r="C3379" s="57" t="s">
        <v>173</v>
      </c>
      <c r="D3379" s="61">
        <v>1588.5001237069007</v>
      </c>
      <c r="E3379" s="62">
        <v>0</v>
      </c>
      <c r="F3379" s="60">
        <v>454011</v>
      </c>
      <c r="G3379" s="60" t="s">
        <v>337</v>
      </c>
      <c r="H3379" s="60">
        <v>2006</v>
      </c>
      <c r="I3379" s="62">
        <v>0</v>
      </c>
      <c r="J3379" s="60" t="s">
        <v>268</v>
      </c>
      <c r="K3379" s="60">
        <v>870905</v>
      </c>
      <c r="L3379" s="61">
        <v>0</v>
      </c>
      <c r="M3379" s="61">
        <v>1588.5001237069007</v>
      </c>
      <c r="N3379" s="61"/>
      <c r="O3379" s="60">
        <v>9210</v>
      </c>
      <c r="P3379" s="60">
        <v>509021</v>
      </c>
    </row>
    <row r="3380" spans="1:16" hidden="1" x14ac:dyDescent="0.25">
      <c r="A3380" s="60" t="s">
        <v>16</v>
      </c>
      <c r="B3380" s="60" t="s">
        <v>15</v>
      </c>
      <c r="C3380" s="57" t="s">
        <v>173</v>
      </c>
      <c r="D3380" s="61">
        <v>1588.5002920859615</v>
      </c>
      <c r="E3380" s="62">
        <v>0</v>
      </c>
      <c r="F3380" s="60">
        <v>454011</v>
      </c>
      <c r="G3380" s="60" t="s">
        <v>337</v>
      </c>
      <c r="H3380" s="60">
        <v>2006</v>
      </c>
      <c r="I3380" s="62">
        <v>0</v>
      </c>
      <c r="J3380" s="60" t="s">
        <v>268</v>
      </c>
      <c r="K3380" s="60">
        <v>870905</v>
      </c>
      <c r="L3380" s="61">
        <v>0</v>
      </c>
      <c r="M3380" s="61">
        <v>1588.5002920859615</v>
      </c>
      <c r="N3380" s="61"/>
      <c r="O3380" s="60">
        <v>9210</v>
      </c>
      <c r="P3380" s="60">
        <v>509021</v>
      </c>
    </row>
    <row r="3381" spans="1:16" x14ac:dyDescent="0.25">
      <c r="A3381" s="57" t="s">
        <v>16</v>
      </c>
      <c r="B3381" s="57" t="s">
        <v>15</v>
      </c>
      <c r="C3381" s="57" t="s">
        <v>175</v>
      </c>
      <c r="D3381" s="58">
        <v>1588.7998845183156</v>
      </c>
      <c r="E3381" s="59">
        <v>0</v>
      </c>
      <c r="F3381" s="57">
        <v>414011</v>
      </c>
      <c r="G3381" s="57" t="s">
        <v>325</v>
      </c>
      <c r="H3381" s="57">
        <v>2006</v>
      </c>
      <c r="I3381" s="59">
        <v>0</v>
      </c>
      <c r="J3381" s="57" t="s">
        <v>268</v>
      </c>
      <c r="K3381" s="57">
        <v>870905</v>
      </c>
      <c r="L3381" s="58">
        <v>0</v>
      </c>
      <c r="M3381" s="58">
        <v>1588.7998845183156</v>
      </c>
      <c r="O3381" s="57">
        <v>9210</v>
      </c>
      <c r="P3381" s="57">
        <v>509021</v>
      </c>
    </row>
    <row r="3382" spans="1:16" x14ac:dyDescent="0.25">
      <c r="A3382" s="57" t="s">
        <v>16</v>
      </c>
      <c r="B3382" s="57" t="s">
        <v>15</v>
      </c>
      <c r="C3382" s="57" t="s">
        <v>175</v>
      </c>
      <c r="D3382" s="58">
        <v>1588.7999728472644</v>
      </c>
      <c r="E3382" s="59">
        <v>0</v>
      </c>
      <c r="F3382" s="57">
        <v>414011</v>
      </c>
      <c r="G3382" s="57" t="s">
        <v>325</v>
      </c>
      <c r="H3382" s="57">
        <v>2006</v>
      </c>
      <c r="I3382" s="59">
        <v>0</v>
      </c>
      <c r="J3382" s="57" t="s">
        <v>268</v>
      </c>
      <c r="K3382" s="57">
        <v>870905</v>
      </c>
      <c r="L3382" s="58">
        <v>0</v>
      </c>
      <c r="M3382" s="58">
        <v>1588.7999728472644</v>
      </c>
      <c r="O3382" s="57">
        <v>9210</v>
      </c>
      <c r="P3382" s="57">
        <v>509021</v>
      </c>
    </row>
    <row r="3383" spans="1:16" x14ac:dyDescent="0.25">
      <c r="A3383" s="57" t="s">
        <v>16</v>
      </c>
      <c r="B3383" s="57" t="s">
        <v>15</v>
      </c>
      <c r="C3383" s="57" t="s">
        <v>175</v>
      </c>
      <c r="D3383" s="58">
        <v>1588.7999958307848</v>
      </c>
      <c r="E3383" s="59">
        <v>0</v>
      </c>
      <c r="F3383" s="57">
        <v>414011</v>
      </c>
      <c r="G3383" s="57" t="s">
        <v>325</v>
      </c>
      <c r="H3383" s="57">
        <v>2006</v>
      </c>
      <c r="I3383" s="59">
        <v>0</v>
      </c>
      <c r="J3383" s="57" t="s">
        <v>268</v>
      </c>
      <c r="K3383" s="57">
        <v>870905</v>
      </c>
      <c r="L3383" s="58">
        <v>0</v>
      </c>
      <c r="M3383" s="58">
        <v>1588.7999958307848</v>
      </c>
      <c r="O3383" s="57">
        <v>9210</v>
      </c>
      <c r="P3383" s="57">
        <v>509021</v>
      </c>
    </row>
    <row r="3384" spans="1:16" x14ac:dyDescent="0.25">
      <c r="A3384" s="57" t="s">
        <v>16</v>
      </c>
      <c r="B3384" s="57" t="s">
        <v>15</v>
      </c>
      <c r="C3384" s="57" t="s">
        <v>175</v>
      </c>
      <c r="D3384" s="58">
        <v>1588.8001100482568</v>
      </c>
      <c r="E3384" s="59">
        <v>0</v>
      </c>
      <c r="F3384" s="57">
        <v>414011</v>
      </c>
      <c r="G3384" s="57" t="s">
        <v>325</v>
      </c>
      <c r="H3384" s="57">
        <v>2006</v>
      </c>
      <c r="I3384" s="59">
        <v>0</v>
      </c>
      <c r="J3384" s="57" t="s">
        <v>268</v>
      </c>
      <c r="K3384" s="57">
        <v>870905</v>
      </c>
      <c r="L3384" s="58">
        <v>0</v>
      </c>
      <c r="M3384" s="58">
        <v>1588.8001100482568</v>
      </c>
      <c r="O3384" s="57">
        <v>9210</v>
      </c>
      <c r="P3384" s="57">
        <v>509021</v>
      </c>
    </row>
    <row r="3385" spans="1:16" x14ac:dyDescent="0.25">
      <c r="A3385" s="57" t="s">
        <v>16</v>
      </c>
      <c r="B3385" s="57" t="s">
        <v>15</v>
      </c>
      <c r="C3385" s="57" t="s">
        <v>175</v>
      </c>
      <c r="D3385" s="58">
        <v>1588.8002785297463</v>
      </c>
      <c r="E3385" s="59">
        <v>0</v>
      </c>
      <c r="F3385" s="57">
        <v>414011</v>
      </c>
      <c r="G3385" s="57" t="s">
        <v>325</v>
      </c>
      <c r="H3385" s="57">
        <v>2006</v>
      </c>
      <c r="I3385" s="59">
        <v>0</v>
      </c>
      <c r="J3385" s="57" t="s">
        <v>268</v>
      </c>
      <c r="K3385" s="57">
        <v>870905</v>
      </c>
      <c r="L3385" s="58">
        <v>0</v>
      </c>
      <c r="M3385" s="58">
        <v>1588.8002785297463</v>
      </c>
      <c r="O3385" s="57">
        <v>9210</v>
      </c>
      <c r="P3385" s="57">
        <v>509021</v>
      </c>
    </row>
    <row r="3386" spans="1:16" hidden="1" x14ac:dyDescent="0.25">
      <c r="A3386" s="60" t="s">
        <v>16</v>
      </c>
      <c r="B3386" s="60" t="s">
        <v>15</v>
      </c>
      <c r="C3386" s="57" t="s">
        <v>168</v>
      </c>
      <c r="D3386" s="61">
        <v>1631.997618368835</v>
      </c>
      <c r="E3386" s="62">
        <v>0</v>
      </c>
      <c r="F3386" s="60">
        <v>444011</v>
      </c>
      <c r="G3386" s="60" t="s">
        <v>334</v>
      </c>
      <c r="H3386" s="60">
        <v>2006</v>
      </c>
      <c r="I3386" s="62">
        <v>0</v>
      </c>
      <c r="J3386" s="60" t="s">
        <v>268</v>
      </c>
      <c r="K3386" s="60">
        <v>870905</v>
      </c>
      <c r="L3386" s="61">
        <v>0</v>
      </c>
      <c r="M3386" s="61">
        <v>1631.997618368835</v>
      </c>
      <c r="N3386" s="61"/>
      <c r="O3386" s="60">
        <v>9210</v>
      </c>
      <c r="P3386" s="60">
        <v>509021</v>
      </c>
    </row>
    <row r="3387" spans="1:16" hidden="1" x14ac:dyDescent="0.25">
      <c r="A3387" s="60" t="s">
        <v>16</v>
      </c>
      <c r="B3387" s="60" t="s">
        <v>15</v>
      </c>
      <c r="C3387" s="57" t="s">
        <v>168</v>
      </c>
      <c r="D3387" s="61">
        <v>1631.9998856338379</v>
      </c>
      <c r="E3387" s="62">
        <v>0</v>
      </c>
      <c r="F3387" s="60">
        <v>444011</v>
      </c>
      <c r="G3387" s="60" t="s">
        <v>334</v>
      </c>
      <c r="H3387" s="60">
        <v>2006</v>
      </c>
      <c r="I3387" s="62">
        <v>0</v>
      </c>
      <c r="J3387" s="60" t="s">
        <v>268</v>
      </c>
      <c r="K3387" s="60">
        <v>870905</v>
      </c>
      <c r="L3387" s="61">
        <v>0</v>
      </c>
      <c r="M3387" s="61">
        <v>1631.9998856338379</v>
      </c>
      <c r="N3387" s="61"/>
      <c r="O3387" s="60">
        <v>9210</v>
      </c>
      <c r="P3387" s="60">
        <v>509021</v>
      </c>
    </row>
    <row r="3388" spans="1:16" hidden="1" x14ac:dyDescent="0.25">
      <c r="A3388" s="60" t="s">
        <v>16</v>
      </c>
      <c r="B3388" s="60" t="s">
        <v>15</v>
      </c>
      <c r="C3388" s="57" t="s">
        <v>168</v>
      </c>
      <c r="D3388" s="61">
        <v>1631.9999115654925</v>
      </c>
      <c r="E3388" s="62">
        <v>0</v>
      </c>
      <c r="F3388" s="60">
        <v>444011</v>
      </c>
      <c r="G3388" s="60" t="s">
        <v>334</v>
      </c>
      <c r="H3388" s="60">
        <v>2006</v>
      </c>
      <c r="I3388" s="62">
        <v>0</v>
      </c>
      <c r="J3388" s="60" t="s">
        <v>268</v>
      </c>
      <c r="K3388" s="60">
        <v>870905</v>
      </c>
      <c r="L3388" s="61">
        <v>0</v>
      </c>
      <c r="M3388" s="61">
        <v>1631.9999115654925</v>
      </c>
      <c r="N3388" s="61"/>
      <c r="O3388" s="60">
        <v>9210</v>
      </c>
      <c r="P3388" s="60">
        <v>509021</v>
      </c>
    </row>
    <row r="3389" spans="1:16" hidden="1" x14ac:dyDescent="0.25">
      <c r="A3389" s="60" t="s">
        <v>16</v>
      </c>
      <c r="B3389" s="60" t="s">
        <v>15</v>
      </c>
      <c r="C3389" s="57" t="s">
        <v>168</v>
      </c>
      <c r="D3389" s="61">
        <v>1631.9999518054008</v>
      </c>
      <c r="E3389" s="62">
        <v>0</v>
      </c>
      <c r="F3389" s="60">
        <v>444011</v>
      </c>
      <c r="G3389" s="60" t="s">
        <v>334</v>
      </c>
      <c r="H3389" s="60">
        <v>2006</v>
      </c>
      <c r="I3389" s="62">
        <v>0</v>
      </c>
      <c r="J3389" s="60" t="s">
        <v>268</v>
      </c>
      <c r="K3389" s="60">
        <v>870905</v>
      </c>
      <c r="L3389" s="61">
        <v>0</v>
      </c>
      <c r="M3389" s="61">
        <v>1631.9999518054008</v>
      </c>
      <c r="N3389" s="61"/>
      <c r="O3389" s="60">
        <v>9210</v>
      </c>
      <c r="P3389" s="60">
        <v>509021</v>
      </c>
    </row>
    <row r="3390" spans="1:16" hidden="1" x14ac:dyDescent="0.25">
      <c r="A3390" s="60" t="s">
        <v>16</v>
      </c>
      <c r="B3390" s="60" t="s">
        <v>15</v>
      </c>
      <c r="C3390" s="57" t="s">
        <v>168</v>
      </c>
      <c r="D3390" s="61">
        <v>1632.0000435532606</v>
      </c>
      <c r="E3390" s="62">
        <v>0</v>
      </c>
      <c r="F3390" s="60">
        <v>444011</v>
      </c>
      <c r="G3390" s="60" t="s">
        <v>334</v>
      </c>
      <c r="H3390" s="60">
        <v>2006</v>
      </c>
      <c r="I3390" s="62">
        <v>0</v>
      </c>
      <c r="J3390" s="60" t="s">
        <v>268</v>
      </c>
      <c r="K3390" s="60">
        <v>870905</v>
      </c>
      <c r="L3390" s="61">
        <v>0</v>
      </c>
      <c r="M3390" s="61">
        <v>1632.0000435532606</v>
      </c>
      <c r="N3390" s="61"/>
      <c r="O3390" s="60">
        <v>9210</v>
      </c>
      <c r="P3390" s="60">
        <v>509021</v>
      </c>
    </row>
    <row r="3391" spans="1:16" hidden="1" x14ac:dyDescent="0.25">
      <c r="A3391" s="60" t="s">
        <v>16</v>
      </c>
      <c r="B3391" s="60" t="s">
        <v>15</v>
      </c>
      <c r="C3391" s="57" t="s">
        <v>173</v>
      </c>
      <c r="D3391" s="61">
        <v>1694.3999566508958</v>
      </c>
      <c r="E3391" s="62">
        <v>0</v>
      </c>
      <c r="F3391" s="60">
        <v>454011</v>
      </c>
      <c r="G3391" s="60" t="s">
        <v>337</v>
      </c>
      <c r="H3391" s="60">
        <v>2006</v>
      </c>
      <c r="I3391" s="62">
        <v>0</v>
      </c>
      <c r="J3391" s="60" t="s">
        <v>268</v>
      </c>
      <c r="K3391" s="60">
        <v>870905</v>
      </c>
      <c r="L3391" s="61">
        <v>0</v>
      </c>
      <c r="M3391" s="61">
        <v>1694.3999566508958</v>
      </c>
      <c r="N3391" s="61"/>
      <c r="O3391" s="60">
        <v>9210</v>
      </c>
      <c r="P3391" s="60">
        <v>509021</v>
      </c>
    </row>
    <row r="3392" spans="1:16" hidden="1" x14ac:dyDescent="0.25">
      <c r="A3392" s="60" t="s">
        <v>16</v>
      </c>
      <c r="B3392" s="60" t="s">
        <v>15</v>
      </c>
      <c r="C3392" s="57" t="s">
        <v>173</v>
      </c>
      <c r="D3392" s="61">
        <v>1694.3999889169738</v>
      </c>
      <c r="E3392" s="62">
        <v>0</v>
      </c>
      <c r="F3392" s="60">
        <v>454011</v>
      </c>
      <c r="G3392" s="60" t="s">
        <v>337</v>
      </c>
      <c r="H3392" s="60">
        <v>2006</v>
      </c>
      <c r="I3392" s="62">
        <v>0</v>
      </c>
      <c r="J3392" s="60" t="s">
        <v>268</v>
      </c>
      <c r="K3392" s="60">
        <v>870905</v>
      </c>
      <c r="L3392" s="61">
        <v>0</v>
      </c>
      <c r="M3392" s="61">
        <v>1694.3999889169738</v>
      </c>
      <c r="N3392" s="61"/>
      <c r="O3392" s="60">
        <v>9210</v>
      </c>
      <c r="P3392" s="60">
        <v>509021</v>
      </c>
    </row>
    <row r="3393" spans="1:16" hidden="1" x14ac:dyDescent="0.25">
      <c r="A3393" s="60" t="s">
        <v>16</v>
      </c>
      <c r="B3393" s="60" t="s">
        <v>15</v>
      </c>
      <c r="C3393" s="57" t="s">
        <v>173</v>
      </c>
      <c r="D3393" s="61">
        <v>1694.4000477303682</v>
      </c>
      <c r="E3393" s="62">
        <v>0</v>
      </c>
      <c r="F3393" s="60">
        <v>454011</v>
      </c>
      <c r="G3393" s="60" t="s">
        <v>337</v>
      </c>
      <c r="H3393" s="60">
        <v>2006</v>
      </c>
      <c r="I3393" s="62">
        <v>0</v>
      </c>
      <c r="J3393" s="60" t="s">
        <v>268</v>
      </c>
      <c r="K3393" s="60">
        <v>870905</v>
      </c>
      <c r="L3393" s="61">
        <v>0</v>
      </c>
      <c r="M3393" s="61">
        <v>1694.4000477303682</v>
      </c>
      <c r="N3393" s="61"/>
      <c r="O3393" s="60">
        <v>9210</v>
      </c>
      <c r="P3393" s="60">
        <v>509021</v>
      </c>
    </row>
    <row r="3394" spans="1:16" hidden="1" x14ac:dyDescent="0.25">
      <c r="A3394" s="60" t="s">
        <v>16</v>
      </c>
      <c r="B3394" s="60" t="s">
        <v>15</v>
      </c>
      <c r="C3394" s="57" t="s">
        <v>173</v>
      </c>
      <c r="D3394" s="61">
        <v>1694.4001007114132</v>
      </c>
      <c r="E3394" s="62">
        <v>0</v>
      </c>
      <c r="F3394" s="60">
        <v>454011</v>
      </c>
      <c r="G3394" s="60" t="s">
        <v>337</v>
      </c>
      <c r="H3394" s="60">
        <v>2006</v>
      </c>
      <c r="I3394" s="62">
        <v>0</v>
      </c>
      <c r="J3394" s="60" t="s">
        <v>268</v>
      </c>
      <c r="K3394" s="60">
        <v>870905</v>
      </c>
      <c r="L3394" s="61">
        <v>0</v>
      </c>
      <c r="M3394" s="61">
        <v>1694.4001007114132</v>
      </c>
      <c r="N3394" s="61"/>
      <c r="O3394" s="60">
        <v>9210</v>
      </c>
      <c r="P3394" s="60">
        <v>509021</v>
      </c>
    </row>
    <row r="3395" spans="1:16" hidden="1" x14ac:dyDescent="0.25">
      <c r="A3395" s="60" t="s">
        <v>16</v>
      </c>
      <c r="B3395" s="60" t="s">
        <v>15</v>
      </c>
      <c r="C3395" s="57" t="s">
        <v>173</v>
      </c>
      <c r="D3395" s="61">
        <v>1694.4044282193017</v>
      </c>
      <c r="E3395" s="62">
        <v>0</v>
      </c>
      <c r="F3395" s="60">
        <v>454011</v>
      </c>
      <c r="G3395" s="60" t="s">
        <v>337</v>
      </c>
      <c r="H3395" s="60">
        <v>2006</v>
      </c>
      <c r="I3395" s="62">
        <v>0</v>
      </c>
      <c r="J3395" s="60" t="s">
        <v>268</v>
      </c>
      <c r="K3395" s="60">
        <v>870905</v>
      </c>
      <c r="L3395" s="61">
        <v>0</v>
      </c>
      <c r="M3395" s="61">
        <v>1694.4044282193017</v>
      </c>
      <c r="N3395" s="61"/>
      <c r="O3395" s="60">
        <v>9210</v>
      </c>
      <c r="P3395" s="60">
        <v>509021</v>
      </c>
    </row>
    <row r="3396" spans="1:16" hidden="1" x14ac:dyDescent="0.25">
      <c r="A3396" s="60" t="s">
        <v>16</v>
      </c>
      <c r="B3396" s="60" t="s">
        <v>15</v>
      </c>
      <c r="C3396" s="57">
        <v>1300</v>
      </c>
      <c r="D3396" s="61">
        <v>1715.9985324813292</v>
      </c>
      <c r="E3396" s="62">
        <v>0</v>
      </c>
      <c r="F3396" s="60">
        <v>300211</v>
      </c>
      <c r="G3396" s="60" t="s">
        <v>324</v>
      </c>
      <c r="H3396" s="60">
        <v>2005</v>
      </c>
      <c r="I3396" s="62">
        <v>0</v>
      </c>
      <c r="J3396" s="60" t="s">
        <v>268</v>
      </c>
      <c r="K3396" s="60">
        <v>870905</v>
      </c>
      <c r="L3396" s="61">
        <v>0</v>
      </c>
      <c r="M3396" s="61">
        <v>1715.9985324813292</v>
      </c>
      <c r="N3396" s="61"/>
      <c r="O3396" s="60">
        <v>9210</v>
      </c>
      <c r="P3396" s="60">
        <v>509021</v>
      </c>
    </row>
    <row r="3397" spans="1:16" hidden="1" x14ac:dyDescent="0.25">
      <c r="A3397" s="60" t="s">
        <v>16</v>
      </c>
      <c r="B3397" s="60" t="s">
        <v>15</v>
      </c>
      <c r="C3397" s="57">
        <v>1300</v>
      </c>
      <c r="D3397" s="61">
        <v>1721.999141225574</v>
      </c>
      <c r="E3397" s="62">
        <v>0</v>
      </c>
      <c r="F3397" s="60">
        <v>300211</v>
      </c>
      <c r="G3397" s="60" t="s">
        <v>324</v>
      </c>
      <c r="H3397" s="60">
        <v>2006</v>
      </c>
      <c r="I3397" s="62">
        <v>0</v>
      </c>
      <c r="J3397" s="60" t="s">
        <v>268</v>
      </c>
      <c r="K3397" s="60">
        <v>870905</v>
      </c>
      <c r="L3397" s="61">
        <v>0</v>
      </c>
      <c r="M3397" s="61">
        <v>1721.999141225574</v>
      </c>
      <c r="N3397" s="61"/>
      <c r="O3397" s="60">
        <v>9210</v>
      </c>
      <c r="P3397" s="60">
        <v>509021</v>
      </c>
    </row>
    <row r="3398" spans="1:16" hidden="1" x14ac:dyDescent="0.25">
      <c r="A3398" s="60" t="s">
        <v>16</v>
      </c>
      <c r="B3398" s="60" t="s">
        <v>15</v>
      </c>
      <c r="C3398" s="57">
        <v>1300</v>
      </c>
      <c r="D3398" s="61">
        <v>1721.9999262923327</v>
      </c>
      <c r="E3398" s="62">
        <v>0</v>
      </c>
      <c r="F3398" s="60">
        <v>300211</v>
      </c>
      <c r="G3398" s="60" t="s">
        <v>324</v>
      </c>
      <c r="H3398" s="60">
        <v>2006</v>
      </c>
      <c r="I3398" s="62">
        <v>0</v>
      </c>
      <c r="J3398" s="60" t="s">
        <v>268</v>
      </c>
      <c r="K3398" s="60">
        <v>870905</v>
      </c>
      <c r="L3398" s="61">
        <v>0</v>
      </c>
      <c r="M3398" s="61">
        <v>1721.9999262923327</v>
      </c>
      <c r="N3398" s="61"/>
      <c r="O3398" s="60">
        <v>9210</v>
      </c>
      <c r="P3398" s="60">
        <v>509021</v>
      </c>
    </row>
    <row r="3399" spans="1:16" hidden="1" x14ac:dyDescent="0.25">
      <c r="A3399" s="60" t="s">
        <v>16</v>
      </c>
      <c r="B3399" s="60" t="s">
        <v>15</v>
      </c>
      <c r="C3399" s="57" t="s">
        <v>173</v>
      </c>
      <c r="D3399" s="61">
        <v>1777.5995371424165</v>
      </c>
      <c r="E3399" s="62">
        <v>0</v>
      </c>
      <c r="F3399" s="60">
        <v>454011</v>
      </c>
      <c r="G3399" s="60" t="s">
        <v>337</v>
      </c>
      <c r="H3399" s="60">
        <v>2007</v>
      </c>
      <c r="I3399" s="62">
        <v>0</v>
      </c>
      <c r="J3399" s="60" t="s">
        <v>268</v>
      </c>
      <c r="K3399" s="60">
        <v>870905</v>
      </c>
      <c r="L3399" s="61">
        <v>0</v>
      </c>
      <c r="M3399" s="61">
        <v>1777.5995371424165</v>
      </c>
      <c r="N3399" s="61"/>
      <c r="O3399" s="60">
        <v>9210</v>
      </c>
      <c r="P3399" s="60">
        <v>509021</v>
      </c>
    </row>
    <row r="3400" spans="1:16" hidden="1" x14ac:dyDescent="0.25">
      <c r="A3400" s="60" t="s">
        <v>16</v>
      </c>
      <c r="B3400" s="60" t="s">
        <v>15</v>
      </c>
      <c r="C3400" s="57" t="s">
        <v>173</v>
      </c>
      <c r="D3400" s="61">
        <v>1777.6008993007142</v>
      </c>
      <c r="E3400" s="62">
        <v>0</v>
      </c>
      <c r="F3400" s="60">
        <v>454011</v>
      </c>
      <c r="G3400" s="60" t="s">
        <v>337</v>
      </c>
      <c r="H3400" s="60">
        <v>2007</v>
      </c>
      <c r="I3400" s="62">
        <v>0</v>
      </c>
      <c r="J3400" s="60" t="s">
        <v>268</v>
      </c>
      <c r="K3400" s="60">
        <v>870905</v>
      </c>
      <c r="L3400" s="61">
        <v>0</v>
      </c>
      <c r="M3400" s="61">
        <v>1777.6008993007142</v>
      </c>
      <c r="N3400" s="61"/>
      <c r="O3400" s="60">
        <v>9210</v>
      </c>
      <c r="P3400" s="60">
        <v>509021</v>
      </c>
    </row>
    <row r="3401" spans="1:16" hidden="1" x14ac:dyDescent="0.25">
      <c r="A3401" s="60" t="s">
        <v>16</v>
      </c>
      <c r="B3401" s="60" t="s">
        <v>15</v>
      </c>
      <c r="C3401" s="57" t="s">
        <v>168</v>
      </c>
      <c r="D3401" s="61">
        <v>1806.4001547727769</v>
      </c>
      <c r="E3401" s="62">
        <v>0</v>
      </c>
      <c r="F3401" s="60">
        <v>444011</v>
      </c>
      <c r="G3401" s="60" t="s">
        <v>334</v>
      </c>
      <c r="H3401" s="60">
        <v>2007</v>
      </c>
      <c r="I3401" s="62">
        <v>0</v>
      </c>
      <c r="J3401" s="60" t="s">
        <v>268</v>
      </c>
      <c r="K3401" s="60">
        <v>870905</v>
      </c>
      <c r="L3401" s="61">
        <v>0</v>
      </c>
      <c r="M3401" s="61">
        <v>1806.4001547727769</v>
      </c>
      <c r="N3401" s="61"/>
      <c r="O3401" s="60">
        <v>9210</v>
      </c>
      <c r="P3401" s="60">
        <v>509021</v>
      </c>
    </row>
    <row r="3402" spans="1:16" hidden="1" x14ac:dyDescent="0.25">
      <c r="A3402" s="60" t="s">
        <v>16</v>
      </c>
      <c r="B3402" s="60" t="s">
        <v>15</v>
      </c>
      <c r="C3402" s="57" t="s">
        <v>168</v>
      </c>
      <c r="D3402" s="61">
        <v>1806.4017690374544</v>
      </c>
      <c r="E3402" s="62">
        <v>0</v>
      </c>
      <c r="F3402" s="60">
        <v>444011</v>
      </c>
      <c r="G3402" s="60" t="s">
        <v>334</v>
      </c>
      <c r="H3402" s="60">
        <v>2007</v>
      </c>
      <c r="I3402" s="62">
        <v>0</v>
      </c>
      <c r="J3402" s="60" t="s">
        <v>268</v>
      </c>
      <c r="K3402" s="60">
        <v>870905</v>
      </c>
      <c r="L3402" s="61">
        <v>0</v>
      </c>
      <c r="M3402" s="61">
        <v>1806.4017690374544</v>
      </c>
      <c r="N3402" s="61"/>
      <c r="O3402" s="60">
        <v>9210</v>
      </c>
      <c r="P3402" s="60">
        <v>509021</v>
      </c>
    </row>
    <row r="3403" spans="1:16" hidden="1" x14ac:dyDescent="0.25">
      <c r="A3403" s="60" t="s">
        <v>16</v>
      </c>
      <c r="B3403" s="60" t="s">
        <v>15</v>
      </c>
      <c r="C3403" s="57" t="s">
        <v>167</v>
      </c>
      <c r="D3403" s="61">
        <v>2186.5200776836391</v>
      </c>
      <c r="E3403" s="62">
        <v>0</v>
      </c>
      <c r="F3403" s="60">
        <v>464057</v>
      </c>
      <c r="G3403" s="60" t="s">
        <v>295</v>
      </c>
      <c r="H3403" s="60">
        <v>2012</v>
      </c>
      <c r="I3403" s="62">
        <v>0</v>
      </c>
      <c r="J3403" s="60" t="s">
        <v>268</v>
      </c>
      <c r="K3403" s="60">
        <v>870905</v>
      </c>
      <c r="L3403" s="61">
        <v>0</v>
      </c>
      <c r="M3403" s="61">
        <v>2186.5200776836391</v>
      </c>
      <c r="N3403" s="61"/>
      <c r="O3403" s="60">
        <v>9210</v>
      </c>
      <c r="P3403" s="60">
        <v>504003</v>
      </c>
    </row>
    <row r="3404" spans="1:16" hidden="1" x14ac:dyDescent="0.25">
      <c r="A3404" s="60" t="s">
        <v>16</v>
      </c>
      <c r="B3404" s="60" t="s">
        <v>15</v>
      </c>
      <c r="C3404" s="57" t="s">
        <v>174</v>
      </c>
      <c r="D3404" s="61">
        <v>2612.4994965904375</v>
      </c>
      <c r="E3404" s="62">
        <v>0</v>
      </c>
      <c r="F3404" s="60">
        <v>434008</v>
      </c>
      <c r="G3404" s="60" t="s">
        <v>368</v>
      </c>
      <c r="H3404" s="60">
        <v>2009</v>
      </c>
      <c r="I3404" s="62">
        <v>0</v>
      </c>
      <c r="J3404" s="60" t="s">
        <v>268</v>
      </c>
      <c r="K3404" s="60">
        <v>870905</v>
      </c>
      <c r="L3404" s="61">
        <v>0</v>
      </c>
      <c r="M3404" s="61">
        <v>2612.4994965904375</v>
      </c>
      <c r="N3404" s="61"/>
      <c r="O3404" s="60">
        <v>9210</v>
      </c>
      <c r="P3404" s="60">
        <v>504003</v>
      </c>
    </row>
    <row r="3405" spans="1:16" x14ac:dyDescent="0.25">
      <c r="A3405" s="57" t="s">
        <v>16</v>
      </c>
      <c r="B3405" s="57" t="s">
        <v>15</v>
      </c>
      <c r="C3405" s="57" t="s">
        <v>5</v>
      </c>
      <c r="D3405" s="58">
        <v>2662.4996247384815</v>
      </c>
      <c r="E3405" s="59">
        <v>0</v>
      </c>
      <c r="F3405" s="57">
        <v>424011</v>
      </c>
      <c r="G3405" s="57" t="s">
        <v>326</v>
      </c>
      <c r="H3405" s="57">
        <v>2006</v>
      </c>
      <c r="I3405" s="59">
        <v>0</v>
      </c>
      <c r="J3405" s="57" t="s">
        <v>268</v>
      </c>
      <c r="K3405" s="57">
        <v>870905</v>
      </c>
      <c r="L3405" s="58">
        <v>0</v>
      </c>
      <c r="M3405" s="58">
        <v>2662.4996247384815</v>
      </c>
      <c r="O3405" s="57">
        <v>9210</v>
      </c>
      <c r="P3405" s="57">
        <v>509021</v>
      </c>
    </row>
    <row r="3406" spans="1:16" x14ac:dyDescent="0.25">
      <c r="A3406" s="57" t="s">
        <v>16</v>
      </c>
      <c r="B3406" s="57" t="s">
        <v>15</v>
      </c>
      <c r="C3406" s="57" t="s">
        <v>5</v>
      </c>
      <c r="D3406" s="58">
        <v>2662.5000055166779</v>
      </c>
      <c r="E3406" s="59">
        <v>0</v>
      </c>
      <c r="F3406" s="57">
        <v>424011</v>
      </c>
      <c r="G3406" s="57" t="s">
        <v>326</v>
      </c>
      <c r="H3406" s="57">
        <v>2006</v>
      </c>
      <c r="I3406" s="59">
        <v>0</v>
      </c>
      <c r="J3406" s="57" t="s">
        <v>268</v>
      </c>
      <c r="K3406" s="57">
        <v>870905</v>
      </c>
      <c r="L3406" s="58">
        <v>0</v>
      </c>
      <c r="M3406" s="58">
        <v>2662.5000055166779</v>
      </c>
      <c r="O3406" s="57">
        <v>9210</v>
      </c>
      <c r="P3406" s="57">
        <v>509021</v>
      </c>
    </row>
    <row r="3407" spans="1:16" x14ac:dyDescent="0.25">
      <c r="A3407" s="57" t="s">
        <v>16</v>
      </c>
      <c r="B3407" s="57" t="s">
        <v>15</v>
      </c>
      <c r="C3407" s="57" t="s">
        <v>5</v>
      </c>
      <c r="D3407" s="58">
        <v>2662.5003727823837</v>
      </c>
      <c r="E3407" s="59">
        <v>0</v>
      </c>
      <c r="F3407" s="57">
        <v>424011</v>
      </c>
      <c r="G3407" s="57" t="s">
        <v>326</v>
      </c>
      <c r="H3407" s="57">
        <v>2006</v>
      </c>
      <c r="I3407" s="59">
        <v>0</v>
      </c>
      <c r="J3407" s="57" t="s">
        <v>268</v>
      </c>
      <c r="K3407" s="57">
        <v>870905</v>
      </c>
      <c r="L3407" s="58">
        <v>0</v>
      </c>
      <c r="M3407" s="58">
        <v>2662.5003727823837</v>
      </c>
      <c r="O3407" s="57">
        <v>9210</v>
      </c>
      <c r="P3407" s="57">
        <v>509021</v>
      </c>
    </row>
    <row r="3408" spans="1:16" x14ac:dyDescent="0.25">
      <c r="A3408" s="57" t="s">
        <v>16</v>
      </c>
      <c r="B3408" s="57" t="s">
        <v>15</v>
      </c>
      <c r="C3408" s="57" t="s">
        <v>5</v>
      </c>
      <c r="D3408" s="58">
        <v>2662.5015532759703</v>
      </c>
      <c r="E3408" s="59">
        <v>0</v>
      </c>
      <c r="F3408" s="57">
        <v>424011</v>
      </c>
      <c r="G3408" s="57" t="s">
        <v>326</v>
      </c>
      <c r="H3408" s="57">
        <v>2006</v>
      </c>
      <c r="I3408" s="59">
        <v>0</v>
      </c>
      <c r="J3408" s="57" t="s">
        <v>268</v>
      </c>
      <c r="K3408" s="57">
        <v>870905</v>
      </c>
      <c r="L3408" s="58">
        <v>0</v>
      </c>
      <c r="M3408" s="58">
        <v>2662.5015532759703</v>
      </c>
      <c r="O3408" s="57">
        <v>9210</v>
      </c>
      <c r="P3408" s="57">
        <v>509021</v>
      </c>
    </row>
    <row r="3409" spans="1:16" x14ac:dyDescent="0.25">
      <c r="A3409" s="57" t="s">
        <v>16</v>
      </c>
      <c r="B3409" s="57" t="s">
        <v>15</v>
      </c>
      <c r="C3409" s="57" t="s">
        <v>5</v>
      </c>
      <c r="D3409" s="58">
        <v>2672.9988438198757</v>
      </c>
      <c r="E3409" s="59">
        <v>0</v>
      </c>
      <c r="F3409" s="57">
        <v>424011</v>
      </c>
      <c r="G3409" s="57" t="s">
        <v>326</v>
      </c>
      <c r="H3409" s="57">
        <v>2005</v>
      </c>
      <c r="I3409" s="59">
        <v>0</v>
      </c>
      <c r="J3409" s="57" t="s">
        <v>268</v>
      </c>
      <c r="K3409" s="57">
        <v>870905</v>
      </c>
      <c r="L3409" s="58">
        <v>0</v>
      </c>
      <c r="M3409" s="58">
        <v>2672.9988438198757</v>
      </c>
      <c r="O3409" s="57">
        <v>9210</v>
      </c>
      <c r="P3409" s="57">
        <v>509021</v>
      </c>
    </row>
    <row r="3410" spans="1:16" x14ac:dyDescent="0.25">
      <c r="A3410" s="57" t="s">
        <v>16</v>
      </c>
      <c r="B3410" s="57" t="s">
        <v>15</v>
      </c>
      <c r="C3410" s="57" t="s">
        <v>5</v>
      </c>
      <c r="D3410" s="58">
        <v>2672.9988453249243</v>
      </c>
      <c r="E3410" s="59">
        <v>0</v>
      </c>
      <c r="F3410" s="57">
        <v>424011</v>
      </c>
      <c r="G3410" s="57" t="s">
        <v>326</v>
      </c>
      <c r="H3410" s="57">
        <v>2005</v>
      </c>
      <c r="I3410" s="59">
        <v>0</v>
      </c>
      <c r="J3410" s="57" t="s">
        <v>268</v>
      </c>
      <c r="K3410" s="57">
        <v>870905</v>
      </c>
      <c r="L3410" s="58">
        <v>0</v>
      </c>
      <c r="M3410" s="58">
        <v>2672.9988453249243</v>
      </c>
      <c r="O3410" s="57">
        <v>9210</v>
      </c>
      <c r="P3410" s="57">
        <v>509021</v>
      </c>
    </row>
    <row r="3411" spans="1:16" x14ac:dyDescent="0.25">
      <c r="A3411" s="57" t="s">
        <v>16</v>
      </c>
      <c r="B3411" s="57" t="s">
        <v>15</v>
      </c>
      <c r="C3411" s="57" t="s">
        <v>5</v>
      </c>
      <c r="D3411" s="58">
        <v>2672.9994761060502</v>
      </c>
      <c r="E3411" s="59">
        <v>0</v>
      </c>
      <c r="F3411" s="57">
        <v>424011</v>
      </c>
      <c r="G3411" s="57" t="s">
        <v>326</v>
      </c>
      <c r="H3411" s="57">
        <v>2005</v>
      </c>
      <c r="I3411" s="59">
        <v>0</v>
      </c>
      <c r="J3411" s="57" t="s">
        <v>268</v>
      </c>
      <c r="K3411" s="57">
        <v>870905</v>
      </c>
      <c r="L3411" s="58">
        <v>0</v>
      </c>
      <c r="M3411" s="58">
        <v>2672.9994761060502</v>
      </c>
      <c r="O3411" s="57">
        <v>9210</v>
      </c>
      <c r="P3411" s="57">
        <v>509021</v>
      </c>
    </row>
    <row r="3412" spans="1:16" x14ac:dyDescent="0.25">
      <c r="A3412" s="57" t="s">
        <v>16</v>
      </c>
      <c r="B3412" s="57" t="s">
        <v>15</v>
      </c>
      <c r="C3412" s="57" t="s">
        <v>5</v>
      </c>
      <c r="D3412" s="58">
        <v>2672.9998300729285</v>
      </c>
      <c r="E3412" s="59">
        <v>0</v>
      </c>
      <c r="F3412" s="57">
        <v>424011</v>
      </c>
      <c r="G3412" s="57" t="s">
        <v>326</v>
      </c>
      <c r="H3412" s="57">
        <v>2005</v>
      </c>
      <c r="I3412" s="59">
        <v>0</v>
      </c>
      <c r="J3412" s="57" t="s">
        <v>268</v>
      </c>
      <c r="K3412" s="57">
        <v>870905</v>
      </c>
      <c r="L3412" s="58">
        <v>0</v>
      </c>
      <c r="M3412" s="58">
        <v>2672.9998300729285</v>
      </c>
      <c r="O3412" s="57">
        <v>9210</v>
      </c>
      <c r="P3412" s="57">
        <v>509021</v>
      </c>
    </row>
    <row r="3413" spans="1:16" x14ac:dyDescent="0.25">
      <c r="A3413" s="57" t="s">
        <v>16</v>
      </c>
      <c r="B3413" s="57" t="s">
        <v>15</v>
      </c>
      <c r="C3413" s="57" t="s">
        <v>5</v>
      </c>
      <c r="D3413" s="58">
        <v>2672.9998340049065</v>
      </c>
      <c r="E3413" s="59">
        <v>0</v>
      </c>
      <c r="F3413" s="57">
        <v>424011</v>
      </c>
      <c r="G3413" s="57" t="s">
        <v>326</v>
      </c>
      <c r="H3413" s="57">
        <v>2005</v>
      </c>
      <c r="I3413" s="59">
        <v>0</v>
      </c>
      <c r="J3413" s="57" t="s">
        <v>268</v>
      </c>
      <c r="K3413" s="57">
        <v>870905</v>
      </c>
      <c r="L3413" s="58">
        <v>0</v>
      </c>
      <c r="M3413" s="58">
        <v>2672.9998340049065</v>
      </c>
      <c r="O3413" s="57">
        <v>9210</v>
      </c>
      <c r="P3413" s="57">
        <v>509021</v>
      </c>
    </row>
    <row r="3414" spans="1:16" x14ac:dyDescent="0.25">
      <c r="A3414" s="57" t="s">
        <v>16</v>
      </c>
      <c r="B3414" s="57" t="s">
        <v>15</v>
      </c>
      <c r="C3414" s="57" t="s">
        <v>5</v>
      </c>
      <c r="D3414" s="58">
        <v>2673.0007376752828</v>
      </c>
      <c r="E3414" s="59">
        <v>0</v>
      </c>
      <c r="F3414" s="57">
        <v>424011</v>
      </c>
      <c r="G3414" s="57" t="s">
        <v>326</v>
      </c>
      <c r="H3414" s="57">
        <v>2005</v>
      </c>
      <c r="I3414" s="59">
        <v>0</v>
      </c>
      <c r="J3414" s="57" t="s">
        <v>268</v>
      </c>
      <c r="K3414" s="57">
        <v>870905</v>
      </c>
      <c r="L3414" s="58">
        <v>0</v>
      </c>
      <c r="M3414" s="58">
        <v>2673.0007376752828</v>
      </c>
      <c r="O3414" s="57">
        <v>9210</v>
      </c>
      <c r="P3414" s="57">
        <v>509021</v>
      </c>
    </row>
    <row r="3415" spans="1:16" x14ac:dyDescent="0.25">
      <c r="A3415" s="57" t="s">
        <v>16</v>
      </c>
      <c r="B3415" s="57" t="s">
        <v>15</v>
      </c>
      <c r="C3415" s="57" t="s">
        <v>5</v>
      </c>
      <c r="D3415" s="58">
        <v>2673.0008703211865</v>
      </c>
      <c r="E3415" s="59">
        <v>0</v>
      </c>
      <c r="F3415" s="57">
        <v>424011</v>
      </c>
      <c r="G3415" s="57" t="s">
        <v>326</v>
      </c>
      <c r="H3415" s="57">
        <v>2005</v>
      </c>
      <c r="I3415" s="59">
        <v>0</v>
      </c>
      <c r="J3415" s="57" t="s">
        <v>268</v>
      </c>
      <c r="K3415" s="57">
        <v>870905</v>
      </c>
      <c r="L3415" s="58">
        <v>0</v>
      </c>
      <c r="M3415" s="58">
        <v>2673.0008703211865</v>
      </c>
      <c r="O3415" s="57">
        <v>9210</v>
      </c>
      <c r="P3415" s="57">
        <v>509021</v>
      </c>
    </row>
    <row r="3416" spans="1:16" hidden="1" x14ac:dyDescent="0.25">
      <c r="A3416" s="60" t="s">
        <v>16</v>
      </c>
      <c r="B3416" s="60" t="s">
        <v>15</v>
      </c>
      <c r="C3416" s="57">
        <v>1101</v>
      </c>
      <c r="D3416" s="61">
        <v>2694.9599851626535</v>
      </c>
      <c r="E3416" s="62">
        <v>0</v>
      </c>
      <c r="F3416" s="60">
        <v>615349</v>
      </c>
      <c r="G3416" s="60" t="s">
        <v>277</v>
      </c>
      <c r="H3416" s="60">
        <v>2012</v>
      </c>
      <c r="I3416" s="62"/>
      <c r="J3416" s="60"/>
      <c r="K3416" s="60"/>
      <c r="L3416" s="61">
        <v>0</v>
      </c>
      <c r="M3416" s="61">
        <v>2694.9599851626535</v>
      </c>
      <c r="N3416" s="61"/>
      <c r="O3416" s="60" t="s">
        <v>250</v>
      </c>
      <c r="P3416" s="60">
        <v>504003</v>
      </c>
    </row>
    <row r="3417" spans="1:16" hidden="1" x14ac:dyDescent="0.25">
      <c r="A3417" s="60" t="s">
        <v>16</v>
      </c>
      <c r="B3417" s="60" t="s">
        <v>15</v>
      </c>
      <c r="C3417" s="57">
        <v>1105</v>
      </c>
      <c r="D3417" s="61">
        <v>2735.9999542460687</v>
      </c>
      <c r="E3417" s="62">
        <v>0</v>
      </c>
      <c r="F3417" s="60">
        <v>640015</v>
      </c>
      <c r="G3417" s="60" t="s">
        <v>278</v>
      </c>
      <c r="H3417" s="60">
        <v>2012</v>
      </c>
      <c r="I3417" s="62"/>
      <c r="J3417" s="60"/>
      <c r="K3417" s="60"/>
      <c r="L3417" s="61">
        <v>0</v>
      </c>
      <c r="M3417" s="61">
        <v>2735.9999542460687</v>
      </c>
      <c r="N3417" s="61"/>
      <c r="O3417" s="60" t="s">
        <v>250</v>
      </c>
      <c r="P3417" s="60">
        <v>504003</v>
      </c>
    </row>
    <row r="3418" spans="1:16" x14ac:dyDescent="0.25">
      <c r="A3418" s="57" t="s">
        <v>16</v>
      </c>
      <c r="B3418" s="57" t="s">
        <v>15</v>
      </c>
      <c r="C3418" s="57" t="s">
        <v>5</v>
      </c>
      <c r="D3418" s="58">
        <v>2748.8001874911856</v>
      </c>
      <c r="E3418" s="59">
        <v>0</v>
      </c>
      <c r="F3418" s="57">
        <v>424011</v>
      </c>
      <c r="G3418" s="57" t="s">
        <v>326</v>
      </c>
      <c r="H3418" s="57">
        <v>2007</v>
      </c>
      <c r="I3418" s="59">
        <v>0</v>
      </c>
      <c r="J3418" s="57" t="s">
        <v>268</v>
      </c>
      <c r="K3418" s="57">
        <v>870905</v>
      </c>
      <c r="L3418" s="58">
        <v>0</v>
      </c>
      <c r="M3418" s="58">
        <v>2748.8001874911856</v>
      </c>
      <c r="O3418" s="57">
        <v>9210</v>
      </c>
      <c r="P3418" s="57">
        <v>509021</v>
      </c>
    </row>
    <row r="3419" spans="1:16" x14ac:dyDescent="0.25">
      <c r="A3419" s="57" t="s">
        <v>16</v>
      </c>
      <c r="B3419" s="57" t="s">
        <v>15</v>
      </c>
      <c r="C3419" s="57" t="s">
        <v>5</v>
      </c>
      <c r="D3419" s="58">
        <v>2748.8003719592862</v>
      </c>
      <c r="E3419" s="59">
        <v>0</v>
      </c>
      <c r="F3419" s="57">
        <v>424011</v>
      </c>
      <c r="G3419" s="57" t="s">
        <v>326</v>
      </c>
      <c r="H3419" s="57">
        <v>2007</v>
      </c>
      <c r="I3419" s="59">
        <v>0</v>
      </c>
      <c r="J3419" s="57" t="s">
        <v>268</v>
      </c>
      <c r="K3419" s="57">
        <v>870905</v>
      </c>
      <c r="L3419" s="58">
        <v>0</v>
      </c>
      <c r="M3419" s="58">
        <v>2748.8003719592862</v>
      </c>
      <c r="O3419" s="57">
        <v>9210</v>
      </c>
      <c r="P3419" s="57">
        <v>509021</v>
      </c>
    </row>
    <row r="3420" spans="1:16" x14ac:dyDescent="0.25">
      <c r="A3420" s="57" t="s">
        <v>16</v>
      </c>
      <c r="B3420" s="57" t="s">
        <v>15</v>
      </c>
      <c r="C3420" s="57" t="s">
        <v>5</v>
      </c>
      <c r="D3420" s="58">
        <v>2839.9942477552368</v>
      </c>
      <c r="E3420" s="59">
        <v>0</v>
      </c>
      <c r="F3420" s="57">
        <v>424011</v>
      </c>
      <c r="G3420" s="57" t="s">
        <v>326</v>
      </c>
      <c r="H3420" s="57">
        <v>2006</v>
      </c>
      <c r="I3420" s="59">
        <v>0</v>
      </c>
      <c r="J3420" s="57" t="s">
        <v>268</v>
      </c>
      <c r="K3420" s="57">
        <v>870905</v>
      </c>
      <c r="L3420" s="58">
        <v>0</v>
      </c>
      <c r="M3420" s="58">
        <v>2839.9942477552368</v>
      </c>
      <c r="O3420" s="57">
        <v>9210</v>
      </c>
      <c r="P3420" s="57">
        <v>509021</v>
      </c>
    </row>
    <row r="3421" spans="1:16" x14ac:dyDescent="0.25">
      <c r="A3421" s="57" t="s">
        <v>16</v>
      </c>
      <c r="B3421" s="57" t="s">
        <v>15</v>
      </c>
      <c r="C3421" s="57" t="s">
        <v>5</v>
      </c>
      <c r="D3421" s="58">
        <v>2839.999882382228</v>
      </c>
      <c r="E3421" s="59">
        <v>0</v>
      </c>
      <c r="F3421" s="57">
        <v>424011</v>
      </c>
      <c r="G3421" s="57" t="s">
        <v>326</v>
      </c>
      <c r="H3421" s="57">
        <v>2006</v>
      </c>
      <c r="I3421" s="59">
        <v>0</v>
      </c>
      <c r="J3421" s="57" t="s">
        <v>268</v>
      </c>
      <c r="K3421" s="57">
        <v>870905</v>
      </c>
      <c r="L3421" s="58">
        <v>0</v>
      </c>
      <c r="M3421" s="58">
        <v>2839.999882382228</v>
      </c>
      <c r="O3421" s="57">
        <v>9210</v>
      </c>
      <c r="P3421" s="57">
        <v>509021</v>
      </c>
    </row>
    <row r="3422" spans="1:16" x14ac:dyDescent="0.25">
      <c r="A3422" s="57" t="s">
        <v>16</v>
      </c>
      <c r="B3422" s="57" t="s">
        <v>15</v>
      </c>
      <c r="C3422" s="57" t="s">
        <v>5</v>
      </c>
      <c r="D3422" s="58">
        <v>2839.9999153923809</v>
      </c>
      <c r="E3422" s="59">
        <v>0</v>
      </c>
      <c r="F3422" s="57">
        <v>424011</v>
      </c>
      <c r="G3422" s="57" t="s">
        <v>326</v>
      </c>
      <c r="H3422" s="57">
        <v>2006</v>
      </c>
      <c r="I3422" s="59">
        <v>0</v>
      </c>
      <c r="J3422" s="57" t="s">
        <v>268</v>
      </c>
      <c r="K3422" s="57">
        <v>870905</v>
      </c>
      <c r="L3422" s="58">
        <v>0</v>
      </c>
      <c r="M3422" s="58">
        <v>2839.9999153923809</v>
      </c>
      <c r="O3422" s="57">
        <v>9210</v>
      </c>
      <c r="P3422" s="57">
        <v>509021</v>
      </c>
    </row>
    <row r="3423" spans="1:16" x14ac:dyDescent="0.25">
      <c r="A3423" s="57" t="s">
        <v>16</v>
      </c>
      <c r="B3423" s="57" t="s">
        <v>15</v>
      </c>
      <c r="C3423" s="57" t="s">
        <v>5</v>
      </c>
      <c r="D3423" s="58">
        <v>2840.0000043068749</v>
      </c>
      <c r="E3423" s="59">
        <v>0</v>
      </c>
      <c r="F3423" s="57">
        <v>424011</v>
      </c>
      <c r="G3423" s="57" t="s">
        <v>326</v>
      </c>
      <c r="H3423" s="57">
        <v>2006</v>
      </c>
      <c r="I3423" s="59">
        <v>0</v>
      </c>
      <c r="J3423" s="57" t="s">
        <v>268</v>
      </c>
      <c r="K3423" s="57">
        <v>870905</v>
      </c>
      <c r="L3423" s="58">
        <v>0</v>
      </c>
      <c r="M3423" s="58">
        <v>2840.0000043068749</v>
      </c>
      <c r="O3423" s="57">
        <v>9210</v>
      </c>
      <c r="P3423" s="57">
        <v>509021</v>
      </c>
    </row>
    <row r="3424" spans="1:16" x14ac:dyDescent="0.25">
      <c r="A3424" s="57" t="s">
        <v>16</v>
      </c>
      <c r="B3424" s="57" t="s">
        <v>15</v>
      </c>
      <c r="C3424" s="57" t="s">
        <v>5</v>
      </c>
      <c r="D3424" s="58">
        <v>2840.0000799610643</v>
      </c>
      <c r="E3424" s="59">
        <v>0</v>
      </c>
      <c r="F3424" s="57">
        <v>424011</v>
      </c>
      <c r="G3424" s="57" t="s">
        <v>326</v>
      </c>
      <c r="H3424" s="57">
        <v>2006</v>
      </c>
      <c r="I3424" s="59">
        <v>0</v>
      </c>
      <c r="J3424" s="57" t="s">
        <v>268</v>
      </c>
      <c r="K3424" s="57">
        <v>870905</v>
      </c>
      <c r="L3424" s="58">
        <v>0</v>
      </c>
      <c r="M3424" s="58">
        <v>2840.0000799610643</v>
      </c>
      <c r="O3424" s="57">
        <v>9210</v>
      </c>
      <c r="P3424" s="57">
        <v>509021</v>
      </c>
    </row>
    <row r="3425" spans="1:16" hidden="1" x14ac:dyDescent="0.25">
      <c r="A3425" s="60" t="s">
        <v>16</v>
      </c>
      <c r="B3425" s="60" t="s">
        <v>15</v>
      </c>
      <c r="C3425" s="57" t="s">
        <v>168</v>
      </c>
      <c r="D3425" s="61">
        <v>2888.999558246931</v>
      </c>
      <c r="E3425" s="62">
        <v>0</v>
      </c>
      <c r="F3425" s="60">
        <v>444011</v>
      </c>
      <c r="G3425" s="60" t="s">
        <v>334</v>
      </c>
      <c r="H3425" s="60">
        <v>2005</v>
      </c>
      <c r="I3425" s="62">
        <v>0</v>
      </c>
      <c r="J3425" s="60" t="s">
        <v>268</v>
      </c>
      <c r="K3425" s="60">
        <v>870905</v>
      </c>
      <c r="L3425" s="61">
        <v>0</v>
      </c>
      <c r="M3425" s="61">
        <v>2888.999558246931</v>
      </c>
      <c r="N3425" s="61"/>
      <c r="O3425" s="60">
        <v>9210</v>
      </c>
      <c r="P3425" s="60">
        <v>509021</v>
      </c>
    </row>
    <row r="3426" spans="1:16" hidden="1" x14ac:dyDescent="0.25">
      <c r="A3426" s="60" t="s">
        <v>16</v>
      </c>
      <c r="B3426" s="60" t="s">
        <v>15</v>
      </c>
      <c r="C3426" s="57" t="s">
        <v>174</v>
      </c>
      <c r="D3426" s="61">
        <v>2950.0021326765818</v>
      </c>
      <c r="E3426" s="62">
        <v>0</v>
      </c>
      <c r="F3426" s="60">
        <v>434008</v>
      </c>
      <c r="G3426" s="60" t="s">
        <v>368</v>
      </c>
      <c r="H3426" s="60">
        <v>2008</v>
      </c>
      <c r="I3426" s="62">
        <v>0</v>
      </c>
      <c r="J3426" s="60" t="s">
        <v>268</v>
      </c>
      <c r="K3426" s="60">
        <v>870905</v>
      </c>
      <c r="L3426" s="61">
        <v>0</v>
      </c>
      <c r="M3426" s="61">
        <v>2950.0021326765818</v>
      </c>
      <c r="N3426" s="61"/>
      <c r="O3426" s="60">
        <v>9210</v>
      </c>
      <c r="P3426" s="60">
        <v>504003</v>
      </c>
    </row>
    <row r="3427" spans="1:16" hidden="1" x14ac:dyDescent="0.25">
      <c r="A3427" s="60" t="s">
        <v>16</v>
      </c>
      <c r="B3427" s="60" t="s">
        <v>15</v>
      </c>
      <c r="C3427" s="57">
        <v>1108</v>
      </c>
      <c r="D3427" s="61">
        <v>2973.1200298054182</v>
      </c>
      <c r="E3427" s="62">
        <v>0</v>
      </c>
      <c r="F3427" s="60">
        <v>650680</v>
      </c>
      <c r="G3427" s="60" t="s">
        <v>279</v>
      </c>
      <c r="H3427" s="60">
        <v>2012</v>
      </c>
      <c r="I3427" s="62"/>
      <c r="J3427" s="60"/>
      <c r="K3427" s="60"/>
      <c r="L3427" s="61">
        <v>0</v>
      </c>
      <c r="M3427" s="61">
        <v>2973.1200298054182</v>
      </c>
      <c r="N3427" s="61"/>
      <c r="O3427" s="60" t="s">
        <v>250</v>
      </c>
      <c r="P3427" s="60">
        <v>504003</v>
      </c>
    </row>
    <row r="3428" spans="1:16" x14ac:dyDescent="0.25">
      <c r="A3428" s="57" t="s">
        <v>16</v>
      </c>
      <c r="B3428" s="57" t="s">
        <v>15</v>
      </c>
      <c r="C3428" s="57" t="s">
        <v>175</v>
      </c>
      <c r="D3428" s="58">
        <v>2979.0001111220149</v>
      </c>
      <c r="E3428" s="59">
        <v>0</v>
      </c>
      <c r="F3428" s="57">
        <v>414011</v>
      </c>
      <c r="G3428" s="57" t="s">
        <v>325</v>
      </c>
      <c r="H3428" s="57">
        <v>2006</v>
      </c>
      <c r="I3428" s="59">
        <v>0</v>
      </c>
      <c r="J3428" s="57" t="s">
        <v>268</v>
      </c>
      <c r="K3428" s="57">
        <v>870905</v>
      </c>
      <c r="L3428" s="58">
        <v>0</v>
      </c>
      <c r="M3428" s="58">
        <v>2979.0001111220149</v>
      </c>
      <c r="O3428" s="57">
        <v>9210</v>
      </c>
      <c r="P3428" s="57">
        <v>509021</v>
      </c>
    </row>
    <row r="3429" spans="1:16" x14ac:dyDescent="0.25">
      <c r="A3429" s="57" t="s">
        <v>16</v>
      </c>
      <c r="B3429" s="57" t="s">
        <v>15</v>
      </c>
      <c r="C3429" s="57" t="s">
        <v>175</v>
      </c>
      <c r="D3429" s="58">
        <v>2979.0004459979364</v>
      </c>
      <c r="E3429" s="59">
        <v>0</v>
      </c>
      <c r="F3429" s="57">
        <v>414011</v>
      </c>
      <c r="G3429" s="57" t="s">
        <v>325</v>
      </c>
      <c r="H3429" s="57">
        <v>2006</v>
      </c>
      <c r="I3429" s="59">
        <v>0</v>
      </c>
      <c r="J3429" s="57" t="s">
        <v>268</v>
      </c>
      <c r="K3429" s="57">
        <v>870905</v>
      </c>
      <c r="L3429" s="58">
        <v>0</v>
      </c>
      <c r="M3429" s="58">
        <v>2979.0004459979364</v>
      </c>
      <c r="O3429" s="57">
        <v>9210</v>
      </c>
      <c r="P3429" s="57">
        <v>509021</v>
      </c>
    </row>
    <row r="3430" spans="1:16" hidden="1" x14ac:dyDescent="0.25">
      <c r="A3430" s="60" t="s">
        <v>16</v>
      </c>
      <c r="B3430" s="60" t="s">
        <v>15</v>
      </c>
      <c r="C3430" s="57" t="s">
        <v>173</v>
      </c>
      <c r="D3430" s="61">
        <v>2999.9993760549864</v>
      </c>
      <c r="E3430" s="62">
        <v>0</v>
      </c>
      <c r="F3430" s="60">
        <v>454011</v>
      </c>
      <c r="G3430" s="60" t="s">
        <v>337</v>
      </c>
      <c r="H3430" s="60">
        <v>2005</v>
      </c>
      <c r="I3430" s="62">
        <v>0</v>
      </c>
      <c r="J3430" s="60" t="s">
        <v>268</v>
      </c>
      <c r="K3430" s="60">
        <v>870905</v>
      </c>
      <c r="L3430" s="61">
        <v>0</v>
      </c>
      <c r="M3430" s="61">
        <v>2999.9993760549864</v>
      </c>
      <c r="N3430" s="61"/>
      <c r="O3430" s="60">
        <v>9210</v>
      </c>
      <c r="P3430" s="60">
        <v>509021</v>
      </c>
    </row>
    <row r="3431" spans="1:16" x14ac:dyDescent="0.25">
      <c r="A3431" s="57" t="s">
        <v>16</v>
      </c>
      <c r="B3431" s="57" t="s">
        <v>15</v>
      </c>
      <c r="C3431" s="57" t="s">
        <v>175</v>
      </c>
      <c r="D3431" s="58">
        <v>3036.001003303581</v>
      </c>
      <c r="E3431" s="59">
        <v>0</v>
      </c>
      <c r="F3431" s="57">
        <v>414011</v>
      </c>
      <c r="G3431" s="57" t="s">
        <v>325</v>
      </c>
      <c r="H3431" s="57">
        <v>2005</v>
      </c>
      <c r="I3431" s="59">
        <v>0</v>
      </c>
      <c r="J3431" s="57" t="s">
        <v>268</v>
      </c>
      <c r="K3431" s="57">
        <v>870905</v>
      </c>
      <c r="L3431" s="58">
        <v>0</v>
      </c>
      <c r="M3431" s="58">
        <v>3036.001003303581</v>
      </c>
      <c r="O3431" s="57">
        <v>9210</v>
      </c>
      <c r="P3431" s="57">
        <v>509021</v>
      </c>
    </row>
    <row r="3432" spans="1:16" hidden="1" x14ac:dyDescent="0.25">
      <c r="A3432" s="60" t="s">
        <v>16</v>
      </c>
      <c r="B3432" s="60" t="s">
        <v>15</v>
      </c>
      <c r="C3432" s="57" t="s">
        <v>167</v>
      </c>
      <c r="D3432" s="61">
        <v>3049.4982838717783</v>
      </c>
      <c r="E3432" s="62">
        <v>0</v>
      </c>
      <c r="F3432" s="60">
        <v>464011</v>
      </c>
      <c r="G3432" s="60" t="s">
        <v>332</v>
      </c>
      <c r="H3432" s="60">
        <v>2006</v>
      </c>
      <c r="I3432" s="62">
        <v>0</v>
      </c>
      <c r="J3432" s="60" t="s">
        <v>268</v>
      </c>
      <c r="K3432" s="60">
        <v>870905</v>
      </c>
      <c r="L3432" s="61">
        <v>0</v>
      </c>
      <c r="M3432" s="61">
        <v>3049.4982838717783</v>
      </c>
      <c r="N3432" s="61"/>
      <c r="O3432" s="60">
        <v>9210</v>
      </c>
      <c r="P3432" s="60">
        <v>509021</v>
      </c>
    </row>
    <row r="3433" spans="1:16" hidden="1" x14ac:dyDescent="0.25">
      <c r="A3433" s="60" t="s">
        <v>16</v>
      </c>
      <c r="B3433" s="60" t="s">
        <v>15</v>
      </c>
      <c r="C3433" s="57" t="s">
        <v>167</v>
      </c>
      <c r="D3433" s="61">
        <v>3049.499323494063</v>
      </c>
      <c r="E3433" s="62">
        <v>0</v>
      </c>
      <c r="F3433" s="60">
        <v>464011</v>
      </c>
      <c r="G3433" s="60" t="s">
        <v>332</v>
      </c>
      <c r="H3433" s="60">
        <v>2006</v>
      </c>
      <c r="I3433" s="62">
        <v>0</v>
      </c>
      <c r="J3433" s="60" t="s">
        <v>268</v>
      </c>
      <c r="K3433" s="60">
        <v>870905</v>
      </c>
      <c r="L3433" s="61">
        <v>0</v>
      </c>
      <c r="M3433" s="61">
        <v>3049.499323494063</v>
      </c>
      <c r="N3433" s="61"/>
      <c r="O3433" s="60">
        <v>9210</v>
      </c>
      <c r="P3433" s="60">
        <v>509021</v>
      </c>
    </row>
    <row r="3434" spans="1:16" hidden="1" x14ac:dyDescent="0.25">
      <c r="A3434" s="60" t="s">
        <v>16</v>
      </c>
      <c r="B3434" s="60" t="s">
        <v>15</v>
      </c>
      <c r="C3434" s="57" t="s">
        <v>167</v>
      </c>
      <c r="D3434" s="61">
        <v>3049.4993605685709</v>
      </c>
      <c r="E3434" s="62">
        <v>0</v>
      </c>
      <c r="F3434" s="60">
        <v>464011</v>
      </c>
      <c r="G3434" s="60" t="s">
        <v>332</v>
      </c>
      <c r="H3434" s="60">
        <v>2006</v>
      </c>
      <c r="I3434" s="62">
        <v>0</v>
      </c>
      <c r="J3434" s="60" t="s">
        <v>268</v>
      </c>
      <c r="K3434" s="60">
        <v>870905</v>
      </c>
      <c r="L3434" s="61">
        <v>0</v>
      </c>
      <c r="M3434" s="61">
        <v>3049.4993605685709</v>
      </c>
      <c r="N3434" s="61"/>
      <c r="O3434" s="60">
        <v>9210</v>
      </c>
      <c r="P3434" s="60">
        <v>509021</v>
      </c>
    </row>
    <row r="3435" spans="1:16" hidden="1" x14ac:dyDescent="0.25">
      <c r="A3435" s="60" t="s">
        <v>16</v>
      </c>
      <c r="B3435" s="60" t="s">
        <v>15</v>
      </c>
      <c r="C3435" s="57" t="s">
        <v>167</v>
      </c>
      <c r="D3435" s="61">
        <v>3049.5000777005189</v>
      </c>
      <c r="E3435" s="62">
        <v>0</v>
      </c>
      <c r="F3435" s="60">
        <v>464011</v>
      </c>
      <c r="G3435" s="60" t="s">
        <v>332</v>
      </c>
      <c r="H3435" s="60">
        <v>2006</v>
      </c>
      <c r="I3435" s="62">
        <v>0</v>
      </c>
      <c r="J3435" s="60" t="s">
        <v>268</v>
      </c>
      <c r="K3435" s="60">
        <v>870905</v>
      </c>
      <c r="L3435" s="61">
        <v>0</v>
      </c>
      <c r="M3435" s="61">
        <v>3049.5000777005189</v>
      </c>
      <c r="N3435" s="61"/>
      <c r="O3435" s="60">
        <v>9210</v>
      </c>
      <c r="P3435" s="60">
        <v>509021</v>
      </c>
    </row>
    <row r="3436" spans="1:16" hidden="1" x14ac:dyDescent="0.25">
      <c r="A3436" s="60" t="s">
        <v>16</v>
      </c>
      <c r="B3436" s="60" t="s">
        <v>15</v>
      </c>
      <c r="C3436" s="57" t="s">
        <v>168</v>
      </c>
      <c r="D3436" s="61">
        <v>3059.999722545283</v>
      </c>
      <c r="E3436" s="62">
        <v>0</v>
      </c>
      <c r="F3436" s="60">
        <v>444011</v>
      </c>
      <c r="G3436" s="60" t="s">
        <v>334</v>
      </c>
      <c r="H3436" s="60">
        <v>2006</v>
      </c>
      <c r="I3436" s="62">
        <v>0</v>
      </c>
      <c r="J3436" s="60" t="s">
        <v>268</v>
      </c>
      <c r="K3436" s="60">
        <v>870905</v>
      </c>
      <c r="L3436" s="61">
        <v>0</v>
      </c>
      <c r="M3436" s="61">
        <v>3059.999722545283</v>
      </c>
      <c r="N3436" s="61"/>
      <c r="O3436" s="60">
        <v>9210</v>
      </c>
      <c r="P3436" s="60">
        <v>509021</v>
      </c>
    </row>
    <row r="3437" spans="1:16" hidden="1" x14ac:dyDescent="0.25">
      <c r="A3437" s="60" t="s">
        <v>16</v>
      </c>
      <c r="B3437" s="60" t="s">
        <v>15</v>
      </c>
      <c r="C3437" s="57" t="s">
        <v>168</v>
      </c>
      <c r="D3437" s="61">
        <v>3060.0012568781081</v>
      </c>
      <c r="E3437" s="62">
        <v>0</v>
      </c>
      <c r="F3437" s="60">
        <v>444011</v>
      </c>
      <c r="G3437" s="60" t="s">
        <v>334</v>
      </c>
      <c r="H3437" s="60">
        <v>2006</v>
      </c>
      <c r="I3437" s="62">
        <v>0</v>
      </c>
      <c r="J3437" s="60" t="s">
        <v>268</v>
      </c>
      <c r="K3437" s="60">
        <v>870905</v>
      </c>
      <c r="L3437" s="61">
        <v>0</v>
      </c>
      <c r="M3437" s="61">
        <v>3060.0012568781081</v>
      </c>
      <c r="N3437" s="61"/>
      <c r="O3437" s="60">
        <v>9210</v>
      </c>
      <c r="P3437" s="60">
        <v>509021</v>
      </c>
    </row>
    <row r="3438" spans="1:16" hidden="1" x14ac:dyDescent="0.25">
      <c r="A3438" s="60" t="s">
        <v>16</v>
      </c>
      <c r="B3438" s="60" t="s">
        <v>15</v>
      </c>
      <c r="C3438" s="57" t="s">
        <v>167</v>
      </c>
      <c r="D3438" s="61">
        <v>3118.4996539376662</v>
      </c>
      <c r="E3438" s="62">
        <v>0</v>
      </c>
      <c r="F3438" s="60">
        <v>464011</v>
      </c>
      <c r="G3438" s="60" t="s">
        <v>332</v>
      </c>
      <c r="H3438" s="60">
        <v>2005</v>
      </c>
      <c r="I3438" s="62">
        <v>0</v>
      </c>
      <c r="J3438" s="60" t="s">
        <v>268</v>
      </c>
      <c r="K3438" s="60">
        <v>870905</v>
      </c>
      <c r="L3438" s="61">
        <v>0</v>
      </c>
      <c r="M3438" s="61">
        <v>3118.4996539376662</v>
      </c>
      <c r="N3438" s="61"/>
      <c r="O3438" s="60">
        <v>9210</v>
      </c>
      <c r="P3438" s="60">
        <v>509021</v>
      </c>
    </row>
    <row r="3439" spans="1:16" hidden="1" x14ac:dyDescent="0.25">
      <c r="A3439" s="60" t="s">
        <v>16</v>
      </c>
      <c r="B3439" s="60" t="s">
        <v>15</v>
      </c>
      <c r="C3439" s="57" t="s">
        <v>167</v>
      </c>
      <c r="D3439" s="61">
        <v>3118.499704027744</v>
      </c>
      <c r="E3439" s="62">
        <v>0</v>
      </c>
      <c r="F3439" s="60">
        <v>464011</v>
      </c>
      <c r="G3439" s="60" t="s">
        <v>332</v>
      </c>
      <c r="H3439" s="60">
        <v>2005</v>
      </c>
      <c r="I3439" s="62">
        <v>0</v>
      </c>
      <c r="J3439" s="60" t="s">
        <v>268</v>
      </c>
      <c r="K3439" s="60">
        <v>870905</v>
      </c>
      <c r="L3439" s="61">
        <v>0</v>
      </c>
      <c r="M3439" s="61">
        <v>3118.499704027744</v>
      </c>
      <c r="N3439" s="61"/>
      <c r="O3439" s="60">
        <v>9210</v>
      </c>
      <c r="P3439" s="60">
        <v>509021</v>
      </c>
    </row>
    <row r="3440" spans="1:16" hidden="1" x14ac:dyDescent="0.25">
      <c r="A3440" s="60" t="s">
        <v>16</v>
      </c>
      <c r="B3440" s="60" t="s">
        <v>15</v>
      </c>
      <c r="C3440" s="57" t="s">
        <v>167</v>
      </c>
      <c r="D3440" s="61">
        <v>3118.5001177662334</v>
      </c>
      <c r="E3440" s="62">
        <v>0</v>
      </c>
      <c r="F3440" s="60">
        <v>464011</v>
      </c>
      <c r="G3440" s="60" t="s">
        <v>332</v>
      </c>
      <c r="H3440" s="60">
        <v>2005</v>
      </c>
      <c r="I3440" s="62">
        <v>0</v>
      </c>
      <c r="J3440" s="60" t="s">
        <v>268</v>
      </c>
      <c r="K3440" s="60">
        <v>870905</v>
      </c>
      <c r="L3440" s="61">
        <v>0</v>
      </c>
      <c r="M3440" s="61">
        <v>3118.5001177662334</v>
      </c>
      <c r="N3440" s="61"/>
      <c r="O3440" s="60">
        <v>9210</v>
      </c>
      <c r="P3440" s="60">
        <v>509021</v>
      </c>
    </row>
    <row r="3441" spans="1:16" hidden="1" x14ac:dyDescent="0.25">
      <c r="A3441" s="60" t="s">
        <v>16</v>
      </c>
      <c r="B3441" s="60" t="s">
        <v>15</v>
      </c>
      <c r="C3441" s="57" t="s">
        <v>167</v>
      </c>
      <c r="D3441" s="61">
        <v>3118.5002963107258</v>
      </c>
      <c r="E3441" s="62">
        <v>0</v>
      </c>
      <c r="F3441" s="60">
        <v>464011</v>
      </c>
      <c r="G3441" s="60" t="s">
        <v>332</v>
      </c>
      <c r="H3441" s="60">
        <v>2005</v>
      </c>
      <c r="I3441" s="62">
        <v>0</v>
      </c>
      <c r="J3441" s="60" t="s">
        <v>268</v>
      </c>
      <c r="K3441" s="60">
        <v>870905</v>
      </c>
      <c r="L3441" s="61">
        <v>0</v>
      </c>
      <c r="M3441" s="61">
        <v>3118.5002963107258</v>
      </c>
      <c r="N3441" s="61"/>
      <c r="O3441" s="60">
        <v>9210</v>
      </c>
      <c r="P3441" s="60">
        <v>509021</v>
      </c>
    </row>
    <row r="3442" spans="1:16" hidden="1" x14ac:dyDescent="0.25">
      <c r="A3442" s="60" t="s">
        <v>16</v>
      </c>
      <c r="B3442" s="60" t="s">
        <v>15</v>
      </c>
      <c r="C3442" s="57" t="s">
        <v>167</v>
      </c>
      <c r="D3442" s="61">
        <v>3118.5003974896749</v>
      </c>
      <c r="E3442" s="62">
        <v>0</v>
      </c>
      <c r="F3442" s="60">
        <v>464011</v>
      </c>
      <c r="G3442" s="60" t="s">
        <v>332</v>
      </c>
      <c r="H3442" s="60">
        <v>2005</v>
      </c>
      <c r="I3442" s="62">
        <v>0</v>
      </c>
      <c r="J3442" s="60" t="s">
        <v>268</v>
      </c>
      <c r="K3442" s="60">
        <v>870905</v>
      </c>
      <c r="L3442" s="61">
        <v>0</v>
      </c>
      <c r="M3442" s="61">
        <v>3118.5003974896749</v>
      </c>
      <c r="N3442" s="61"/>
      <c r="O3442" s="60">
        <v>9210</v>
      </c>
      <c r="P3442" s="60">
        <v>509021</v>
      </c>
    </row>
    <row r="3443" spans="1:16" hidden="1" x14ac:dyDescent="0.25">
      <c r="A3443" s="60" t="s">
        <v>16</v>
      </c>
      <c r="B3443" s="60" t="s">
        <v>15</v>
      </c>
      <c r="C3443" s="57" t="s">
        <v>167</v>
      </c>
      <c r="D3443" s="61">
        <v>3118.5018056807821</v>
      </c>
      <c r="E3443" s="62">
        <v>0</v>
      </c>
      <c r="F3443" s="60">
        <v>464011</v>
      </c>
      <c r="G3443" s="60" t="s">
        <v>332</v>
      </c>
      <c r="H3443" s="60">
        <v>2005</v>
      </c>
      <c r="I3443" s="62">
        <v>0</v>
      </c>
      <c r="J3443" s="60" t="s">
        <v>268</v>
      </c>
      <c r="K3443" s="60">
        <v>870905</v>
      </c>
      <c r="L3443" s="61">
        <v>0</v>
      </c>
      <c r="M3443" s="61">
        <v>3118.5018056807821</v>
      </c>
      <c r="N3443" s="61"/>
      <c r="O3443" s="60">
        <v>9210</v>
      </c>
      <c r="P3443" s="60">
        <v>509021</v>
      </c>
    </row>
    <row r="3444" spans="1:16" hidden="1" x14ac:dyDescent="0.25">
      <c r="A3444" s="60" t="s">
        <v>16</v>
      </c>
      <c r="B3444" s="60" t="s">
        <v>15</v>
      </c>
      <c r="C3444" s="57" t="s">
        <v>167</v>
      </c>
      <c r="D3444" s="61">
        <v>3118.5026190444923</v>
      </c>
      <c r="E3444" s="62">
        <v>0</v>
      </c>
      <c r="F3444" s="60">
        <v>464011</v>
      </c>
      <c r="G3444" s="60" t="s">
        <v>332</v>
      </c>
      <c r="H3444" s="60">
        <v>2005</v>
      </c>
      <c r="I3444" s="62">
        <v>0</v>
      </c>
      <c r="J3444" s="60" t="s">
        <v>268</v>
      </c>
      <c r="K3444" s="60">
        <v>870905</v>
      </c>
      <c r="L3444" s="61">
        <v>0</v>
      </c>
      <c r="M3444" s="61">
        <v>3118.5026190444923</v>
      </c>
      <c r="N3444" s="61"/>
      <c r="O3444" s="60">
        <v>9210</v>
      </c>
      <c r="P3444" s="60">
        <v>509021</v>
      </c>
    </row>
    <row r="3445" spans="1:16" hidden="1" x14ac:dyDescent="0.25">
      <c r="A3445" s="60" t="s">
        <v>16</v>
      </c>
      <c r="B3445" s="60" t="s">
        <v>15</v>
      </c>
      <c r="C3445" s="57" t="s">
        <v>173</v>
      </c>
      <c r="D3445" s="61">
        <v>3177.0001343833701</v>
      </c>
      <c r="E3445" s="62">
        <v>0</v>
      </c>
      <c r="F3445" s="60">
        <v>454011</v>
      </c>
      <c r="G3445" s="60" t="s">
        <v>337</v>
      </c>
      <c r="H3445" s="60">
        <v>2006</v>
      </c>
      <c r="I3445" s="62">
        <v>0</v>
      </c>
      <c r="J3445" s="60" t="s">
        <v>268</v>
      </c>
      <c r="K3445" s="60">
        <v>870905</v>
      </c>
      <c r="L3445" s="61">
        <v>0</v>
      </c>
      <c r="M3445" s="61">
        <v>3177.0001343833701</v>
      </c>
      <c r="N3445" s="61"/>
      <c r="O3445" s="60">
        <v>9210</v>
      </c>
      <c r="P3445" s="60">
        <v>509021</v>
      </c>
    </row>
    <row r="3446" spans="1:16" hidden="1" x14ac:dyDescent="0.25">
      <c r="A3446" s="60" t="s">
        <v>16</v>
      </c>
      <c r="B3446" s="60" t="s">
        <v>15</v>
      </c>
      <c r="C3446" s="57" t="s">
        <v>173</v>
      </c>
      <c r="D3446" s="61">
        <v>3177.0002749074802</v>
      </c>
      <c r="E3446" s="62">
        <v>0</v>
      </c>
      <c r="F3446" s="60">
        <v>454011</v>
      </c>
      <c r="G3446" s="60" t="s">
        <v>337</v>
      </c>
      <c r="H3446" s="60">
        <v>2006</v>
      </c>
      <c r="I3446" s="62">
        <v>0</v>
      </c>
      <c r="J3446" s="60" t="s">
        <v>268</v>
      </c>
      <c r="K3446" s="60">
        <v>870905</v>
      </c>
      <c r="L3446" s="61">
        <v>0</v>
      </c>
      <c r="M3446" s="61">
        <v>3177.0002749074802</v>
      </c>
      <c r="N3446" s="61"/>
      <c r="O3446" s="60">
        <v>9210</v>
      </c>
      <c r="P3446" s="60">
        <v>509021</v>
      </c>
    </row>
    <row r="3447" spans="1:16" x14ac:dyDescent="0.25">
      <c r="A3447" s="57" t="s">
        <v>16</v>
      </c>
      <c r="B3447" s="57" t="s">
        <v>15</v>
      </c>
      <c r="C3447" s="57" t="s">
        <v>171</v>
      </c>
      <c r="D3447" s="58">
        <v>3232.4987537071765</v>
      </c>
      <c r="E3447" s="59">
        <v>0</v>
      </c>
      <c r="F3447" s="57">
        <v>404011</v>
      </c>
      <c r="G3447" s="57" t="s">
        <v>327</v>
      </c>
      <c r="H3447" s="57">
        <v>2006</v>
      </c>
      <c r="I3447" s="59">
        <v>0</v>
      </c>
      <c r="J3447" s="57" t="s">
        <v>268</v>
      </c>
      <c r="K3447" s="57">
        <v>870905</v>
      </c>
      <c r="L3447" s="58">
        <v>0</v>
      </c>
      <c r="M3447" s="58">
        <v>3232.4987537071765</v>
      </c>
      <c r="O3447" s="57">
        <v>9210</v>
      </c>
      <c r="P3447" s="57">
        <v>509021</v>
      </c>
    </row>
    <row r="3448" spans="1:16" x14ac:dyDescent="0.25">
      <c r="A3448" s="57" t="s">
        <v>16</v>
      </c>
      <c r="B3448" s="57" t="s">
        <v>15</v>
      </c>
      <c r="C3448" s="57" t="s">
        <v>171</v>
      </c>
      <c r="D3448" s="58">
        <v>3232.49961438644</v>
      </c>
      <c r="E3448" s="59">
        <v>0</v>
      </c>
      <c r="F3448" s="57">
        <v>404011</v>
      </c>
      <c r="G3448" s="57" t="s">
        <v>327</v>
      </c>
      <c r="H3448" s="57">
        <v>2006</v>
      </c>
      <c r="I3448" s="59">
        <v>0</v>
      </c>
      <c r="J3448" s="57" t="s">
        <v>268</v>
      </c>
      <c r="K3448" s="57">
        <v>870905</v>
      </c>
      <c r="L3448" s="58">
        <v>0</v>
      </c>
      <c r="M3448" s="58">
        <v>3232.49961438644</v>
      </c>
      <c r="O3448" s="57">
        <v>9210</v>
      </c>
      <c r="P3448" s="57">
        <v>509021</v>
      </c>
    </row>
    <row r="3449" spans="1:16" x14ac:dyDescent="0.25">
      <c r="A3449" s="57" t="s">
        <v>16</v>
      </c>
      <c r="B3449" s="57" t="s">
        <v>15</v>
      </c>
      <c r="C3449" s="57" t="s">
        <v>171</v>
      </c>
      <c r="D3449" s="58">
        <v>3232.4997363027869</v>
      </c>
      <c r="E3449" s="59">
        <v>0</v>
      </c>
      <c r="F3449" s="57">
        <v>404011</v>
      </c>
      <c r="G3449" s="57" t="s">
        <v>327</v>
      </c>
      <c r="H3449" s="57">
        <v>2006</v>
      </c>
      <c r="I3449" s="59">
        <v>0</v>
      </c>
      <c r="J3449" s="57" t="s">
        <v>268</v>
      </c>
      <c r="K3449" s="57">
        <v>870905</v>
      </c>
      <c r="L3449" s="58">
        <v>0</v>
      </c>
      <c r="M3449" s="58">
        <v>3232.4997363027869</v>
      </c>
      <c r="O3449" s="57">
        <v>9210</v>
      </c>
      <c r="P3449" s="57">
        <v>509021</v>
      </c>
    </row>
    <row r="3450" spans="1:16" x14ac:dyDescent="0.25">
      <c r="A3450" s="57" t="s">
        <v>16</v>
      </c>
      <c r="B3450" s="57" t="s">
        <v>15</v>
      </c>
      <c r="C3450" s="57" t="s">
        <v>171</v>
      </c>
      <c r="D3450" s="58">
        <v>3232.5004254104851</v>
      </c>
      <c r="E3450" s="59">
        <v>0</v>
      </c>
      <c r="F3450" s="57">
        <v>404011</v>
      </c>
      <c r="G3450" s="57" t="s">
        <v>327</v>
      </c>
      <c r="H3450" s="57">
        <v>2006</v>
      </c>
      <c r="I3450" s="59">
        <v>0</v>
      </c>
      <c r="J3450" s="57" t="s">
        <v>268</v>
      </c>
      <c r="K3450" s="57">
        <v>870905</v>
      </c>
      <c r="L3450" s="58">
        <v>0</v>
      </c>
      <c r="M3450" s="58">
        <v>3232.5004254104851</v>
      </c>
      <c r="O3450" s="57">
        <v>9210</v>
      </c>
      <c r="P3450" s="57">
        <v>509021</v>
      </c>
    </row>
    <row r="3451" spans="1:16" hidden="1" x14ac:dyDescent="0.25">
      <c r="A3451" s="60" t="s">
        <v>16</v>
      </c>
      <c r="B3451" s="60" t="s">
        <v>15</v>
      </c>
      <c r="C3451" s="57" t="s">
        <v>167</v>
      </c>
      <c r="D3451" s="61">
        <v>3252.7988667001682</v>
      </c>
      <c r="E3451" s="62">
        <v>0</v>
      </c>
      <c r="F3451" s="60">
        <v>464011</v>
      </c>
      <c r="G3451" s="60" t="s">
        <v>332</v>
      </c>
      <c r="H3451" s="60">
        <v>2006</v>
      </c>
      <c r="I3451" s="62">
        <v>0</v>
      </c>
      <c r="J3451" s="60" t="s">
        <v>268</v>
      </c>
      <c r="K3451" s="60">
        <v>870905</v>
      </c>
      <c r="L3451" s="61">
        <v>0</v>
      </c>
      <c r="M3451" s="61">
        <v>3252.7988667001682</v>
      </c>
      <c r="N3451" s="61"/>
      <c r="O3451" s="60">
        <v>9210</v>
      </c>
      <c r="P3451" s="60">
        <v>509021</v>
      </c>
    </row>
    <row r="3452" spans="1:16" hidden="1" x14ac:dyDescent="0.25">
      <c r="A3452" s="60" t="s">
        <v>16</v>
      </c>
      <c r="B3452" s="60" t="s">
        <v>15</v>
      </c>
      <c r="C3452" s="57" t="s">
        <v>167</v>
      </c>
      <c r="D3452" s="61">
        <v>3252.7999104909736</v>
      </c>
      <c r="E3452" s="62">
        <v>0</v>
      </c>
      <c r="F3452" s="60">
        <v>464011</v>
      </c>
      <c r="G3452" s="60" t="s">
        <v>332</v>
      </c>
      <c r="H3452" s="60">
        <v>2006</v>
      </c>
      <c r="I3452" s="62">
        <v>0</v>
      </c>
      <c r="J3452" s="60" t="s">
        <v>268</v>
      </c>
      <c r="K3452" s="60">
        <v>870905</v>
      </c>
      <c r="L3452" s="61">
        <v>0</v>
      </c>
      <c r="M3452" s="61">
        <v>3252.7999104909736</v>
      </c>
      <c r="N3452" s="61"/>
      <c r="O3452" s="60">
        <v>9210</v>
      </c>
      <c r="P3452" s="60">
        <v>509021</v>
      </c>
    </row>
    <row r="3453" spans="1:16" hidden="1" x14ac:dyDescent="0.25">
      <c r="A3453" s="60" t="s">
        <v>16</v>
      </c>
      <c r="B3453" s="60" t="s">
        <v>15</v>
      </c>
      <c r="C3453" s="57" t="s">
        <v>167</v>
      </c>
      <c r="D3453" s="61">
        <v>3252.8000939797703</v>
      </c>
      <c r="E3453" s="62">
        <v>0</v>
      </c>
      <c r="F3453" s="60">
        <v>464011</v>
      </c>
      <c r="G3453" s="60" t="s">
        <v>332</v>
      </c>
      <c r="H3453" s="60">
        <v>2006</v>
      </c>
      <c r="I3453" s="62">
        <v>0</v>
      </c>
      <c r="J3453" s="60" t="s">
        <v>268</v>
      </c>
      <c r="K3453" s="60">
        <v>870905</v>
      </c>
      <c r="L3453" s="61">
        <v>0</v>
      </c>
      <c r="M3453" s="61">
        <v>3252.8000939797703</v>
      </c>
      <c r="N3453" s="61"/>
      <c r="O3453" s="60">
        <v>9210</v>
      </c>
      <c r="P3453" s="60">
        <v>509021</v>
      </c>
    </row>
    <row r="3454" spans="1:16" hidden="1" x14ac:dyDescent="0.25">
      <c r="A3454" s="60" t="s">
        <v>16</v>
      </c>
      <c r="B3454" s="60" t="s">
        <v>15</v>
      </c>
      <c r="C3454" s="57" t="s">
        <v>167</v>
      </c>
      <c r="D3454" s="61">
        <v>3252.8002244743425</v>
      </c>
      <c r="E3454" s="62">
        <v>0</v>
      </c>
      <c r="F3454" s="60">
        <v>464011</v>
      </c>
      <c r="G3454" s="60" t="s">
        <v>332</v>
      </c>
      <c r="H3454" s="60">
        <v>2006</v>
      </c>
      <c r="I3454" s="62">
        <v>0</v>
      </c>
      <c r="J3454" s="60" t="s">
        <v>268</v>
      </c>
      <c r="K3454" s="60">
        <v>870905</v>
      </c>
      <c r="L3454" s="61">
        <v>0</v>
      </c>
      <c r="M3454" s="61">
        <v>3252.8002244743425</v>
      </c>
      <c r="N3454" s="61"/>
      <c r="O3454" s="60">
        <v>9210</v>
      </c>
      <c r="P3454" s="60">
        <v>509021</v>
      </c>
    </row>
    <row r="3455" spans="1:16" hidden="1" x14ac:dyDescent="0.25">
      <c r="A3455" s="60" t="s">
        <v>16</v>
      </c>
      <c r="B3455" s="60" t="s">
        <v>15</v>
      </c>
      <c r="C3455" s="57" t="s">
        <v>167</v>
      </c>
      <c r="D3455" s="61">
        <v>3252.8035885933996</v>
      </c>
      <c r="E3455" s="62">
        <v>0</v>
      </c>
      <c r="F3455" s="60">
        <v>464011</v>
      </c>
      <c r="G3455" s="60" t="s">
        <v>332</v>
      </c>
      <c r="H3455" s="60">
        <v>2006</v>
      </c>
      <c r="I3455" s="62">
        <v>0</v>
      </c>
      <c r="J3455" s="60" t="s">
        <v>268</v>
      </c>
      <c r="K3455" s="60">
        <v>870905</v>
      </c>
      <c r="L3455" s="61">
        <v>0</v>
      </c>
      <c r="M3455" s="61">
        <v>3252.8035885933996</v>
      </c>
      <c r="N3455" s="61"/>
      <c r="O3455" s="60">
        <v>9210</v>
      </c>
      <c r="P3455" s="60">
        <v>509021</v>
      </c>
    </row>
    <row r="3456" spans="1:16" x14ac:dyDescent="0.25">
      <c r="A3456" s="57" t="s">
        <v>16</v>
      </c>
      <c r="B3456" s="57" t="s">
        <v>15</v>
      </c>
      <c r="C3456" s="57" t="s">
        <v>171</v>
      </c>
      <c r="D3456" s="58">
        <v>3329.5999906379398</v>
      </c>
      <c r="E3456" s="59">
        <v>0</v>
      </c>
      <c r="F3456" s="57">
        <v>404011</v>
      </c>
      <c r="G3456" s="57" t="s">
        <v>327</v>
      </c>
      <c r="H3456" s="57">
        <v>2007</v>
      </c>
      <c r="I3456" s="59">
        <v>0</v>
      </c>
      <c r="J3456" s="57" t="s">
        <v>268</v>
      </c>
      <c r="K3456" s="57">
        <v>870905</v>
      </c>
      <c r="L3456" s="58">
        <v>0</v>
      </c>
      <c r="M3456" s="58">
        <v>3329.5999906379398</v>
      </c>
      <c r="O3456" s="57">
        <v>9210</v>
      </c>
      <c r="P3456" s="57">
        <v>509021</v>
      </c>
    </row>
    <row r="3457" spans="1:16" x14ac:dyDescent="0.25">
      <c r="A3457" s="57" t="s">
        <v>16</v>
      </c>
      <c r="B3457" s="57" t="s">
        <v>15</v>
      </c>
      <c r="C3457" s="57" t="s">
        <v>171</v>
      </c>
      <c r="D3457" s="58">
        <v>3329.6008816128665</v>
      </c>
      <c r="E3457" s="59">
        <v>0</v>
      </c>
      <c r="F3457" s="57">
        <v>404011</v>
      </c>
      <c r="G3457" s="57" t="s">
        <v>327</v>
      </c>
      <c r="H3457" s="57">
        <v>2007</v>
      </c>
      <c r="I3457" s="59">
        <v>0</v>
      </c>
      <c r="J3457" s="57" t="s">
        <v>268</v>
      </c>
      <c r="K3457" s="57">
        <v>870905</v>
      </c>
      <c r="L3457" s="58">
        <v>0</v>
      </c>
      <c r="M3457" s="58">
        <v>3329.6008816128665</v>
      </c>
      <c r="O3457" s="57">
        <v>9210</v>
      </c>
      <c r="P3457" s="57">
        <v>509021</v>
      </c>
    </row>
    <row r="3458" spans="1:16" x14ac:dyDescent="0.25">
      <c r="A3458" s="57" t="s">
        <v>16</v>
      </c>
      <c r="B3458" s="57" t="s">
        <v>15</v>
      </c>
      <c r="C3458" s="57" t="s">
        <v>171</v>
      </c>
      <c r="D3458" s="58">
        <v>3329.999435941455</v>
      </c>
      <c r="E3458" s="59">
        <v>0</v>
      </c>
      <c r="F3458" s="57">
        <v>404011</v>
      </c>
      <c r="G3458" s="57" t="s">
        <v>327</v>
      </c>
      <c r="H3458" s="57">
        <v>2005</v>
      </c>
      <c r="I3458" s="59">
        <v>0</v>
      </c>
      <c r="J3458" s="57" t="s">
        <v>268</v>
      </c>
      <c r="K3458" s="57">
        <v>870905</v>
      </c>
      <c r="L3458" s="58">
        <v>0</v>
      </c>
      <c r="M3458" s="58">
        <v>3329.999435941455</v>
      </c>
      <c r="O3458" s="57">
        <v>9210</v>
      </c>
      <c r="P3458" s="57">
        <v>509021</v>
      </c>
    </row>
    <row r="3459" spans="1:16" x14ac:dyDescent="0.25">
      <c r="A3459" s="57" t="s">
        <v>16</v>
      </c>
      <c r="B3459" s="57" t="s">
        <v>15</v>
      </c>
      <c r="C3459" s="57" t="s">
        <v>171</v>
      </c>
      <c r="D3459" s="58">
        <v>3329.9999006866956</v>
      </c>
      <c r="E3459" s="59">
        <v>0</v>
      </c>
      <c r="F3459" s="57">
        <v>404011</v>
      </c>
      <c r="G3459" s="57" t="s">
        <v>327</v>
      </c>
      <c r="H3459" s="57">
        <v>2005</v>
      </c>
      <c r="I3459" s="59">
        <v>0</v>
      </c>
      <c r="J3459" s="57" t="s">
        <v>268</v>
      </c>
      <c r="K3459" s="57">
        <v>870905</v>
      </c>
      <c r="L3459" s="58">
        <v>0</v>
      </c>
      <c r="M3459" s="58">
        <v>3329.9999006866956</v>
      </c>
      <c r="O3459" s="57">
        <v>9210</v>
      </c>
      <c r="P3459" s="57">
        <v>509021</v>
      </c>
    </row>
    <row r="3460" spans="1:16" x14ac:dyDescent="0.25">
      <c r="A3460" s="57" t="s">
        <v>16</v>
      </c>
      <c r="B3460" s="57" t="s">
        <v>15</v>
      </c>
      <c r="C3460" s="57" t="s">
        <v>171</v>
      </c>
      <c r="D3460" s="58">
        <v>3329.9999288115919</v>
      </c>
      <c r="E3460" s="59">
        <v>0</v>
      </c>
      <c r="F3460" s="57">
        <v>404011</v>
      </c>
      <c r="G3460" s="57" t="s">
        <v>327</v>
      </c>
      <c r="H3460" s="57">
        <v>2005</v>
      </c>
      <c r="I3460" s="59">
        <v>0</v>
      </c>
      <c r="J3460" s="57" t="s">
        <v>268</v>
      </c>
      <c r="K3460" s="57">
        <v>870905</v>
      </c>
      <c r="L3460" s="58">
        <v>0</v>
      </c>
      <c r="M3460" s="58">
        <v>3329.9999288115919</v>
      </c>
      <c r="O3460" s="57">
        <v>9210</v>
      </c>
      <c r="P3460" s="57">
        <v>509021</v>
      </c>
    </row>
    <row r="3461" spans="1:16" x14ac:dyDescent="0.25">
      <c r="A3461" s="57" t="s">
        <v>16</v>
      </c>
      <c r="B3461" s="57" t="s">
        <v>15</v>
      </c>
      <c r="C3461" s="57" t="s">
        <v>171</v>
      </c>
      <c r="D3461" s="58">
        <v>3330.0000143617362</v>
      </c>
      <c r="E3461" s="59">
        <v>0</v>
      </c>
      <c r="F3461" s="57">
        <v>404011</v>
      </c>
      <c r="G3461" s="57" t="s">
        <v>327</v>
      </c>
      <c r="H3461" s="57">
        <v>2005</v>
      </c>
      <c r="I3461" s="59">
        <v>0</v>
      </c>
      <c r="J3461" s="57" t="s">
        <v>268</v>
      </c>
      <c r="K3461" s="57">
        <v>870905</v>
      </c>
      <c r="L3461" s="58">
        <v>0</v>
      </c>
      <c r="M3461" s="58">
        <v>3330.0000143617362</v>
      </c>
      <c r="O3461" s="57">
        <v>9210</v>
      </c>
      <c r="P3461" s="57">
        <v>509021</v>
      </c>
    </row>
    <row r="3462" spans="1:16" x14ac:dyDescent="0.25">
      <c r="A3462" s="57" t="s">
        <v>16</v>
      </c>
      <c r="B3462" s="57" t="s">
        <v>15</v>
      </c>
      <c r="C3462" s="57" t="s">
        <v>171</v>
      </c>
      <c r="D3462" s="58">
        <v>3330.0000389577722</v>
      </c>
      <c r="E3462" s="59">
        <v>0</v>
      </c>
      <c r="F3462" s="57">
        <v>404011</v>
      </c>
      <c r="G3462" s="57" t="s">
        <v>327</v>
      </c>
      <c r="H3462" s="57">
        <v>2005</v>
      </c>
      <c r="I3462" s="59">
        <v>0</v>
      </c>
      <c r="J3462" s="57" t="s">
        <v>268</v>
      </c>
      <c r="K3462" s="57">
        <v>870905</v>
      </c>
      <c r="L3462" s="58">
        <v>0</v>
      </c>
      <c r="M3462" s="58">
        <v>3330.0000389577722</v>
      </c>
      <c r="O3462" s="57">
        <v>9210</v>
      </c>
      <c r="P3462" s="57">
        <v>509021</v>
      </c>
    </row>
    <row r="3463" spans="1:16" x14ac:dyDescent="0.25">
      <c r="A3463" s="57" t="s">
        <v>16</v>
      </c>
      <c r="B3463" s="57" t="s">
        <v>15</v>
      </c>
      <c r="C3463" s="57" t="s">
        <v>171</v>
      </c>
      <c r="D3463" s="58">
        <v>3330.0000887453089</v>
      </c>
      <c r="E3463" s="59">
        <v>0</v>
      </c>
      <c r="F3463" s="57">
        <v>404011</v>
      </c>
      <c r="G3463" s="57" t="s">
        <v>327</v>
      </c>
      <c r="H3463" s="57">
        <v>2005</v>
      </c>
      <c r="I3463" s="59">
        <v>0</v>
      </c>
      <c r="J3463" s="57" t="s">
        <v>268</v>
      </c>
      <c r="K3463" s="57">
        <v>870905</v>
      </c>
      <c r="L3463" s="58">
        <v>0</v>
      </c>
      <c r="M3463" s="58">
        <v>3330.0000887453089</v>
      </c>
      <c r="O3463" s="57">
        <v>9210</v>
      </c>
      <c r="P3463" s="57">
        <v>509021</v>
      </c>
    </row>
    <row r="3464" spans="1:16" x14ac:dyDescent="0.25">
      <c r="A3464" s="57" t="s">
        <v>16</v>
      </c>
      <c r="B3464" s="57" t="s">
        <v>15</v>
      </c>
      <c r="C3464" s="57" t="s">
        <v>171</v>
      </c>
      <c r="D3464" s="58">
        <v>3330.001316203311</v>
      </c>
      <c r="E3464" s="59">
        <v>0</v>
      </c>
      <c r="F3464" s="57">
        <v>404011</v>
      </c>
      <c r="G3464" s="57" t="s">
        <v>327</v>
      </c>
      <c r="H3464" s="57">
        <v>2005</v>
      </c>
      <c r="I3464" s="59">
        <v>0</v>
      </c>
      <c r="J3464" s="57" t="s">
        <v>268</v>
      </c>
      <c r="K3464" s="57">
        <v>870905</v>
      </c>
      <c r="L3464" s="58">
        <v>0</v>
      </c>
      <c r="M3464" s="58">
        <v>3330.001316203311</v>
      </c>
      <c r="O3464" s="57">
        <v>9210</v>
      </c>
      <c r="P3464" s="57">
        <v>509021</v>
      </c>
    </row>
    <row r="3465" spans="1:16" x14ac:dyDescent="0.25">
      <c r="A3465" s="57" t="s">
        <v>16</v>
      </c>
      <c r="B3465" s="57" t="s">
        <v>15</v>
      </c>
      <c r="C3465" s="57" t="s">
        <v>171</v>
      </c>
      <c r="D3465" s="58">
        <v>3447.9999893763738</v>
      </c>
      <c r="E3465" s="59">
        <v>0</v>
      </c>
      <c r="F3465" s="57">
        <v>404011</v>
      </c>
      <c r="G3465" s="57" t="s">
        <v>327</v>
      </c>
      <c r="H3465" s="57">
        <v>2006</v>
      </c>
      <c r="I3465" s="59">
        <v>0</v>
      </c>
      <c r="J3465" s="57" t="s">
        <v>268</v>
      </c>
      <c r="K3465" s="57">
        <v>870905</v>
      </c>
      <c r="L3465" s="58">
        <v>0</v>
      </c>
      <c r="M3465" s="58">
        <v>3447.9999893763738</v>
      </c>
      <c r="O3465" s="57">
        <v>9210</v>
      </c>
      <c r="P3465" s="57">
        <v>509021</v>
      </c>
    </row>
    <row r="3466" spans="1:16" x14ac:dyDescent="0.25">
      <c r="A3466" s="57" t="s">
        <v>16</v>
      </c>
      <c r="B3466" s="57" t="s">
        <v>15</v>
      </c>
      <c r="C3466" s="57" t="s">
        <v>171</v>
      </c>
      <c r="D3466" s="58">
        <v>3448.0000227974101</v>
      </c>
      <c r="E3466" s="59">
        <v>0</v>
      </c>
      <c r="F3466" s="57">
        <v>404011</v>
      </c>
      <c r="G3466" s="57" t="s">
        <v>327</v>
      </c>
      <c r="H3466" s="57">
        <v>2006</v>
      </c>
      <c r="I3466" s="59">
        <v>0</v>
      </c>
      <c r="J3466" s="57" t="s">
        <v>268</v>
      </c>
      <c r="K3466" s="57">
        <v>870905</v>
      </c>
      <c r="L3466" s="58">
        <v>0</v>
      </c>
      <c r="M3466" s="58">
        <v>3448.0000227974101</v>
      </c>
      <c r="O3466" s="57">
        <v>9210</v>
      </c>
      <c r="P3466" s="57">
        <v>509021</v>
      </c>
    </row>
    <row r="3467" spans="1:16" x14ac:dyDescent="0.25">
      <c r="A3467" s="57" t="s">
        <v>16</v>
      </c>
      <c r="B3467" s="57" t="s">
        <v>15</v>
      </c>
      <c r="C3467" s="57" t="s">
        <v>171</v>
      </c>
      <c r="D3467" s="58">
        <v>3448.0000472635675</v>
      </c>
      <c r="E3467" s="59">
        <v>0</v>
      </c>
      <c r="F3467" s="57">
        <v>404011</v>
      </c>
      <c r="G3467" s="57" t="s">
        <v>327</v>
      </c>
      <c r="H3467" s="57">
        <v>2006</v>
      </c>
      <c r="I3467" s="59">
        <v>0</v>
      </c>
      <c r="J3467" s="57" t="s">
        <v>268</v>
      </c>
      <c r="K3467" s="57">
        <v>870905</v>
      </c>
      <c r="L3467" s="58">
        <v>0</v>
      </c>
      <c r="M3467" s="58">
        <v>3448.0000472635675</v>
      </c>
      <c r="O3467" s="57">
        <v>9210</v>
      </c>
      <c r="P3467" s="57">
        <v>509021</v>
      </c>
    </row>
    <row r="3468" spans="1:16" x14ac:dyDescent="0.25">
      <c r="A3468" s="57" t="s">
        <v>16</v>
      </c>
      <c r="B3468" s="57" t="s">
        <v>15</v>
      </c>
      <c r="C3468" s="57" t="s">
        <v>171</v>
      </c>
      <c r="D3468" s="58">
        <v>3448.0003819230756</v>
      </c>
      <c r="E3468" s="59">
        <v>0</v>
      </c>
      <c r="F3468" s="57">
        <v>404011</v>
      </c>
      <c r="G3468" s="57" t="s">
        <v>327</v>
      </c>
      <c r="H3468" s="57">
        <v>2006</v>
      </c>
      <c r="I3468" s="59">
        <v>0</v>
      </c>
      <c r="J3468" s="57" t="s">
        <v>268</v>
      </c>
      <c r="K3468" s="57">
        <v>870905</v>
      </c>
      <c r="L3468" s="58">
        <v>0</v>
      </c>
      <c r="M3468" s="58">
        <v>3448.0003819230756</v>
      </c>
      <c r="O3468" s="57">
        <v>9210</v>
      </c>
      <c r="P3468" s="57">
        <v>509021</v>
      </c>
    </row>
    <row r="3469" spans="1:16" x14ac:dyDescent="0.25">
      <c r="A3469" s="57" t="s">
        <v>16</v>
      </c>
      <c r="B3469" s="57" t="s">
        <v>15</v>
      </c>
      <c r="C3469" s="57" t="s">
        <v>171</v>
      </c>
      <c r="D3469" s="58">
        <v>3448.0014733819921</v>
      </c>
      <c r="E3469" s="59">
        <v>0</v>
      </c>
      <c r="F3469" s="57">
        <v>404011</v>
      </c>
      <c r="G3469" s="57" t="s">
        <v>327</v>
      </c>
      <c r="H3469" s="57">
        <v>2006</v>
      </c>
      <c r="I3469" s="59">
        <v>0</v>
      </c>
      <c r="J3469" s="57" t="s">
        <v>268</v>
      </c>
      <c r="K3469" s="57">
        <v>870905</v>
      </c>
      <c r="L3469" s="58">
        <v>0</v>
      </c>
      <c r="M3469" s="58">
        <v>3448.0014733819921</v>
      </c>
      <c r="O3469" s="57">
        <v>9210</v>
      </c>
      <c r="P3469" s="57">
        <v>509021</v>
      </c>
    </row>
    <row r="3470" spans="1:16" hidden="1" x14ac:dyDescent="0.25">
      <c r="A3470" s="60" t="s">
        <v>16</v>
      </c>
      <c r="B3470" s="60" t="s">
        <v>15</v>
      </c>
      <c r="C3470" s="57" t="s">
        <v>167</v>
      </c>
      <c r="D3470" s="61">
        <v>3457.5977281223045</v>
      </c>
      <c r="E3470" s="62">
        <v>0</v>
      </c>
      <c r="F3470" s="60">
        <v>464011</v>
      </c>
      <c r="G3470" s="60" t="s">
        <v>332</v>
      </c>
      <c r="H3470" s="60">
        <v>2007</v>
      </c>
      <c r="I3470" s="62">
        <v>0</v>
      </c>
      <c r="J3470" s="60" t="s">
        <v>268</v>
      </c>
      <c r="K3470" s="60">
        <v>870905</v>
      </c>
      <c r="L3470" s="61">
        <v>0</v>
      </c>
      <c r="M3470" s="61">
        <v>3457.5977281223045</v>
      </c>
      <c r="N3470" s="61"/>
      <c r="O3470" s="60">
        <v>9210</v>
      </c>
      <c r="P3470" s="60">
        <v>509021</v>
      </c>
    </row>
    <row r="3471" spans="1:16" hidden="1" x14ac:dyDescent="0.25">
      <c r="A3471" s="60" t="s">
        <v>16</v>
      </c>
      <c r="B3471" s="60" t="s">
        <v>15</v>
      </c>
      <c r="C3471" s="57" t="s">
        <v>167</v>
      </c>
      <c r="D3471" s="61">
        <v>3457.5999322080629</v>
      </c>
      <c r="E3471" s="62">
        <v>0</v>
      </c>
      <c r="F3471" s="60">
        <v>464011</v>
      </c>
      <c r="G3471" s="60" t="s">
        <v>332</v>
      </c>
      <c r="H3471" s="60">
        <v>2007</v>
      </c>
      <c r="I3471" s="62">
        <v>0</v>
      </c>
      <c r="J3471" s="60" t="s">
        <v>268</v>
      </c>
      <c r="K3471" s="60">
        <v>870905</v>
      </c>
      <c r="L3471" s="61">
        <v>0</v>
      </c>
      <c r="M3471" s="61">
        <v>3457.5999322080629</v>
      </c>
      <c r="N3471" s="61"/>
      <c r="O3471" s="60">
        <v>9210</v>
      </c>
      <c r="P3471" s="60">
        <v>509021</v>
      </c>
    </row>
    <row r="3472" spans="1:16" hidden="1" x14ac:dyDescent="0.25">
      <c r="A3472" s="60" t="s">
        <v>16</v>
      </c>
      <c r="B3472" s="60" t="s">
        <v>15</v>
      </c>
      <c r="C3472" s="57">
        <v>1300</v>
      </c>
      <c r="D3472" s="61">
        <v>4047.9979543167806</v>
      </c>
      <c r="E3472" s="62">
        <v>0</v>
      </c>
      <c r="F3472" s="60">
        <v>300211</v>
      </c>
      <c r="G3472" s="60" t="s">
        <v>324</v>
      </c>
      <c r="H3472" s="60">
        <v>2007</v>
      </c>
      <c r="I3472" s="62">
        <v>0</v>
      </c>
      <c r="J3472" s="60" t="s">
        <v>268</v>
      </c>
      <c r="K3472" s="60">
        <v>870905</v>
      </c>
      <c r="L3472" s="61">
        <v>0</v>
      </c>
      <c r="M3472" s="61">
        <v>4047.9979543167806</v>
      </c>
      <c r="N3472" s="61"/>
      <c r="O3472" s="60">
        <v>9210</v>
      </c>
      <c r="P3472" s="60">
        <v>509004</v>
      </c>
    </row>
    <row r="3473" spans="1:16" hidden="1" x14ac:dyDescent="0.25">
      <c r="A3473" s="60" t="s">
        <v>16</v>
      </c>
      <c r="B3473" s="60" t="s">
        <v>15</v>
      </c>
      <c r="C3473" s="57">
        <v>1300</v>
      </c>
      <c r="D3473" s="61">
        <v>4047.9981705938667</v>
      </c>
      <c r="E3473" s="62">
        <v>0</v>
      </c>
      <c r="F3473" s="60">
        <v>300211</v>
      </c>
      <c r="G3473" s="60" t="s">
        <v>324</v>
      </c>
      <c r="H3473" s="60">
        <v>2007</v>
      </c>
      <c r="I3473" s="62">
        <v>0</v>
      </c>
      <c r="J3473" s="60" t="s">
        <v>268</v>
      </c>
      <c r="K3473" s="60">
        <v>870905</v>
      </c>
      <c r="L3473" s="61">
        <v>0</v>
      </c>
      <c r="M3473" s="61">
        <v>4047.9981705938667</v>
      </c>
      <c r="N3473" s="61"/>
      <c r="O3473" s="60">
        <v>9210</v>
      </c>
      <c r="P3473" s="60">
        <v>509004</v>
      </c>
    </row>
    <row r="3474" spans="1:16" hidden="1" x14ac:dyDescent="0.25">
      <c r="A3474" s="60" t="s">
        <v>16</v>
      </c>
      <c r="B3474" s="60" t="s">
        <v>15</v>
      </c>
      <c r="C3474" s="57">
        <v>1300</v>
      </c>
      <c r="D3474" s="61">
        <v>4047.9985947540927</v>
      </c>
      <c r="E3474" s="62">
        <v>0</v>
      </c>
      <c r="F3474" s="60">
        <v>300211</v>
      </c>
      <c r="G3474" s="60" t="s">
        <v>324</v>
      </c>
      <c r="H3474" s="60">
        <v>2007</v>
      </c>
      <c r="I3474" s="62">
        <v>0</v>
      </c>
      <c r="J3474" s="60" t="s">
        <v>268</v>
      </c>
      <c r="K3474" s="60">
        <v>870905</v>
      </c>
      <c r="L3474" s="61">
        <v>0</v>
      </c>
      <c r="M3474" s="61">
        <v>4047.9985947540927</v>
      </c>
      <c r="N3474" s="61"/>
      <c r="O3474" s="60">
        <v>9210</v>
      </c>
      <c r="P3474" s="60">
        <v>509004</v>
      </c>
    </row>
    <row r="3475" spans="1:16" hidden="1" x14ac:dyDescent="0.25">
      <c r="A3475" s="60" t="s">
        <v>16</v>
      </c>
      <c r="B3475" s="60" t="s">
        <v>15</v>
      </c>
      <c r="C3475" s="57">
        <v>1300</v>
      </c>
      <c r="D3475" s="61">
        <v>4047.9991799668192</v>
      </c>
      <c r="E3475" s="62">
        <v>0</v>
      </c>
      <c r="F3475" s="60">
        <v>300211</v>
      </c>
      <c r="G3475" s="60" t="s">
        <v>324</v>
      </c>
      <c r="H3475" s="60">
        <v>2007</v>
      </c>
      <c r="I3475" s="62">
        <v>0</v>
      </c>
      <c r="J3475" s="60" t="s">
        <v>268</v>
      </c>
      <c r="K3475" s="60">
        <v>870905</v>
      </c>
      <c r="L3475" s="61">
        <v>0</v>
      </c>
      <c r="M3475" s="61">
        <v>4047.9991799668192</v>
      </c>
      <c r="N3475" s="61"/>
      <c r="O3475" s="60">
        <v>9210</v>
      </c>
      <c r="P3475" s="60">
        <v>509004</v>
      </c>
    </row>
    <row r="3476" spans="1:16" x14ac:dyDescent="0.25">
      <c r="A3476" s="57" t="s">
        <v>16</v>
      </c>
      <c r="B3476" s="57" t="s">
        <v>15</v>
      </c>
      <c r="C3476" s="57" t="s">
        <v>5</v>
      </c>
      <c r="D3476" s="58">
        <v>5324.9994255457977</v>
      </c>
      <c r="E3476" s="59">
        <v>0</v>
      </c>
      <c r="F3476" s="57">
        <v>424011</v>
      </c>
      <c r="G3476" s="57" t="s">
        <v>326</v>
      </c>
      <c r="H3476" s="57">
        <v>2006</v>
      </c>
      <c r="I3476" s="59">
        <v>0</v>
      </c>
      <c r="J3476" s="57" t="s">
        <v>268</v>
      </c>
      <c r="K3476" s="57">
        <v>870905</v>
      </c>
      <c r="L3476" s="58">
        <v>0</v>
      </c>
      <c r="M3476" s="58">
        <v>5324.9994255457977</v>
      </c>
      <c r="O3476" s="57">
        <v>9210</v>
      </c>
      <c r="P3476" s="57">
        <v>509021</v>
      </c>
    </row>
    <row r="3477" spans="1:16" x14ac:dyDescent="0.25">
      <c r="A3477" s="57" t="s">
        <v>16</v>
      </c>
      <c r="B3477" s="57" t="s">
        <v>15</v>
      </c>
      <c r="C3477" s="57" t="s">
        <v>5</v>
      </c>
      <c r="D3477" s="58">
        <v>5324.9998984067315</v>
      </c>
      <c r="E3477" s="59">
        <v>0</v>
      </c>
      <c r="F3477" s="57">
        <v>424011</v>
      </c>
      <c r="G3477" s="57" t="s">
        <v>326</v>
      </c>
      <c r="H3477" s="57">
        <v>2006</v>
      </c>
      <c r="I3477" s="59">
        <v>0</v>
      </c>
      <c r="J3477" s="57" t="s">
        <v>268</v>
      </c>
      <c r="K3477" s="57">
        <v>870905</v>
      </c>
      <c r="L3477" s="58">
        <v>0</v>
      </c>
      <c r="M3477" s="58">
        <v>5324.9998984067315</v>
      </c>
      <c r="O3477" s="57">
        <v>9210</v>
      </c>
      <c r="P3477" s="57">
        <v>509021</v>
      </c>
    </row>
    <row r="3478" spans="1:16" x14ac:dyDescent="0.25">
      <c r="A3478" s="57" t="s">
        <v>16</v>
      </c>
      <c r="B3478" s="57" t="s">
        <v>15</v>
      </c>
      <c r="C3478" s="57" t="s">
        <v>5</v>
      </c>
      <c r="D3478" s="58">
        <v>5346.0014275861904</v>
      </c>
      <c r="E3478" s="59">
        <v>0</v>
      </c>
      <c r="F3478" s="57">
        <v>424011</v>
      </c>
      <c r="G3478" s="57" t="s">
        <v>326</v>
      </c>
      <c r="H3478" s="57">
        <v>2005</v>
      </c>
      <c r="I3478" s="59">
        <v>0</v>
      </c>
      <c r="J3478" s="57" t="s">
        <v>268</v>
      </c>
      <c r="K3478" s="57">
        <v>870905</v>
      </c>
      <c r="L3478" s="58">
        <v>0</v>
      </c>
      <c r="M3478" s="58">
        <v>5346.0014275861904</v>
      </c>
      <c r="O3478" s="57">
        <v>9210</v>
      </c>
      <c r="P3478" s="57">
        <v>509021</v>
      </c>
    </row>
    <row r="3479" spans="1:16" hidden="1" x14ac:dyDescent="0.25">
      <c r="A3479" s="60" t="s">
        <v>16</v>
      </c>
      <c r="B3479" s="60" t="s">
        <v>15</v>
      </c>
      <c r="C3479" s="57" t="s">
        <v>167</v>
      </c>
      <c r="D3479" s="61">
        <v>6098.9996376093732</v>
      </c>
      <c r="E3479" s="62">
        <v>0</v>
      </c>
      <c r="F3479" s="60">
        <v>464011</v>
      </c>
      <c r="G3479" s="60" t="s">
        <v>332</v>
      </c>
      <c r="H3479" s="60">
        <v>2006</v>
      </c>
      <c r="I3479" s="62">
        <v>0</v>
      </c>
      <c r="J3479" s="60" t="s">
        <v>268</v>
      </c>
      <c r="K3479" s="60">
        <v>870905</v>
      </c>
      <c r="L3479" s="61">
        <v>0</v>
      </c>
      <c r="M3479" s="61">
        <v>6098.9996376093732</v>
      </c>
      <c r="N3479" s="61"/>
      <c r="O3479" s="60">
        <v>9210</v>
      </c>
      <c r="P3479" s="60">
        <v>509021</v>
      </c>
    </row>
    <row r="3480" spans="1:16" hidden="1" x14ac:dyDescent="0.25">
      <c r="A3480" s="60" t="s">
        <v>16</v>
      </c>
      <c r="B3480" s="60" t="s">
        <v>15</v>
      </c>
      <c r="C3480" s="57" t="s">
        <v>167</v>
      </c>
      <c r="D3480" s="61">
        <v>6099.0001167271603</v>
      </c>
      <c r="E3480" s="62">
        <v>0</v>
      </c>
      <c r="F3480" s="60">
        <v>464011</v>
      </c>
      <c r="G3480" s="60" t="s">
        <v>332</v>
      </c>
      <c r="H3480" s="60">
        <v>2006</v>
      </c>
      <c r="I3480" s="62">
        <v>0</v>
      </c>
      <c r="J3480" s="60" t="s">
        <v>268</v>
      </c>
      <c r="K3480" s="60">
        <v>870905</v>
      </c>
      <c r="L3480" s="61">
        <v>0</v>
      </c>
      <c r="M3480" s="61">
        <v>6099.0001167271603</v>
      </c>
      <c r="N3480" s="61"/>
      <c r="O3480" s="60">
        <v>9210</v>
      </c>
      <c r="P3480" s="60">
        <v>509021</v>
      </c>
    </row>
    <row r="3481" spans="1:16" hidden="1" x14ac:dyDescent="0.25">
      <c r="A3481" s="60" t="s">
        <v>16</v>
      </c>
      <c r="B3481" s="60" t="s">
        <v>15</v>
      </c>
      <c r="C3481" s="57" t="s">
        <v>167</v>
      </c>
      <c r="D3481" s="61">
        <v>6237.0011455630438</v>
      </c>
      <c r="E3481" s="62">
        <v>0</v>
      </c>
      <c r="F3481" s="60">
        <v>464011</v>
      </c>
      <c r="G3481" s="60" t="s">
        <v>332</v>
      </c>
      <c r="H3481" s="60">
        <v>2005</v>
      </c>
      <c r="I3481" s="62">
        <v>0</v>
      </c>
      <c r="J3481" s="60" t="s">
        <v>268</v>
      </c>
      <c r="K3481" s="60">
        <v>870905</v>
      </c>
      <c r="L3481" s="61">
        <v>0</v>
      </c>
      <c r="M3481" s="61">
        <v>6237.0011455630438</v>
      </c>
      <c r="N3481" s="61"/>
      <c r="O3481" s="60">
        <v>9210</v>
      </c>
      <c r="P3481" s="60">
        <v>509021</v>
      </c>
    </row>
    <row r="3482" spans="1:16" x14ac:dyDescent="0.25">
      <c r="A3482" s="57" t="s">
        <v>16</v>
      </c>
      <c r="B3482" s="57" t="s">
        <v>15</v>
      </c>
      <c r="C3482" s="57" t="s">
        <v>171</v>
      </c>
      <c r="D3482" s="58">
        <v>6465.0000217199395</v>
      </c>
      <c r="E3482" s="59">
        <v>0</v>
      </c>
      <c r="F3482" s="57">
        <v>404011</v>
      </c>
      <c r="G3482" s="57" t="s">
        <v>327</v>
      </c>
      <c r="H3482" s="57">
        <v>2006</v>
      </c>
      <c r="I3482" s="59">
        <v>0</v>
      </c>
      <c r="J3482" s="57" t="s">
        <v>268</v>
      </c>
      <c r="K3482" s="57">
        <v>870905</v>
      </c>
      <c r="L3482" s="58">
        <v>0</v>
      </c>
      <c r="M3482" s="58">
        <v>6465.0000217199395</v>
      </c>
      <c r="O3482" s="57">
        <v>9210</v>
      </c>
      <c r="P3482" s="57">
        <v>509021</v>
      </c>
    </row>
    <row r="3483" spans="1:16" x14ac:dyDescent="0.25">
      <c r="A3483" s="57" t="s">
        <v>16</v>
      </c>
      <c r="B3483" s="57" t="s">
        <v>15</v>
      </c>
      <c r="C3483" s="57" t="s">
        <v>171</v>
      </c>
      <c r="D3483" s="58">
        <v>6465.0003280617957</v>
      </c>
      <c r="E3483" s="59">
        <v>0</v>
      </c>
      <c r="F3483" s="57">
        <v>404011</v>
      </c>
      <c r="G3483" s="57" t="s">
        <v>327</v>
      </c>
      <c r="H3483" s="57">
        <v>2006</v>
      </c>
      <c r="I3483" s="59">
        <v>0</v>
      </c>
      <c r="J3483" s="57" t="s">
        <v>268</v>
      </c>
      <c r="K3483" s="57">
        <v>870905</v>
      </c>
      <c r="L3483" s="58">
        <v>0</v>
      </c>
      <c r="M3483" s="58">
        <v>6465.0003280617957</v>
      </c>
      <c r="O3483" s="57">
        <v>9210</v>
      </c>
      <c r="P3483" s="57">
        <v>509021</v>
      </c>
    </row>
    <row r="3484" spans="1:16" x14ac:dyDescent="0.25">
      <c r="A3484" s="57" t="s">
        <v>16</v>
      </c>
      <c r="B3484" s="57" t="s">
        <v>15</v>
      </c>
      <c r="C3484" s="57" t="s">
        <v>171</v>
      </c>
      <c r="D3484" s="58">
        <v>6659.9984276585665</v>
      </c>
      <c r="E3484" s="59">
        <v>0</v>
      </c>
      <c r="F3484" s="57">
        <v>404011</v>
      </c>
      <c r="G3484" s="57" t="s">
        <v>327</v>
      </c>
      <c r="H3484" s="57">
        <v>2005</v>
      </c>
      <c r="I3484" s="59">
        <v>0</v>
      </c>
      <c r="J3484" s="57" t="s">
        <v>268</v>
      </c>
      <c r="K3484" s="57">
        <v>870905</v>
      </c>
      <c r="L3484" s="58">
        <v>0</v>
      </c>
      <c r="M3484" s="58">
        <v>6659.9984276585665</v>
      </c>
      <c r="O3484" s="57">
        <v>9210</v>
      </c>
      <c r="P3484" s="57">
        <v>509021</v>
      </c>
    </row>
    <row r="3485" spans="1:16" hidden="1" x14ac:dyDescent="0.25">
      <c r="A3485" s="60" t="s">
        <v>16</v>
      </c>
      <c r="B3485" s="60" t="s">
        <v>15</v>
      </c>
      <c r="C3485" s="57">
        <v>1300</v>
      </c>
      <c r="D3485" s="61">
        <v>8095.9977446949288</v>
      </c>
      <c r="E3485" s="62">
        <v>0</v>
      </c>
      <c r="F3485" s="60">
        <v>300211</v>
      </c>
      <c r="G3485" s="60" t="s">
        <v>324</v>
      </c>
      <c r="H3485" s="60">
        <v>2007</v>
      </c>
      <c r="I3485" s="62">
        <v>0</v>
      </c>
      <c r="J3485" s="60" t="s">
        <v>268</v>
      </c>
      <c r="K3485" s="60">
        <v>870905</v>
      </c>
      <c r="L3485" s="61">
        <v>0</v>
      </c>
      <c r="M3485" s="61">
        <v>8095.9977446949288</v>
      </c>
      <c r="N3485" s="61"/>
      <c r="O3485" s="60">
        <v>9210</v>
      </c>
      <c r="P3485" s="60">
        <v>509004</v>
      </c>
    </row>
    <row r="3486" spans="1:16" hidden="1" x14ac:dyDescent="0.25">
      <c r="A3486" s="60" t="s">
        <v>16</v>
      </c>
      <c r="B3486" s="60" t="s">
        <v>15</v>
      </c>
      <c r="C3486" s="57">
        <v>1300</v>
      </c>
      <c r="D3486" s="61">
        <v>8095.9986072316424</v>
      </c>
      <c r="E3486" s="62">
        <v>0</v>
      </c>
      <c r="F3486" s="60">
        <v>300211</v>
      </c>
      <c r="G3486" s="60" t="s">
        <v>324</v>
      </c>
      <c r="H3486" s="60">
        <v>2007</v>
      </c>
      <c r="I3486" s="62">
        <v>0</v>
      </c>
      <c r="J3486" s="60" t="s">
        <v>268</v>
      </c>
      <c r="K3486" s="60">
        <v>870905</v>
      </c>
      <c r="L3486" s="61">
        <v>0</v>
      </c>
      <c r="M3486" s="61">
        <v>8095.9986072316424</v>
      </c>
      <c r="N3486" s="61"/>
      <c r="O3486" s="60">
        <v>9210</v>
      </c>
      <c r="P3486" s="60">
        <v>509004</v>
      </c>
    </row>
    <row r="3487" spans="1:16" hidden="1" x14ac:dyDescent="0.25">
      <c r="A3487" s="60" t="s">
        <v>16</v>
      </c>
      <c r="B3487" s="60" t="s">
        <v>15</v>
      </c>
      <c r="C3487" s="57">
        <v>1300</v>
      </c>
      <c r="D3487" s="61">
        <v>8095.9987777395827</v>
      </c>
      <c r="E3487" s="62">
        <v>0</v>
      </c>
      <c r="F3487" s="60">
        <v>300211</v>
      </c>
      <c r="G3487" s="60" t="s">
        <v>324</v>
      </c>
      <c r="H3487" s="60">
        <v>2007</v>
      </c>
      <c r="I3487" s="62">
        <v>0</v>
      </c>
      <c r="J3487" s="60" t="s">
        <v>268</v>
      </c>
      <c r="K3487" s="60">
        <v>870905</v>
      </c>
      <c r="L3487" s="61">
        <v>0</v>
      </c>
      <c r="M3487" s="61">
        <v>8095.9987777395827</v>
      </c>
      <c r="N3487" s="61"/>
      <c r="O3487" s="60">
        <v>9210</v>
      </c>
      <c r="P3487" s="60">
        <v>509004</v>
      </c>
    </row>
    <row r="3488" spans="1:16" x14ac:dyDescent="0.25">
      <c r="A3488" s="57" t="s">
        <v>16</v>
      </c>
      <c r="B3488" s="57" t="s">
        <v>15</v>
      </c>
      <c r="C3488" s="57" t="s">
        <v>175</v>
      </c>
      <c r="D3488" s="58">
        <v>10787.502300706512</v>
      </c>
      <c r="E3488" s="59">
        <v>0</v>
      </c>
      <c r="F3488" s="57">
        <v>414008</v>
      </c>
      <c r="G3488" s="57" t="s">
        <v>369</v>
      </c>
      <c r="H3488" s="57">
        <v>2009</v>
      </c>
      <c r="I3488" s="59">
        <v>0</v>
      </c>
      <c r="J3488" s="57" t="s">
        <v>268</v>
      </c>
      <c r="K3488" s="57">
        <v>870905</v>
      </c>
      <c r="L3488" s="58">
        <v>0</v>
      </c>
      <c r="M3488" s="58">
        <v>10787.502300706512</v>
      </c>
      <c r="O3488" s="57">
        <v>9210</v>
      </c>
      <c r="P3488" s="57">
        <v>504003</v>
      </c>
    </row>
    <row r="3489" spans="1:16" x14ac:dyDescent="0.25">
      <c r="A3489" s="57" t="s">
        <v>16</v>
      </c>
      <c r="B3489" s="57" t="s">
        <v>15</v>
      </c>
      <c r="C3489" s="57" t="s">
        <v>175</v>
      </c>
      <c r="D3489" s="58">
        <v>11575.000168919702</v>
      </c>
      <c r="E3489" s="59">
        <v>0</v>
      </c>
      <c r="F3489" s="57">
        <v>414008</v>
      </c>
      <c r="G3489" s="57" t="s">
        <v>369</v>
      </c>
      <c r="H3489" s="57">
        <v>2008</v>
      </c>
      <c r="I3489" s="59">
        <v>0</v>
      </c>
      <c r="J3489" s="57" t="s">
        <v>268</v>
      </c>
      <c r="K3489" s="57">
        <v>870905</v>
      </c>
      <c r="L3489" s="58">
        <v>0</v>
      </c>
      <c r="M3489" s="58">
        <v>11575.000168919702</v>
      </c>
      <c r="O3489" s="57">
        <v>9210</v>
      </c>
      <c r="P3489" s="57">
        <v>504003</v>
      </c>
    </row>
    <row r="3490" spans="1:16" x14ac:dyDescent="0.25">
      <c r="A3490" s="57" t="s">
        <v>16</v>
      </c>
      <c r="B3490" s="57" t="s">
        <v>15</v>
      </c>
      <c r="C3490" s="57" t="s">
        <v>5</v>
      </c>
      <c r="D3490" s="58">
        <v>11952.000820033181</v>
      </c>
      <c r="E3490" s="59">
        <v>0</v>
      </c>
      <c r="F3490" s="57">
        <v>424011</v>
      </c>
      <c r="G3490" s="57" t="s">
        <v>326</v>
      </c>
      <c r="H3490" s="57">
        <v>2007</v>
      </c>
      <c r="I3490" s="59">
        <v>0</v>
      </c>
      <c r="J3490" s="57" t="s">
        <v>268</v>
      </c>
      <c r="K3490" s="57">
        <v>870905</v>
      </c>
      <c r="L3490" s="58">
        <v>0</v>
      </c>
      <c r="M3490" s="58">
        <v>11952.000820033181</v>
      </c>
      <c r="O3490" s="57">
        <v>9210</v>
      </c>
      <c r="P3490" s="57">
        <v>509004</v>
      </c>
    </row>
    <row r="3491" spans="1:16" x14ac:dyDescent="0.25">
      <c r="A3491" s="57" t="s">
        <v>16</v>
      </c>
      <c r="B3491" s="57" t="s">
        <v>15</v>
      </c>
      <c r="C3491" s="57" t="s">
        <v>5</v>
      </c>
      <c r="D3491" s="58">
        <v>11952.001405245906</v>
      </c>
      <c r="E3491" s="59">
        <v>0</v>
      </c>
      <c r="F3491" s="57">
        <v>424011</v>
      </c>
      <c r="G3491" s="57" t="s">
        <v>326</v>
      </c>
      <c r="H3491" s="57">
        <v>2007</v>
      </c>
      <c r="I3491" s="59">
        <v>0</v>
      </c>
      <c r="J3491" s="57" t="s">
        <v>268</v>
      </c>
      <c r="K3491" s="57">
        <v>870905</v>
      </c>
      <c r="L3491" s="58">
        <v>0</v>
      </c>
      <c r="M3491" s="58">
        <v>11952.001405245906</v>
      </c>
      <c r="O3491" s="57">
        <v>9210</v>
      </c>
      <c r="P3491" s="57">
        <v>509004</v>
      </c>
    </row>
    <row r="3492" spans="1:16" x14ac:dyDescent="0.25">
      <c r="A3492" s="57" t="s">
        <v>16</v>
      </c>
      <c r="B3492" s="57" t="s">
        <v>15</v>
      </c>
      <c r="C3492" s="57" t="s">
        <v>5</v>
      </c>
      <c r="D3492" s="58">
        <v>11952.001829406132</v>
      </c>
      <c r="E3492" s="59">
        <v>0</v>
      </c>
      <c r="F3492" s="57">
        <v>424011</v>
      </c>
      <c r="G3492" s="57" t="s">
        <v>326</v>
      </c>
      <c r="H3492" s="57">
        <v>2007</v>
      </c>
      <c r="I3492" s="59">
        <v>0</v>
      </c>
      <c r="J3492" s="57" t="s">
        <v>268</v>
      </c>
      <c r="K3492" s="57">
        <v>870905</v>
      </c>
      <c r="L3492" s="58">
        <v>0</v>
      </c>
      <c r="M3492" s="58">
        <v>11952.001829406132</v>
      </c>
      <c r="O3492" s="57">
        <v>9210</v>
      </c>
      <c r="P3492" s="57">
        <v>509004</v>
      </c>
    </row>
    <row r="3493" spans="1:16" x14ac:dyDescent="0.25">
      <c r="A3493" s="57" t="s">
        <v>16</v>
      </c>
      <c r="B3493" s="57" t="s">
        <v>15</v>
      </c>
      <c r="C3493" s="57" t="s">
        <v>5</v>
      </c>
      <c r="D3493" s="58">
        <v>11952.002045683219</v>
      </c>
      <c r="E3493" s="59">
        <v>0</v>
      </c>
      <c r="F3493" s="57">
        <v>424011</v>
      </c>
      <c r="G3493" s="57" t="s">
        <v>326</v>
      </c>
      <c r="H3493" s="57">
        <v>2007</v>
      </c>
      <c r="I3493" s="59">
        <v>0</v>
      </c>
      <c r="J3493" s="57" t="s">
        <v>268</v>
      </c>
      <c r="K3493" s="57">
        <v>870905</v>
      </c>
      <c r="L3493" s="58">
        <v>0</v>
      </c>
      <c r="M3493" s="58">
        <v>11952.002045683219</v>
      </c>
      <c r="O3493" s="57">
        <v>9210</v>
      </c>
      <c r="P3493" s="57">
        <v>509004</v>
      </c>
    </row>
    <row r="3494" spans="1:16" hidden="1" x14ac:dyDescent="0.25">
      <c r="A3494" s="60" t="s">
        <v>16</v>
      </c>
      <c r="B3494" s="60" t="s">
        <v>15</v>
      </c>
      <c r="C3494" s="57" t="s">
        <v>174</v>
      </c>
      <c r="D3494" s="61">
        <v>15250.000416732541</v>
      </c>
      <c r="E3494" s="62">
        <v>0</v>
      </c>
      <c r="F3494" s="60">
        <v>434008</v>
      </c>
      <c r="G3494" s="60" t="s">
        <v>368</v>
      </c>
      <c r="H3494" s="60">
        <v>2007</v>
      </c>
      <c r="I3494" s="62">
        <v>0</v>
      </c>
      <c r="J3494" s="60" t="s">
        <v>268</v>
      </c>
      <c r="K3494" s="60">
        <v>870905</v>
      </c>
      <c r="L3494" s="61">
        <v>0</v>
      </c>
      <c r="M3494" s="61">
        <v>15250.000416732541</v>
      </c>
      <c r="N3494" s="61"/>
      <c r="O3494" s="60">
        <v>9210</v>
      </c>
      <c r="P3494" s="60">
        <v>504003</v>
      </c>
    </row>
    <row r="3495" spans="1:16" hidden="1" x14ac:dyDescent="0.25">
      <c r="A3495" s="60" t="s">
        <v>16</v>
      </c>
      <c r="B3495" s="60" t="s">
        <v>15</v>
      </c>
      <c r="C3495" s="57" t="s">
        <v>173</v>
      </c>
      <c r="D3495" s="61">
        <v>15337.501580361306</v>
      </c>
      <c r="E3495" s="62">
        <v>0</v>
      </c>
      <c r="F3495" s="60">
        <v>454008</v>
      </c>
      <c r="G3495" s="60" t="s">
        <v>370</v>
      </c>
      <c r="H3495" s="60">
        <v>2009</v>
      </c>
      <c r="I3495" s="62">
        <v>0</v>
      </c>
      <c r="J3495" s="60" t="s">
        <v>268</v>
      </c>
      <c r="K3495" s="60">
        <v>870905</v>
      </c>
      <c r="L3495" s="61">
        <v>0</v>
      </c>
      <c r="M3495" s="61">
        <v>15337.501580361306</v>
      </c>
      <c r="N3495" s="61"/>
      <c r="O3495" s="60">
        <v>9210</v>
      </c>
      <c r="P3495" s="60">
        <v>504003</v>
      </c>
    </row>
    <row r="3496" spans="1:16" hidden="1" x14ac:dyDescent="0.25">
      <c r="A3496" s="60" t="s">
        <v>16</v>
      </c>
      <c r="B3496" s="60" t="s">
        <v>15</v>
      </c>
      <c r="C3496" s="57" t="s">
        <v>173</v>
      </c>
      <c r="D3496" s="61">
        <v>15525.001694949682</v>
      </c>
      <c r="E3496" s="62">
        <v>0</v>
      </c>
      <c r="F3496" s="60">
        <v>454008</v>
      </c>
      <c r="G3496" s="60" t="s">
        <v>370</v>
      </c>
      <c r="H3496" s="60">
        <v>2008</v>
      </c>
      <c r="I3496" s="62">
        <v>0</v>
      </c>
      <c r="J3496" s="60" t="s">
        <v>268</v>
      </c>
      <c r="K3496" s="60">
        <v>870905</v>
      </c>
      <c r="L3496" s="61">
        <v>0</v>
      </c>
      <c r="M3496" s="61">
        <v>15525.001694949682</v>
      </c>
      <c r="N3496" s="61"/>
      <c r="O3496" s="60">
        <v>9210</v>
      </c>
      <c r="P3496" s="60">
        <v>504003</v>
      </c>
    </row>
    <row r="3497" spans="1:16" x14ac:dyDescent="0.25">
      <c r="A3497" s="57" t="s">
        <v>16</v>
      </c>
      <c r="B3497" s="57" t="s">
        <v>15</v>
      </c>
      <c r="C3497" s="57" t="s">
        <v>5</v>
      </c>
      <c r="D3497" s="58">
        <v>16000</v>
      </c>
      <c r="E3497" s="59">
        <v>0</v>
      </c>
      <c r="F3497" s="57">
        <v>421001</v>
      </c>
      <c r="G3497" s="57" t="s">
        <v>371</v>
      </c>
      <c r="H3497" s="57">
        <v>2008</v>
      </c>
      <c r="I3497" s="59">
        <v>0</v>
      </c>
      <c r="J3497" s="57" t="s">
        <v>268</v>
      </c>
      <c r="K3497" s="57">
        <v>870905</v>
      </c>
      <c r="L3497" s="58">
        <v>0</v>
      </c>
      <c r="M3497" s="58">
        <v>16000</v>
      </c>
      <c r="O3497" s="57">
        <v>9210</v>
      </c>
      <c r="P3497" s="57">
        <v>509004</v>
      </c>
    </row>
    <row r="3498" spans="1:16" hidden="1" x14ac:dyDescent="0.25">
      <c r="A3498" s="60" t="s">
        <v>16</v>
      </c>
      <c r="B3498" s="60" t="s">
        <v>15</v>
      </c>
      <c r="C3498" s="57" t="s">
        <v>168</v>
      </c>
      <c r="D3498" s="61">
        <v>18362.499646732951</v>
      </c>
      <c r="E3498" s="62">
        <v>0</v>
      </c>
      <c r="F3498" s="60">
        <v>444008</v>
      </c>
      <c r="G3498" s="60" t="s">
        <v>372</v>
      </c>
      <c r="H3498" s="60">
        <v>2008</v>
      </c>
      <c r="I3498" s="62">
        <v>0</v>
      </c>
      <c r="J3498" s="60" t="s">
        <v>268</v>
      </c>
      <c r="K3498" s="60">
        <v>870905</v>
      </c>
      <c r="L3498" s="61">
        <v>0</v>
      </c>
      <c r="M3498" s="61">
        <v>18362.499646732951</v>
      </c>
      <c r="N3498" s="61"/>
      <c r="O3498" s="60">
        <v>9210</v>
      </c>
      <c r="P3498" s="60">
        <v>504003</v>
      </c>
    </row>
    <row r="3499" spans="1:16" hidden="1" x14ac:dyDescent="0.25">
      <c r="A3499" s="60" t="s">
        <v>16</v>
      </c>
      <c r="B3499" s="60" t="s">
        <v>15</v>
      </c>
      <c r="C3499" s="57" t="s">
        <v>168</v>
      </c>
      <c r="D3499" s="61">
        <v>18524.999402089703</v>
      </c>
      <c r="E3499" s="62">
        <v>0</v>
      </c>
      <c r="F3499" s="60">
        <v>444008</v>
      </c>
      <c r="G3499" s="60" t="s">
        <v>372</v>
      </c>
      <c r="H3499" s="60">
        <v>2009</v>
      </c>
      <c r="I3499" s="62">
        <v>0</v>
      </c>
      <c r="J3499" s="60" t="s">
        <v>268</v>
      </c>
      <c r="K3499" s="60">
        <v>870905</v>
      </c>
      <c r="L3499" s="61">
        <v>0</v>
      </c>
      <c r="M3499" s="61">
        <v>18524.999402089703</v>
      </c>
      <c r="N3499" s="61"/>
      <c r="O3499" s="60">
        <v>9210</v>
      </c>
      <c r="P3499" s="60">
        <v>504003</v>
      </c>
    </row>
    <row r="3500" spans="1:16" x14ac:dyDescent="0.25">
      <c r="A3500" s="57" t="s">
        <v>16</v>
      </c>
      <c r="B3500" s="57" t="s">
        <v>15</v>
      </c>
      <c r="C3500" s="57" t="s">
        <v>5</v>
      </c>
      <c r="D3500" s="58">
        <v>20962.500183652366</v>
      </c>
      <c r="E3500" s="59">
        <v>0</v>
      </c>
      <c r="F3500" s="57">
        <v>424008</v>
      </c>
      <c r="G3500" s="57" t="s">
        <v>373</v>
      </c>
      <c r="H3500" s="57">
        <v>2009</v>
      </c>
      <c r="I3500" s="59">
        <v>0</v>
      </c>
      <c r="J3500" s="57" t="s">
        <v>268</v>
      </c>
      <c r="K3500" s="57">
        <v>870905</v>
      </c>
      <c r="L3500" s="58">
        <v>0</v>
      </c>
      <c r="M3500" s="58">
        <v>20962.500183652366</v>
      </c>
      <c r="O3500" s="57">
        <v>9210</v>
      </c>
      <c r="P3500" s="57">
        <v>504003</v>
      </c>
    </row>
    <row r="3501" spans="1:16" x14ac:dyDescent="0.25">
      <c r="A3501" s="57" t="s">
        <v>16</v>
      </c>
      <c r="B3501" s="57" t="s">
        <v>15</v>
      </c>
      <c r="C3501" s="57" t="s">
        <v>5</v>
      </c>
      <c r="D3501" s="58">
        <v>20987.501322855667</v>
      </c>
      <c r="E3501" s="59">
        <v>0</v>
      </c>
      <c r="F3501" s="57">
        <v>424008</v>
      </c>
      <c r="G3501" s="57" t="s">
        <v>373</v>
      </c>
      <c r="H3501" s="57">
        <v>2008</v>
      </c>
      <c r="I3501" s="59">
        <v>0</v>
      </c>
      <c r="J3501" s="57" t="s">
        <v>268</v>
      </c>
      <c r="K3501" s="57">
        <v>870905</v>
      </c>
      <c r="L3501" s="58">
        <v>0</v>
      </c>
      <c r="M3501" s="58">
        <v>20987.501322855667</v>
      </c>
      <c r="O3501" s="57">
        <v>9210</v>
      </c>
      <c r="P3501" s="57">
        <v>504003</v>
      </c>
    </row>
    <row r="3502" spans="1:16" x14ac:dyDescent="0.25">
      <c r="A3502" s="57" t="s">
        <v>16</v>
      </c>
      <c r="B3502" s="57" t="s">
        <v>15</v>
      </c>
      <c r="C3502" s="57" t="s">
        <v>5</v>
      </c>
      <c r="D3502" s="58">
        <v>23904.00122226042</v>
      </c>
      <c r="E3502" s="59">
        <v>0</v>
      </c>
      <c r="F3502" s="57">
        <v>424011</v>
      </c>
      <c r="G3502" s="57" t="s">
        <v>326</v>
      </c>
      <c r="H3502" s="57">
        <v>2007</v>
      </c>
      <c r="I3502" s="59">
        <v>0</v>
      </c>
      <c r="J3502" s="57" t="s">
        <v>268</v>
      </c>
      <c r="K3502" s="57">
        <v>870905</v>
      </c>
      <c r="L3502" s="58">
        <v>0</v>
      </c>
      <c r="M3502" s="58">
        <v>23904.00122226042</v>
      </c>
      <c r="O3502" s="57">
        <v>9210</v>
      </c>
      <c r="P3502" s="57">
        <v>509004</v>
      </c>
    </row>
    <row r="3503" spans="1:16" x14ac:dyDescent="0.25">
      <c r="A3503" s="57" t="s">
        <v>16</v>
      </c>
      <c r="B3503" s="57" t="s">
        <v>15</v>
      </c>
      <c r="C3503" s="57" t="s">
        <v>5</v>
      </c>
      <c r="D3503" s="58">
        <v>23904.001392768358</v>
      </c>
      <c r="E3503" s="59">
        <v>0</v>
      </c>
      <c r="F3503" s="57">
        <v>424011</v>
      </c>
      <c r="G3503" s="57" t="s">
        <v>326</v>
      </c>
      <c r="H3503" s="57">
        <v>2007</v>
      </c>
      <c r="I3503" s="59">
        <v>0</v>
      </c>
      <c r="J3503" s="57" t="s">
        <v>268</v>
      </c>
      <c r="K3503" s="57">
        <v>870905</v>
      </c>
      <c r="L3503" s="58">
        <v>0</v>
      </c>
      <c r="M3503" s="58">
        <v>23904.001392768358</v>
      </c>
      <c r="O3503" s="57">
        <v>9210</v>
      </c>
      <c r="P3503" s="57">
        <v>509004</v>
      </c>
    </row>
    <row r="3504" spans="1:16" x14ac:dyDescent="0.25">
      <c r="A3504" s="57" t="s">
        <v>16</v>
      </c>
      <c r="B3504" s="57" t="s">
        <v>15</v>
      </c>
      <c r="C3504" s="57" t="s">
        <v>5</v>
      </c>
      <c r="D3504" s="58">
        <v>23904.002255305069</v>
      </c>
      <c r="E3504" s="59">
        <v>0</v>
      </c>
      <c r="F3504" s="57">
        <v>424011</v>
      </c>
      <c r="G3504" s="57" t="s">
        <v>326</v>
      </c>
      <c r="H3504" s="57">
        <v>2007</v>
      </c>
      <c r="I3504" s="59">
        <v>0</v>
      </c>
      <c r="J3504" s="57" t="s">
        <v>268</v>
      </c>
      <c r="K3504" s="57">
        <v>870905</v>
      </c>
      <c r="L3504" s="58">
        <v>0</v>
      </c>
      <c r="M3504" s="58">
        <v>23904.002255305069</v>
      </c>
      <c r="O3504" s="57">
        <v>9210</v>
      </c>
      <c r="P3504" s="57">
        <v>509004</v>
      </c>
    </row>
    <row r="3505" spans="1:16" hidden="1" x14ac:dyDescent="0.25">
      <c r="A3505" s="60" t="s">
        <v>16</v>
      </c>
      <c r="B3505" s="60" t="s">
        <v>15</v>
      </c>
      <c r="C3505" s="57">
        <v>1000</v>
      </c>
      <c r="D3505" s="61">
        <v>25000.003205634945</v>
      </c>
      <c r="E3505" s="62">
        <v>0</v>
      </c>
      <c r="F3505" s="60">
        <v>700716</v>
      </c>
      <c r="G3505" s="60" t="s">
        <v>249</v>
      </c>
      <c r="H3505" s="60">
        <v>2007</v>
      </c>
      <c r="I3505" s="62"/>
      <c r="J3505" s="60"/>
      <c r="K3505" s="60"/>
      <c r="L3505" s="61">
        <v>0</v>
      </c>
      <c r="M3505" s="61">
        <v>25000.003205634945</v>
      </c>
      <c r="N3505" s="61"/>
      <c r="O3505" s="60" t="s">
        <v>250</v>
      </c>
      <c r="P3505" s="60">
        <v>504003</v>
      </c>
    </row>
    <row r="3506" spans="1:16" x14ac:dyDescent="0.25">
      <c r="A3506" s="57" t="s">
        <v>16</v>
      </c>
      <c r="B3506" s="57" t="s">
        <v>15</v>
      </c>
      <c r="C3506" s="57" t="s">
        <v>171</v>
      </c>
      <c r="D3506" s="58">
        <v>26012.498928170513</v>
      </c>
      <c r="E3506" s="59">
        <v>0</v>
      </c>
      <c r="F3506" s="57">
        <v>404008</v>
      </c>
      <c r="G3506" s="57" t="s">
        <v>374</v>
      </c>
      <c r="H3506" s="57">
        <v>2008</v>
      </c>
      <c r="I3506" s="59">
        <v>0</v>
      </c>
      <c r="J3506" s="57" t="s">
        <v>268</v>
      </c>
      <c r="K3506" s="57">
        <v>870905</v>
      </c>
      <c r="L3506" s="58">
        <v>0</v>
      </c>
      <c r="M3506" s="58">
        <v>26012.498928170513</v>
      </c>
      <c r="O3506" s="57">
        <v>9210</v>
      </c>
      <c r="P3506" s="57">
        <v>504003</v>
      </c>
    </row>
    <row r="3507" spans="1:16" x14ac:dyDescent="0.25">
      <c r="A3507" s="57" t="s">
        <v>16</v>
      </c>
      <c r="B3507" s="57" t="s">
        <v>15</v>
      </c>
      <c r="C3507" s="57" t="s">
        <v>171</v>
      </c>
      <c r="D3507" s="58">
        <v>26237.498385166728</v>
      </c>
      <c r="E3507" s="59">
        <v>0</v>
      </c>
      <c r="F3507" s="57">
        <v>404008</v>
      </c>
      <c r="G3507" s="57" t="s">
        <v>374</v>
      </c>
      <c r="H3507" s="57">
        <v>2009</v>
      </c>
      <c r="I3507" s="59">
        <v>0</v>
      </c>
      <c r="J3507" s="57" t="s">
        <v>268</v>
      </c>
      <c r="K3507" s="57">
        <v>870905</v>
      </c>
      <c r="L3507" s="58">
        <v>0</v>
      </c>
      <c r="M3507" s="58">
        <v>26237.498385166728</v>
      </c>
      <c r="O3507" s="57">
        <v>9210</v>
      </c>
      <c r="P3507" s="57">
        <v>504003</v>
      </c>
    </row>
    <row r="3508" spans="1:16" hidden="1" x14ac:dyDescent="0.25">
      <c r="A3508" s="60" t="s">
        <v>16</v>
      </c>
      <c r="B3508" s="60" t="s">
        <v>15</v>
      </c>
      <c r="C3508" s="57" t="s">
        <v>167</v>
      </c>
      <c r="D3508" s="61">
        <v>29587.496105694911</v>
      </c>
      <c r="E3508" s="62">
        <v>0</v>
      </c>
      <c r="F3508" s="60">
        <v>464008</v>
      </c>
      <c r="G3508" s="60" t="s">
        <v>375</v>
      </c>
      <c r="H3508" s="60">
        <v>2008</v>
      </c>
      <c r="I3508" s="62">
        <v>0</v>
      </c>
      <c r="J3508" s="60" t="s">
        <v>268</v>
      </c>
      <c r="K3508" s="60">
        <v>870905</v>
      </c>
      <c r="L3508" s="61">
        <v>0</v>
      </c>
      <c r="M3508" s="61">
        <v>29587.496105694911</v>
      </c>
      <c r="N3508" s="61"/>
      <c r="O3508" s="60">
        <v>9210</v>
      </c>
      <c r="P3508" s="60">
        <v>504003</v>
      </c>
    </row>
    <row r="3509" spans="1:16" hidden="1" x14ac:dyDescent="0.25">
      <c r="A3509" s="60" t="s">
        <v>16</v>
      </c>
      <c r="B3509" s="60" t="s">
        <v>15</v>
      </c>
      <c r="C3509" s="57" t="s">
        <v>167</v>
      </c>
      <c r="D3509" s="61">
        <v>30537.498651432939</v>
      </c>
      <c r="E3509" s="62">
        <v>0</v>
      </c>
      <c r="F3509" s="60">
        <v>464008</v>
      </c>
      <c r="G3509" s="60" t="s">
        <v>375</v>
      </c>
      <c r="H3509" s="60">
        <v>2009</v>
      </c>
      <c r="I3509" s="62">
        <v>0</v>
      </c>
      <c r="J3509" s="60" t="s">
        <v>268</v>
      </c>
      <c r="K3509" s="60">
        <v>870905</v>
      </c>
      <c r="L3509" s="61">
        <v>0</v>
      </c>
      <c r="M3509" s="61">
        <v>30537.498651432939</v>
      </c>
      <c r="N3509" s="61"/>
      <c r="O3509" s="60">
        <v>9210</v>
      </c>
      <c r="P3509" s="60">
        <v>504003</v>
      </c>
    </row>
    <row r="3510" spans="1:16" x14ac:dyDescent="0.25">
      <c r="A3510" s="57" t="s">
        <v>16</v>
      </c>
      <c r="B3510" s="57" t="s">
        <v>15</v>
      </c>
      <c r="C3510" s="57" t="s">
        <v>175</v>
      </c>
      <c r="D3510" s="58">
        <v>46199.995460820923</v>
      </c>
      <c r="E3510" s="59">
        <v>0</v>
      </c>
      <c r="F3510" s="57">
        <v>414008</v>
      </c>
      <c r="G3510" s="57" t="s">
        <v>369</v>
      </c>
      <c r="H3510" s="57">
        <v>2007</v>
      </c>
      <c r="I3510" s="59">
        <v>0</v>
      </c>
      <c r="J3510" s="57" t="s">
        <v>268</v>
      </c>
      <c r="K3510" s="57">
        <v>870905</v>
      </c>
      <c r="L3510" s="58">
        <v>0</v>
      </c>
      <c r="M3510" s="58">
        <v>46199.995460820923</v>
      </c>
      <c r="O3510" s="57">
        <v>9210</v>
      </c>
      <c r="P3510" s="57">
        <v>504003</v>
      </c>
    </row>
    <row r="3511" spans="1:16" hidden="1" x14ac:dyDescent="0.25">
      <c r="A3511" s="60" t="s">
        <v>16</v>
      </c>
      <c r="B3511" s="60" t="s">
        <v>15</v>
      </c>
      <c r="C3511" s="57" t="s">
        <v>173</v>
      </c>
      <c r="D3511" s="61">
        <v>56050.00123737508</v>
      </c>
      <c r="E3511" s="62">
        <v>0</v>
      </c>
      <c r="F3511" s="60">
        <v>454008</v>
      </c>
      <c r="G3511" s="60" t="s">
        <v>370</v>
      </c>
      <c r="H3511" s="60">
        <v>2007</v>
      </c>
      <c r="I3511" s="62">
        <v>0</v>
      </c>
      <c r="J3511" s="60" t="s">
        <v>268</v>
      </c>
      <c r="K3511" s="60">
        <v>870905</v>
      </c>
      <c r="L3511" s="61">
        <v>0</v>
      </c>
      <c r="M3511" s="61">
        <v>56050.00123737508</v>
      </c>
      <c r="N3511" s="61"/>
      <c r="O3511" s="60">
        <v>9210</v>
      </c>
      <c r="P3511" s="60">
        <v>504003</v>
      </c>
    </row>
    <row r="3512" spans="1:16" hidden="1" x14ac:dyDescent="0.25">
      <c r="A3512" s="60" t="s">
        <v>16</v>
      </c>
      <c r="B3512" s="60" t="s">
        <v>15</v>
      </c>
      <c r="C3512" s="57" t="s">
        <v>168</v>
      </c>
      <c r="D3512" s="61">
        <v>56950.002481161442</v>
      </c>
      <c r="E3512" s="62">
        <v>0</v>
      </c>
      <c r="F3512" s="60">
        <v>444008</v>
      </c>
      <c r="G3512" s="60" t="s">
        <v>372</v>
      </c>
      <c r="H3512" s="60">
        <v>2007</v>
      </c>
      <c r="I3512" s="62">
        <v>0</v>
      </c>
      <c r="J3512" s="60" t="s">
        <v>268</v>
      </c>
      <c r="K3512" s="60">
        <v>870905</v>
      </c>
      <c r="L3512" s="61">
        <v>0</v>
      </c>
      <c r="M3512" s="61">
        <v>56950.002481161442</v>
      </c>
      <c r="N3512" s="61"/>
      <c r="O3512" s="60">
        <v>9210</v>
      </c>
      <c r="P3512" s="60">
        <v>504003</v>
      </c>
    </row>
    <row r="3513" spans="1:16" x14ac:dyDescent="0.25">
      <c r="A3513" s="57" t="s">
        <v>16</v>
      </c>
      <c r="B3513" s="57" t="s">
        <v>15</v>
      </c>
      <c r="C3513" s="57" t="s">
        <v>5</v>
      </c>
      <c r="D3513" s="58">
        <v>86650.005058491937</v>
      </c>
      <c r="E3513" s="59">
        <v>0</v>
      </c>
      <c r="F3513" s="57">
        <v>424008</v>
      </c>
      <c r="G3513" s="57" t="s">
        <v>373</v>
      </c>
      <c r="H3513" s="57">
        <v>2007</v>
      </c>
      <c r="I3513" s="59">
        <v>0</v>
      </c>
      <c r="J3513" s="57" t="s">
        <v>268</v>
      </c>
      <c r="K3513" s="57">
        <v>870905</v>
      </c>
      <c r="L3513" s="58">
        <v>0</v>
      </c>
      <c r="M3513" s="58">
        <v>86650.005058491937</v>
      </c>
      <c r="O3513" s="57">
        <v>9210</v>
      </c>
      <c r="P3513" s="57">
        <v>504003</v>
      </c>
    </row>
    <row r="3514" spans="1:16" x14ac:dyDescent="0.25">
      <c r="A3514" s="57" t="s">
        <v>16</v>
      </c>
      <c r="B3514" s="57" t="s">
        <v>15</v>
      </c>
      <c r="C3514" s="57" t="s">
        <v>171</v>
      </c>
      <c r="D3514" s="58">
        <v>104999.99551211107</v>
      </c>
      <c r="E3514" s="59">
        <v>0</v>
      </c>
      <c r="F3514" s="57">
        <v>404008</v>
      </c>
      <c r="G3514" s="57" t="s">
        <v>374</v>
      </c>
      <c r="H3514" s="57">
        <v>2007</v>
      </c>
      <c r="I3514" s="59">
        <v>0</v>
      </c>
      <c r="J3514" s="57" t="s">
        <v>268</v>
      </c>
      <c r="K3514" s="57">
        <v>870905</v>
      </c>
      <c r="L3514" s="58">
        <v>0</v>
      </c>
      <c r="M3514" s="58">
        <v>104999.99551211107</v>
      </c>
      <c r="O3514" s="57">
        <v>9210</v>
      </c>
      <c r="P3514" s="57">
        <v>504003</v>
      </c>
    </row>
    <row r="3515" spans="1:16" hidden="1" x14ac:dyDescent="0.25">
      <c r="A3515" s="60" t="s">
        <v>16</v>
      </c>
      <c r="B3515" s="60" t="s">
        <v>15</v>
      </c>
      <c r="C3515" s="57" t="s">
        <v>167</v>
      </c>
      <c r="D3515" s="61">
        <v>108899.99662767204</v>
      </c>
      <c r="E3515" s="62">
        <v>0</v>
      </c>
      <c r="F3515" s="60">
        <v>464008</v>
      </c>
      <c r="G3515" s="60" t="s">
        <v>375</v>
      </c>
      <c r="H3515" s="60">
        <v>2007</v>
      </c>
      <c r="I3515" s="62">
        <v>0</v>
      </c>
      <c r="J3515" s="60" t="s">
        <v>268</v>
      </c>
      <c r="K3515" s="60">
        <v>870905</v>
      </c>
      <c r="L3515" s="61">
        <v>0</v>
      </c>
      <c r="M3515" s="61">
        <v>108899.99662767204</v>
      </c>
      <c r="N3515" s="61"/>
      <c r="O3515" s="60">
        <v>9210</v>
      </c>
      <c r="P3515" s="60">
        <v>504003</v>
      </c>
    </row>
    <row r="3516" spans="1:16" hidden="1" x14ac:dyDescent="0.25">
      <c r="A3516" s="60" t="s">
        <v>177</v>
      </c>
      <c r="B3516" s="60" t="s">
        <v>178</v>
      </c>
      <c r="C3516" s="57">
        <v>6001</v>
      </c>
      <c r="D3516" s="61">
        <v>5.3337064624950523</v>
      </c>
      <c r="E3516" s="62">
        <v>0</v>
      </c>
      <c r="F3516" s="60">
        <v>720680</v>
      </c>
      <c r="G3516" s="60" t="s">
        <v>262</v>
      </c>
      <c r="H3516" s="60">
        <v>2015</v>
      </c>
      <c r="I3516" s="62"/>
      <c r="J3516" s="60"/>
      <c r="K3516" s="60"/>
      <c r="L3516" s="61"/>
      <c r="M3516" s="61">
        <v>5.3337064624950523</v>
      </c>
      <c r="N3516" s="61"/>
      <c r="O3516" s="60" t="s">
        <v>250</v>
      </c>
      <c r="P3516" s="60">
        <v>503003</v>
      </c>
    </row>
    <row r="3517" spans="1:16" hidden="1" x14ac:dyDescent="0.25">
      <c r="A3517" s="60" t="s">
        <v>177</v>
      </c>
      <c r="B3517" s="60" t="s">
        <v>178</v>
      </c>
      <c r="C3517" s="57">
        <v>6001</v>
      </c>
      <c r="D3517" s="61">
        <v>7.9919837311201745</v>
      </c>
      <c r="E3517" s="62">
        <v>0</v>
      </c>
      <c r="F3517" s="60">
        <v>720680</v>
      </c>
      <c r="G3517" s="60" t="s">
        <v>262</v>
      </c>
      <c r="H3517" s="60">
        <v>2014</v>
      </c>
      <c r="I3517" s="62"/>
      <c r="J3517" s="60"/>
      <c r="K3517" s="60"/>
      <c r="L3517" s="61"/>
      <c r="M3517" s="61">
        <v>7.9919837311201745</v>
      </c>
      <c r="N3517" s="61"/>
      <c r="O3517" s="60" t="s">
        <v>250</v>
      </c>
      <c r="P3517" s="60">
        <v>503003</v>
      </c>
    </row>
    <row r="3518" spans="1:16" hidden="1" x14ac:dyDescent="0.25">
      <c r="A3518" s="60" t="s">
        <v>177</v>
      </c>
      <c r="B3518" s="60" t="s">
        <v>178</v>
      </c>
      <c r="C3518" s="57">
        <v>6001</v>
      </c>
      <c r="D3518" s="61">
        <v>8.0351485266053562</v>
      </c>
      <c r="E3518" s="62">
        <v>0</v>
      </c>
      <c r="F3518" s="60">
        <v>720680</v>
      </c>
      <c r="G3518" s="60" t="s">
        <v>262</v>
      </c>
      <c r="H3518" s="60">
        <v>2014</v>
      </c>
      <c r="I3518" s="62"/>
      <c r="J3518" s="60"/>
      <c r="K3518" s="60"/>
      <c r="L3518" s="61"/>
      <c r="M3518" s="61">
        <v>8.0351485266053562</v>
      </c>
      <c r="N3518" s="61"/>
      <c r="O3518" s="60" t="s">
        <v>250</v>
      </c>
      <c r="P3518" s="60">
        <v>503003</v>
      </c>
    </row>
    <row r="3519" spans="1:16" hidden="1" x14ac:dyDescent="0.25">
      <c r="A3519" s="60" t="s">
        <v>177</v>
      </c>
      <c r="B3519" s="60" t="s">
        <v>178</v>
      </c>
      <c r="C3519" s="57">
        <v>6001</v>
      </c>
      <c r="D3519" s="61">
        <v>8.0360116523306893</v>
      </c>
      <c r="E3519" s="62">
        <v>0</v>
      </c>
      <c r="F3519" s="60">
        <v>720680</v>
      </c>
      <c r="G3519" s="60" t="s">
        <v>262</v>
      </c>
      <c r="H3519" s="60">
        <v>2014</v>
      </c>
      <c r="I3519" s="62"/>
      <c r="J3519" s="60"/>
      <c r="K3519" s="60"/>
      <c r="L3519" s="61"/>
      <c r="M3519" s="61">
        <v>8.0360116523306893</v>
      </c>
      <c r="N3519" s="61"/>
      <c r="O3519" s="60" t="s">
        <v>250</v>
      </c>
      <c r="P3519" s="60">
        <v>503003</v>
      </c>
    </row>
    <row r="3520" spans="1:16" hidden="1" x14ac:dyDescent="0.25">
      <c r="A3520" s="60" t="s">
        <v>177</v>
      </c>
      <c r="B3520" s="60" t="s">
        <v>178</v>
      </c>
      <c r="C3520" s="57">
        <v>6001</v>
      </c>
      <c r="D3520" s="61">
        <v>8.6601411142099725</v>
      </c>
      <c r="E3520" s="62">
        <v>0</v>
      </c>
      <c r="F3520" s="60">
        <v>720680</v>
      </c>
      <c r="G3520" s="60" t="s">
        <v>262</v>
      </c>
      <c r="H3520" s="60">
        <v>2016</v>
      </c>
      <c r="I3520" s="62"/>
      <c r="J3520" s="60"/>
      <c r="K3520" s="60"/>
      <c r="L3520" s="61"/>
      <c r="M3520" s="61">
        <v>8.6601411142099725</v>
      </c>
      <c r="N3520" s="61"/>
      <c r="O3520" s="60" t="s">
        <v>250</v>
      </c>
      <c r="P3520" s="60">
        <v>503003</v>
      </c>
    </row>
    <row r="3521" spans="1:16" hidden="1" x14ac:dyDescent="0.25">
      <c r="A3521" s="60" t="s">
        <v>177</v>
      </c>
      <c r="B3521" s="60" t="s">
        <v>178</v>
      </c>
      <c r="C3521" s="57">
        <v>6001</v>
      </c>
      <c r="D3521" s="61">
        <v>8.6696562325206141</v>
      </c>
      <c r="E3521" s="62">
        <v>0</v>
      </c>
      <c r="F3521" s="60">
        <v>720680</v>
      </c>
      <c r="G3521" s="60" t="s">
        <v>262</v>
      </c>
      <c r="H3521" s="60">
        <v>2015</v>
      </c>
      <c r="I3521" s="62"/>
      <c r="J3521" s="60"/>
      <c r="K3521" s="60"/>
      <c r="L3521" s="61"/>
      <c r="M3521" s="61">
        <v>8.6696562325206141</v>
      </c>
      <c r="N3521" s="61"/>
      <c r="O3521" s="60" t="s">
        <v>250</v>
      </c>
      <c r="P3521" s="60">
        <v>503003</v>
      </c>
    </row>
    <row r="3522" spans="1:16" hidden="1" x14ac:dyDescent="0.25">
      <c r="A3522" s="60" t="s">
        <v>177</v>
      </c>
      <c r="B3522" s="60" t="s">
        <v>178</v>
      </c>
      <c r="C3522" s="57">
        <v>6001</v>
      </c>
      <c r="D3522" s="61">
        <v>8.6783265684026318</v>
      </c>
      <c r="E3522" s="62">
        <v>0</v>
      </c>
      <c r="F3522" s="60">
        <v>720680</v>
      </c>
      <c r="G3522" s="60" t="s">
        <v>262</v>
      </c>
      <c r="H3522" s="60">
        <v>2015</v>
      </c>
      <c r="I3522" s="62"/>
      <c r="J3522" s="60"/>
      <c r="K3522" s="60"/>
      <c r="L3522" s="61"/>
      <c r="M3522" s="61">
        <v>8.6783265684026318</v>
      </c>
      <c r="N3522" s="61"/>
      <c r="O3522" s="60" t="s">
        <v>250</v>
      </c>
      <c r="P3522" s="60">
        <v>503003</v>
      </c>
    </row>
    <row r="3523" spans="1:16" hidden="1" x14ac:dyDescent="0.25">
      <c r="A3523" s="60" t="s">
        <v>177</v>
      </c>
      <c r="B3523" s="60" t="s">
        <v>178</v>
      </c>
      <c r="C3523" s="57">
        <v>6001</v>
      </c>
      <c r="D3523" s="61">
        <v>8.6888549830675377</v>
      </c>
      <c r="E3523" s="62">
        <v>0</v>
      </c>
      <c r="F3523" s="60">
        <v>720680</v>
      </c>
      <c r="G3523" s="60" t="s">
        <v>262</v>
      </c>
      <c r="H3523" s="60">
        <v>2015</v>
      </c>
      <c r="I3523" s="62"/>
      <c r="J3523" s="60"/>
      <c r="K3523" s="60"/>
      <c r="L3523" s="61"/>
      <c r="M3523" s="61">
        <v>8.6888549830675377</v>
      </c>
      <c r="N3523" s="61"/>
      <c r="O3523" s="60" t="s">
        <v>250</v>
      </c>
      <c r="P3523" s="60">
        <v>503003</v>
      </c>
    </row>
    <row r="3524" spans="1:16" hidden="1" x14ac:dyDescent="0.25">
      <c r="A3524" s="60" t="s">
        <v>177</v>
      </c>
      <c r="B3524" s="60" t="s">
        <v>178</v>
      </c>
      <c r="C3524" s="57">
        <v>6001</v>
      </c>
      <c r="D3524" s="61">
        <v>8.6957371507051917</v>
      </c>
      <c r="E3524" s="62">
        <v>0</v>
      </c>
      <c r="F3524" s="60">
        <v>720680</v>
      </c>
      <c r="G3524" s="60" t="s">
        <v>262</v>
      </c>
      <c r="H3524" s="60">
        <v>2015</v>
      </c>
      <c r="I3524" s="62"/>
      <c r="J3524" s="60"/>
      <c r="K3524" s="60"/>
      <c r="L3524" s="61"/>
      <c r="M3524" s="61">
        <v>8.6957371507051917</v>
      </c>
      <c r="N3524" s="61"/>
      <c r="O3524" s="60" t="s">
        <v>250</v>
      </c>
      <c r="P3524" s="60">
        <v>503003</v>
      </c>
    </row>
    <row r="3525" spans="1:16" hidden="1" x14ac:dyDescent="0.25">
      <c r="A3525" s="60" t="s">
        <v>177</v>
      </c>
      <c r="B3525" s="60" t="s">
        <v>178</v>
      </c>
      <c r="C3525" s="57">
        <v>6001</v>
      </c>
      <c r="D3525" s="61">
        <v>8.6959630223160556</v>
      </c>
      <c r="E3525" s="62">
        <v>0</v>
      </c>
      <c r="F3525" s="60">
        <v>720680</v>
      </c>
      <c r="G3525" s="60" t="s">
        <v>262</v>
      </c>
      <c r="H3525" s="60">
        <v>2015</v>
      </c>
      <c r="I3525" s="62"/>
      <c r="J3525" s="60"/>
      <c r="K3525" s="60"/>
      <c r="L3525" s="61"/>
      <c r="M3525" s="61">
        <v>8.6959630223160556</v>
      </c>
      <c r="N3525" s="61"/>
      <c r="O3525" s="60" t="s">
        <v>250</v>
      </c>
      <c r="P3525" s="60">
        <v>503003</v>
      </c>
    </row>
    <row r="3526" spans="1:16" hidden="1" x14ac:dyDescent="0.25">
      <c r="A3526" s="60" t="s">
        <v>177</v>
      </c>
      <c r="B3526" s="60" t="s">
        <v>178</v>
      </c>
      <c r="C3526" s="57">
        <v>6001</v>
      </c>
      <c r="D3526" s="61">
        <v>8.6962054591609164</v>
      </c>
      <c r="E3526" s="62">
        <v>0</v>
      </c>
      <c r="F3526" s="60">
        <v>720680</v>
      </c>
      <c r="G3526" s="60" t="s">
        <v>262</v>
      </c>
      <c r="H3526" s="60">
        <v>2015</v>
      </c>
      <c r="I3526" s="62"/>
      <c r="J3526" s="60"/>
      <c r="K3526" s="60"/>
      <c r="L3526" s="61"/>
      <c r="M3526" s="61">
        <v>8.6962054591609164</v>
      </c>
      <c r="N3526" s="61"/>
      <c r="O3526" s="60" t="s">
        <v>250</v>
      </c>
      <c r="P3526" s="60">
        <v>503003</v>
      </c>
    </row>
    <row r="3527" spans="1:16" hidden="1" x14ac:dyDescent="0.25">
      <c r="A3527" s="60" t="s">
        <v>177</v>
      </c>
      <c r="B3527" s="60" t="s">
        <v>178</v>
      </c>
      <c r="C3527" s="57">
        <v>6001</v>
      </c>
      <c r="D3527" s="61">
        <v>8.7003702893118451</v>
      </c>
      <c r="E3527" s="62">
        <v>0</v>
      </c>
      <c r="F3527" s="60">
        <v>720680</v>
      </c>
      <c r="G3527" s="60" t="s">
        <v>262</v>
      </c>
      <c r="H3527" s="60">
        <v>2015</v>
      </c>
      <c r="I3527" s="62"/>
      <c r="J3527" s="60"/>
      <c r="K3527" s="60"/>
      <c r="L3527" s="61"/>
      <c r="M3527" s="61">
        <v>8.7003702893118451</v>
      </c>
      <c r="N3527" s="61"/>
      <c r="O3527" s="60" t="s">
        <v>250</v>
      </c>
      <c r="P3527" s="60">
        <v>503003</v>
      </c>
    </row>
    <row r="3528" spans="1:16" hidden="1" x14ac:dyDescent="0.25">
      <c r="A3528" s="60" t="s">
        <v>177</v>
      </c>
      <c r="B3528" s="60" t="s">
        <v>178</v>
      </c>
      <c r="C3528" s="57">
        <v>6001</v>
      </c>
      <c r="D3528" s="61">
        <v>17.343427360882153</v>
      </c>
      <c r="E3528" s="62">
        <v>0</v>
      </c>
      <c r="F3528" s="60">
        <v>720680</v>
      </c>
      <c r="G3528" s="60" t="s">
        <v>262</v>
      </c>
      <c r="H3528" s="60">
        <v>2015</v>
      </c>
      <c r="I3528" s="62"/>
      <c r="J3528" s="60"/>
      <c r="K3528" s="60"/>
      <c r="L3528" s="61"/>
      <c r="M3528" s="61">
        <v>17.343427360882153</v>
      </c>
      <c r="N3528" s="61"/>
      <c r="O3528" s="60" t="s">
        <v>250</v>
      </c>
      <c r="P3528" s="60">
        <v>503003</v>
      </c>
    </row>
    <row r="3529" spans="1:16" hidden="1" x14ac:dyDescent="0.25">
      <c r="A3529" s="60" t="s">
        <v>177</v>
      </c>
      <c r="B3529" s="60" t="s">
        <v>178</v>
      </c>
      <c r="C3529" s="57">
        <v>6001</v>
      </c>
      <c r="D3529" s="61">
        <v>17.34580591582279</v>
      </c>
      <c r="E3529" s="62">
        <v>0</v>
      </c>
      <c r="F3529" s="60">
        <v>720680</v>
      </c>
      <c r="G3529" s="60" t="s">
        <v>262</v>
      </c>
      <c r="H3529" s="60">
        <v>2016</v>
      </c>
      <c r="I3529" s="62"/>
      <c r="J3529" s="60"/>
      <c r="K3529" s="60"/>
      <c r="L3529" s="61"/>
      <c r="M3529" s="61">
        <v>17.34580591582279</v>
      </c>
      <c r="N3529" s="61"/>
      <c r="O3529" s="60" t="s">
        <v>250</v>
      </c>
      <c r="P3529" s="60">
        <v>503003</v>
      </c>
    </row>
    <row r="3530" spans="1:16" hidden="1" x14ac:dyDescent="0.25">
      <c r="A3530" s="60" t="s">
        <v>177</v>
      </c>
      <c r="B3530" s="60" t="s">
        <v>178</v>
      </c>
      <c r="C3530" s="57">
        <v>6001</v>
      </c>
      <c r="D3530" s="61">
        <v>17.348090720401633</v>
      </c>
      <c r="E3530" s="62">
        <v>0</v>
      </c>
      <c r="F3530" s="60">
        <v>720680</v>
      </c>
      <c r="G3530" s="60" t="s">
        <v>262</v>
      </c>
      <c r="H3530" s="60">
        <v>2015</v>
      </c>
      <c r="I3530" s="62"/>
      <c r="J3530" s="60"/>
      <c r="K3530" s="60"/>
      <c r="L3530" s="61"/>
      <c r="M3530" s="61">
        <v>17.348090720401633</v>
      </c>
      <c r="N3530" s="61"/>
      <c r="O3530" s="60" t="s">
        <v>250</v>
      </c>
      <c r="P3530" s="60">
        <v>503003</v>
      </c>
    </row>
    <row r="3531" spans="1:16" hidden="1" x14ac:dyDescent="0.25">
      <c r="A3531" s="60" t="s">
        <v>177</v>
      </c>
      <c r="B3531" s="60" t="s">
        <v>178</v>
      </c>
      <c r="C3531" s="57">
        <v>1600</v>
      </c>
      <c r="D3531" s="61">
        <v>37.447933087912041</v>
      </c>
      <c r="E3531" s="62">
        <v>0</v>
      </c>
      <c r="F3531" s="60">
        <v>700303</v>
      </c>
      <c r="G3531" s="60" t="s">
        <v>261</v>
      </c>
      <c r="H3531" s="60">
        <v>2014</v>
      </c>
      <c r="I3531" s="62"/>
      <c r="J3531" s="60"/>
      <c r="K3531" s="60"/>
      <c r="L3531" s="61"/>
      <c r="M3531" s="61">
        <v>37.447933087912041</v>
      </c>
      <c r="N3531" s="61"/>
      <c r="O3531" s="60" t="s">
        <v>250</v>
      </c>
      <c r="P3531" s="60">
        <v>503003</v>
      </c>
    </row>
    <row r="3532" spans="1:16" hidden="1" x14ac:dyDescent="0.25">
      <c r="A3532" s="60" t="s">
        <v>177</v>
      </c>
      <c r="B3532" s="60" t="s">
        <v>178</v>
      </c>
      <c r="C3532" s="57">
        <v>1600</v>
      </c>
      <c r="D3532" s="61">
        <v>37.448803176571893</v>
      </c>
      <c r="E3532" s="62">
        <v>0</v>
      </c>
      <c r="F3532" s="60">
        <v>700303</v>
      </c>
      <c r="G3532" s="60" t="s">
        <v>261</v>
      </c>
      <c r="H3532" s="60">
        <v>2014</v>
      </c>
      <c r="I3532" s="62"/>
      <c r="J3532" s="60"/>
      <c r="K3532" s="60"/>
      <c r="L3532" s="61"/>
      <c r="M3532" s="61">
        <v>37.448803176571893</v>
      </c>
      <c r="N3532" s="61"/>
      <c r="O3532" s="60" t="s">
        <v>250</v>
      </c>
      <c r="P3532" s="60">
        <v>503003</v>
      </c>
    </row>
    <row r="3533" spans="1:16" hidden="1" x14ac:dyDescent="0.25">
      <c r="A3533" s="60" t="s">
        <v>177</v>
      </c>
      <c r="B3533" s="60" t="s">
        <v>178</v>
      </c>
      <c r="C3533" s="57">
        <v>1600</v>
      </c>
      <c r="D3533" s="61">
        <v>37.450703651751972</v>
      </c>
      <c r="E3533" s="62">
        <v>0</v>
      </c>
      <c r="F3533" s="60">
        <v>700303</v>
      </c>
      <c r="G3533" s="60" t="s">
        <v>261</v>
      </c>
      <c r="H3533" s="60">
        <v>2014</v>
      </c>
      <c r="I3533" s="62"/>
      <c r="J3533" s="60"/>
      <c r="K3533" s="60"/>
      <c r="L3533" s="61"/>
      <c r="M3533" s="61">
        <v>37.450703651751972</v>
      </c>
      <c r="N3533" s="61"/>
      <c r="O3533" s="60" t="s">
        <v>250</v>
      </c>
      <c r="P3533" s="60">
        <v>503003</v>
      </c>
    </row>
    <row r="3534" spans="1:16" hidden="1" x14ac:dyDescent="0.25">
      <c r="A3534" s="60" t="s">
        <v>177</v>
      </c>
      <c r="B3534" s="60" t="s">
        <v>178</v>
      </c>
      <c r="C3534" s="57">
        <v>1600</v>
      </c>
      <c r="D3534" s="61">
        <v>37.452912484449897</v>
      </c>
      <c r="E3534" s="62">
        <v>0</v>
      </c>
      <c r="F3534" s="60">
        <v>700303</v>
      </c>
      <c r="G3534" s="60" t="s">
        <v>261</v>
      </c>
      <c r="H3534" s="60">
        <v>2015</v>
      </c>
      <c r="I3534" s="62"/>
      <c r="J3534" s="60"/>
      <c r="K3534" s="60"/>
      <c r="L3534" s="61"/>
      <c r="M3534" s="61">
        <v>37.452912484449897</v>
      </c>
      <c r="N3534" s="61"/>
      <c r="O3534" s="60" t="s">
        <v>250</v>
      </c>
      <c r="P3534" s="60">
        <v>503003</v>
      </c>
    </row>
    <row r="3535" spans="1:16" hidden="1" x14ac:dyDescent="0.25">
      <c r="A3535" s="60" t="s">
        <v>177</v>
      </c>
      <c r="B3535" s="60" t="s">
        <v>178</v>
      </c>
      <c r="C3535" s="57">
        <v>1600</v>
      </c>
      <c r="D3535" s="61">
        <v>56.442126055470091</v>
      </c>
      <c r="E3535" s="62">
        <v>0</v>
      </c>
      <c r="F3535" s="60">
        <v>700303</v>
      </c>
      <c r="G3535" s="60" t="s">
        <v>261</v>
      </c>
      <c r="H3535" s="60">
        <v>2016</v>
      </c>
      <c r="I3535" s="62"/>
      <c r="J3535" s="60"/>
      <c r="K3535" s="60"/>
      <c r="L3535" s="61"/>
      <c r="M3535" s="61">
        <v>56.442126055470091</v>
      </c>
      <c r="N3535" s="61"/>
      <c r="O3535" s="60" t="s">
        <v>250</v>
      </c>
      <c r="P3535" s="60">
        <v>503003</v>
      </c>
    </row>
    <row r="3536" spans="1:16" hidden="1" x14ac:dyDescent="0.25">
      <c r="A3536" s="60" t="s">
        <v>177</v>
      </c>
      <c r="B3536" s="60" t="s">
        <v>178</v>
      </c>
      <c r="C3536" s="57">
        <v>1600</v>
      </c>
      <c r="D3536" s="61">
        <v>60.774602503829684</v>
      </c>
      <c r="E3536" s="62">
        <v>0</v>
      </c>
      <c r="F3536" s="60">
        <v>700303</v>
      </c>
      <c r="G3536" s="60" t="s">
        <v>261</v>
      </c>
      <c r="H3536" s="60">
        <v>2015</v>
      </c>
      <c r="I3536" s="62"/>
      <c r="J3536" s="60"/>
      <c r="K3536" s="60"/>
      <c r="L3536" s="61"/>
      <c r="M3536" s="61">
        <v>60.774602503829684</v>
      </c>
      <c r="N3536" s="61"/>
      <c r="O3536" s="60" t="s">
        <v>250</v>
      </c>
      <c r="P3536" s="60">
        <v>503003</v>
      </c>
    </row>
    <row r="3537" spans="1:16" hidden="1" x14ac:dyDescent="0.25">
      <c r="A3537" s="60" t="s">
        <v>177</v>
      </c>
      <c r="B3537" s="60" t="s">
        <v>178</v>
      </c>
      <c r="C3537" s="57">
        <v>1600</v>
      </c>
      <c r="D3537" s="61">
        <v>60.780459111389732</v>
      </c>
      <c r="E3537" s="62">
        <v>0</v>
      </c>
      <c r="F3537" s="60">
        <v>700303</v>
      </c>
      <c r="G3537" s="60" t="s">
        <v>261</v>
      </c>
      <c r="H3537" s="60">
        <v>2015</v>
      </c>
      <c r="I3537" s="62"/>
      <c r="J3537" s="60"/>
      <c r="K3537" s="60"/>
      <c r="L3537" s="61"/>
      <c r="M3537" s="61">
        <v>60.780459111389732</v>
      </c>
      <c r="N3537" s="61"/>
      <c r="O3537" s="60" t="s">
        <v>250</v>
      </c>
      <c r="P3537" s="60">
        <v>503003</v>
      </c>
    </row>
    <row r="3538" spans="1:16" hidden="1" x14ac:dyDescent="0.25">
      <c r="A3538" s="60" t="s">
        <v>177</v>
      </c>
      <c r="B3538" s="60" t="s">
        <v>178</v>
      </c>
      <c r="C3538" s="57">
        <v>1600</v>
      </c>
      <c r="D3538" s="61">
        <v>60.781833056227541</v>
      </c>
      <c r="E3538" s="62">
        <v>0</v>
      </c>
      <c r="F3538" s="60">
        <v>700303</v>
      </c>
      <c r="G3538" s="60" t="s">
        <v>261</v>
      </c>
      <c r="H3538" s="60">
        <v>2015</v>
      </c>
      <c r="I3538" s="62"/>
      <c r="J3538" s="60"/>
      <c r="K3538" s="60"/>
      <c r="L3538" s="61"/>
      <c r="M3538" s="61">
        <v>60.781833056227541</v>
      </c>
      <c r="N3538" s="61"/>
      <c r="O3538" s="60" t="s">
        <v>250</v>
      </c>
      <c r="P3538" s="60">
        <v>503003</v>
      </c>
    </row>
    <row r="3539" spans="1:16" hidden="1" x14ac:dyDescent="0.25">
      <c r="A3539" s="60" t="s">
        <v>177</v>
      </c>
      <c r="B3539" s="60" t="s">
        <v>178</v>
      </c>
      <c r="C3539" s="57">
        <v>1600</v>
      </c>
      <c r="D3539" s="61">
        <v>60.783621184715827</v>
      </c>
      <c r="E3539" s="62">
        <v>0</v>
      </c>
      <c r="F3539" s="60">
        <v>700303</v>
      </c>
      <c r="G3539" s="60" t="s">
        <v>261</v>
      </c>
      <c r="H3539" s="60">
        <v>2015</v>
      </c>
      <c r="I3539" s="62"/>
      <c r="J3539" s="60"/>
      <c r="K3539" s="60"/>
      <c r="L3539" s="61"/>
      <c r="M3539" s="61">
        <v>60.783621184715827</v>
      </c>
      <c r="N3539" s="61"/>
      <c r="O3539" s="60" t="s">
        <v>250</v>
      </c>
      <c r="P3539" s="60">
        <v>503003</v>
      </c>
    </row>
    <row r="3540" spans="1:16" hidden="1" x14ac:dyDescent="0.25">
      <c r="A3540" s="60" t="s">
        <v>177</v>
      </c>
      <c r="B3540" s="60" t="s">
        <v>178</v>
      </c>
      <c r="C3540" s="57">
        <v>1600</v>
      </c>
      <c r="D3540" s="61">
        <v>60.783786611454659</v>
      </c>
      <c r="E3540" s="62">
        <v>0</v>
      </c>
      <c r="F3540" s="60">
        <v>700303</v>
      </c>
      <c r="G3540" s="60" t="s">
        <v>261</v>
      </c>
      <c r="H3540" s="60">
        <v>2015</v>
      </c>
      <c r="I3540" s="62"/>
      <c r="J3540" s="60"/>
      <c r="K3540" s="60"/>
      <c r="L3540" s="61"/>
      <c r="M3540" s="61">
        <v>60.783786611454659</v>
      </c>
      <c r="N3540" s="61"/>
      <c r="O3540" s="60" t="s">
        <v>250</v>
      </c>
      <c r="P3540" s="60">
        <v>503003</v>
      </c>
    </row>
    <row r="3541" spans="1:16" hidden="1" x14ac:dyDescent="0.25">
      <c r="A3541" s="60" t="s">
        <v>177</v>
      </c>
      <c r="B3541" s="60" t="s">
        <v>178</v>
      </c>
      <c r="C3541" s="57">
        <v>1600</v>
      </c>
      <c r="D3541" s="61">
        <v>60.784939347459691</v>
      </c>
      <c r="E3541" s="62">
        <v>0</v>
      </c>
      <c r="F3541" s="60">
        <v>700303</v>
      </c>
      <c r="G3541" s="60" t="s">
        <v>261</v>
      </c>
      <c r="H3541" s="60">
        <v>2015</v>
      </c>
      <c r="I3541" s="62"/>
      <c r="J3541" s="60"/>
      <c r="K3541" s="60"/>
      <c r="L3541" s="61"/>
      <c r="M3541" s="61">
        <v>60.784939347459691</v>
      </c>
      <c r="N3541" s="61"/>
      <c r="O3541" s="60" t="s">
        <v>250</v>
      </c>
      <c r="P3541" s="60">
        <v>503003</v>
      </c>
    </row>
    <row r="3542" spans="1:16" hidden="1" x14ac:dyDescent="0.25">
      <c r="A3542" s="60" t="s">
        <v>177</v>
      </c>
      <c r="B3542" s="60" t="s">
        <v>178</v>
      </c>
      <c r="C3542" s="57">
        <v>1600</v>
      </c>
      <c r="D3542" s="61">
        <v>60.785696455076994</v>
      </c>
      <c r="E3542" s="62">
        <v>0</v>
      </c>
      <c r="F3542" s="60">
        <v>700303</v>
      </c>
      <c r="G3542" s="60" t="s">
        <v>261</v>
      </c>
      <c r="H3542" s="60">
        <v>2015</v>
      </c>
      <c r="I3542" s="62"/>
      <c r="J3542" s="60"/>
      <c r="K3542" s="60"/>
      <c r="L3542" s="61"/>
      <c r="M3542" s="61">
        <v>60.785696455076994</v>
      </c>
      <c r="N3542" s="61"/>
      <c r="O3542" s="60" t="s">
        <v>250</v>
      </c>
      <c r="P3542" s="60">
        <v>503003</v>
      </c>
    </row>
    <row r="3543" spans="1:16" hidden="1" x14ac:dyDescent="0.25">
      <c r="A3543" s="60" t="s">
        <v>177</v>
      </c>
      <c r="B3543" s="60" t="s">
        <v>178</v>
      </c>
      <c r="C3543" s="57">
        <v>6001</v>
      </c>
      <c r="D3543" s="61">
        <v>79.992750475362612</v>
      </c>
      <c r="E3543" s="62">
        <v>0</v>
      </c>
      <c r="F3543" s="60">
        <v>720680</v>
      </c>
      <c r="G3543" s="60" t="s">
        <v>262</v>
      </c>
      <c r="H3543" s="60">
        <v>2015</v>
      </c>
      <c r="I3543" s="62"/>
      <c r="J3543" s="60"/>
      <c r="K3543" s="60"/>
      <c r="L3543" s="61"/>
      <c r="M3543" s="61">
        <v>79.992750475362612</v>
      </c>
      <c r="N3543" s="61"/>
      <c r="O3543" s="60" t="s">
        <v>250</v>
      </c>
      <c r="P3543" s="60">
        <v>503003</v>
      </c>
    </row>
    <row r="3544" spans="1:16" hidden="1" x14ac:dyDescent="0.25">
      <c r="A3544" s="60" t="s">
        <v>177</v>
      </c>
      <c r="B3544" s="60" t="s">
        <v>178</v>
      </c>
      <c r="C3544" s="57">
        <v>1600</v>
      </c>
      <c r="D3544" s="61">
        <v>112.88230998082001</v>
      </c>
      <c r="E3544" s="62">
        <v>0</v>
      </c>
      <c r="F3544" s="60">
        <v>700303</v>
      </c>
      <c r="G3544" s="60" t="s">
        <v>261</v>
      </c>
      <c r="H3544" s="60">
        <v>2016</v>
      </c>
      <c r="I3544" s="62"/>
      <c r="J3544" s="60"/>
      <c r="K3544" s="60"/>
      <c r="L3544" s="61"/>
      <c r="M3544" s="61">
        <v>112.88230998082001</v>
      </c>
      <c r="N3544" s="61"/>
      <c r="O3544" s="60" t="s">
        <v>250</v>
      </c>
      <c r="P3544" s="60">
        <v>503003</v>
      </c>
    </row>
    <row r="3545" spans="1:16" hidden="1" x14ac:dyDescent="0.25">
      <c r="A3545" s="60" t="s">
        <v>177</v>
      </c>
      <c r="B3545" s="60" t="s">
        <v>178</v>
      </c>
      <c r="C3545" s="57">
        <v>1600</v>
      </c>
      <c r="D3545" s="61">
        <v>121.56543757252204</v>
      </c>
      <c r="E3545" s="62">
        <v>0</v>
      </c>
      <c r="F3545" s="60">
        <v>700303</v>
      </c>
      <c r="G3545" s="60" t="s">
        <v>261</v>
      </c>
      <c r="H3545" s="60">
        <v>2015</v>
      </c>
      <c r="I3545" s="62"/>
      <c r="J3545" s="60"/>
      <c r="K3545" s="60"/>
      <c r="L3545" s="61"/>
      <c r="M3545" s="61">
        <v>121.56543757252204</v>
      </c>
      <c r="N3545" s="61"/>
      <c r="O3545" s="60" t="s">
        <v>250</v>
      </c>
      <c r="P3545" s="60">
        <v>503003</v>
      </c>
    </row>
    <row r="3546" spans="1:16" hidden="1" x14ac:dyDescent="0.25">
      <c r="A3546" s="60" t="s">
        <v>177</v>
      </c>
      <c r="B3546" s="60" t="s">
        <v>178</v>
      </c>
      <c r="C3546" s="57">
        <v>1600</v>
      </c>
      <c r="D3546" s="61">
        <v>121.56549266042023</v>
      </c>
      <c r="E3546" s="62">
        <v>0</v>
      </c>
      <c r="F3546" s="60">
        <v>700303</v>
      </c>
      <c r="G3546" s="60" t="s">
        <v>261</v>
      </c>
      <c r="H3546" s="60">
        <v>2015</v>
      </c>
      <c r="I3546" s="62"/>
      <c r="J3546" s="60"/>
      <c r="K3546" s="60"/>
      <c r="L3546" s="61"/>
      <c r="M3546" s="61">
        <v>121.56549266042023</v>
      </c>
      <c r="N3546" s="61"/>
      <c r="O3546" s="60" t="s">
        <v>250</v>
      </c>
      <c r="P3546" s="60">
        <v>503003</v>
      </c>
    </row>
    <row r="3547" spans="1:16" hidden="1" x14ac:dyDescent="0.25">
      <c r="A3547" s="60" t="s">
        <v>177</v>
      </c>
      <c r="B3547" s="60" t="s">
        <v>178</v>
      </c>
      <c r="C3547" s="57" t="s">
        <v>174</v>
      </c>
      <c r="D3547" s="61">
        <v>280.87345018397735</v>
      </c>
      <c r="E3547" s="62">
        <v>0</v>
      </c>
      <c r="F3547" s="60">
        <v>434054</v>
      </c>
      <c r="G3547" s="60" t="s">
        <v>376</v>
      </c>
      <c r="H3547" s="60">
        <v>2015</v>
      </c>
      <c r="I3547" s="62">
        <v>0.56699999999999995</v>
      </c>
      <c r="J3547" s="60" t="s">
        <v>268</v>
      </c>
      <c r="K3547" s="60">
        <v>870905</v>
      </c>
      <c r="L3547" s="61">
        <v>159.25524625431515</v>
      </c>
      <c r="M3547" s="61">
        <v>121.6182039296622</v>
      </c>
      <c r="N3547" s="61"/>
      <c r="O3547" s="57" t="s">
        <v>259</v>
      </c>
      <c r="P3547" s="60">
        <v>503003</v>
      </c>
    </row>
    <row r="3548" spans="1:16" hidden="1" x14ac:dyDescent="0.25">
      <c r="A3548" s="60" t="s">
        <v>177</v>
      </c>
      <c r="B3548" s="60" t="s">
        <v>178</v>
      </c>
      <c r="C3548" s="57">
        <v>1200</v>
      </c>
      <c r="D3548" s="61">
        <v>288.89825895403936</v>
      </c>
      <c r="E3548" s="62">
        <v>0</v>
      </c>
      <c r="F3548" s="60">
        <v>626065</v>
      </c>
      <c r="G3548" s="60" t="s">
        <v>377</v>
      </c>
      <c r="H3548" s="60">
        <v>2014</v>
      </c>
      <c r="I3548" s="62"/>
      <c r="J3548" s="60"/>
      <c r="K3548" s="60"/>
      <c r="L3548" s="61"/>
      <c r="M3548" s="61">
        <v>288.89825895403936</v>
      </c>
      <c r="N3548" s="61"/>
      <c r="O3548" s="60" t="s">
        <v>250</v>
      </c>
      <c r="P3548" s="60">
        <v>503003</v>
      </c>
    </row>
    <row r="3549" spans="1:16" hidden="1" x14ac:dyDescent="0.25">
      <c r="A3549" s="60" t="s">
        <v>177</v>
      </c>
      <c r="B3549" s="60" t="s">
        <v>178</v>
      </c>
      <c r="C3549" s="57">
        <v>1200</v>
      </c>
      <c r="D3549" s="61">
        <v>288.89847951294678</v>
      </c>
      <c r="E3549" s="62">
        <v>0</v>
      </c>
      <c r="F3549" s="60">
        <v>626065</v>
      </c>
      <c r="G3549" s="60" t="s">
        <v>377</v>
      </c>
      <c r="H3549" s="60">
        <v>2014</v>
      </c>
      <c r="I3549" s="62"/>
      <c r="J3549" s="60"/>
      <c r="K3549" s="60"/>
      <c r="L3549" s="61"/>
      <c r="M3549" s="61">
        <v>288.89847951294678</v>
      </c>
      <c r="N3549" s="61"/>
      <c r="O3549" s="60" t="s">
        <v>250</v>
      </c>
      <c r="P3549" s="60">
        <v>503003</v>
      </c>
    </row>
    <row r="3550" spans="1:16" hidden="1" x14ac:dyDescent="0.25">
      <c r="A3550" s="60" t="s">
        <v>177</v>
      </c>
      <c r="B3550" s="60" t="s">
        <v>178</v>
      </c>
      <c r="C3550" s="57">
        <v>1200</v>
      </c>
      <c r="D3550" s="61">
        <v>288.89904989154297</v>
      </c>
      <c r="E3550" s="62">
        <v>0</v>
      </c>
      <c r="F3550" s="60">
        <v>626065</v>
      </c>
      <c r="G3550" s="60" t="s">
        <v>377</v>
      </c>
      <c r="H3550" s="60">
        <v>2014</v>
      </c>
      <c r="I3550" s="62"/>
      <c r="J3550" s="60"/>
      <c r="K3550" s="60"/>
      <c r="L3550" s="61"/>
      <c r="M3550" s="61">
        <v>288.89904989154297</v>
      </c>
      <c r="N3550" s="61"/>
      <c r="O3550" s="60" t="s">
        <v>250</v>
      </c>
      <c r="P3550" s="60">
        <v>503003</v>
      </c>
    </row>
    <row r="3551" spans="1:16" hidden="1" x14ac:dyDescent="0.25">
      <c r="A3551" s="60" t="s">
        <v>177</v>
      </c>
      <c r="B3551" s="60" t="s">
        <v>178</v>
      </c>
      <c r="C3551" s="57">
        <v>1200</v>
      </c>
      <c r="D3551" s="61">
        <v>294.24865487665954</v>
      </c>
      <c r="E3551" s="62">
        <v>0</v>
      </c>
      <c r="F3551" s="60">
        <v>626065</v>
      </c>
      <c r="G3551" s="60" t="s">
        <v>377</v>
      </c>
      <c r="H3551" s="60">
        <v>2015</v>
      </c>
      <c r="I3551" s="62"/>
      <c r="J3551" s="60"/>
      <c r="K3551" s="60"/>
      <c r="L3551" s="61"/>
      <c r="M3551" s="61">
        <v>294.24865487665954</v>
      </c>
      <c r="N3551" s="61"/>
      <c r="O3551" s="60" t="s">
        <v>250</v>
      </c>
      <c r="P3551" s="60">
        <v>503003</v>
      </c>
    </row>
    <row r="3552" spans="1:16" hidden="1" x14ac:dyDescent="0.25">
      <c r="A3552" s="60" t="s">
        <v>177</v>
      </c>
      <c r="B3552" s="60" t="s">
        <v>178</v>
      </c>
      <c r="C3552" s="57">
        <v>1400</v>
      </c>
      <c r="D3552" s="61">
        <v>299.59990642620227</v>
      </c>
      <c r="E3552" s="62">
        <v>0</v>
      </c>
      <c r="F3552" s="60">
        <v>700043</v>
      </c>
      <c r="G3552" s="60" t="s">
        <v>260</v>
      </c>
      <c r="H3552" s="60">
        <v>2015</v>
      </c>
      <c r="I3552" s="62"/>
      <c r="J3552" s="60"/>
      <c r="K3552" s="60"/>
      <c r="L3552" s="61"/>
      <c r="M3552" s="61">
        <v>299.59990642620227</v>
      </c>
      <c r="N3552" s="61"/>
      <c r="O3552" s="60" t="s">
        <v>250</v>
      </c>
      <c r="P3552" s="60">
        <v>503003</v>
      </c>
    </row>
    <row r="3553" spans="1:16" hidden="1" x14ac:dyDescent="0.25">
      <c r="A3553" s="60" t="s">
        <v>177</v>
      </c>
      <c r="B3553" s="60" t="s">
        <v>178</v>
      </c>
      <c r="C3553" s="57" t="s">
        <v>174</v>
      </c>
      <c r="D3553" s="61">
        <v>299.60128291095117</v>
      </c>
      <c r="E3553" s="62">
        <v>0</v>
      </c>
      <c r="F3553" s="60">
        <v>434054</v>
      </c>
      <c r="G3553" s="60" t="s">
        <v>376</v>
      </c>
      <c r="H3553" s="60">
        <v>2014</v>
      </c>
      <c r="I3553" s="62">
        <v>0.56699999999999995</v>
      </c>
      <c r="J3553" s="60" t="s">
        <v>268</v>
      </c>
      <c r="K3553" s="60">
        <v>870905</v>
      </c>
      <c r="L3553" s="61">
        <v>169.87392741050931</v>
      </c>
      <c r="M3553" s="61">
        <v>129.72735550044186</v>
      </c>
      <c r="N3553" s="61"/>
      <c r="O3553" s="57" t="s">
        <v>259</v>
      </c>
      <c r="P3553" s="60">
        <v>503003</v>
      </c>
    </row>
    <row r="3554" spans="1:16" hidden="1" x14ac:dyDescent="0.25">
      <c r="A3554" s="60" t="s">
        <v>177</v>
      </c>
      <c r="B3554" s="60" t="s">
        <v>178</v>
      </c>
      <c r="C3554" s="57" t="s">
        <v>174</v>
      </c>
      <c r="D3554" s="61">
        <v>299.60207899999585</v>
      </c>
      <c r="E3554" s="62">
        <v>0</v>
      </c>
      <c r="F3554" s="60">
        <v>434054</v>
      </c>
      <c r="G3554" s="60" t="s">
        <v>376</v>
      </c>
      <c r="H3554" s="60">
        <v>2014</v>
      </c>
      <c r="I3554" s="62">
        <v>0.56699999999999995</v>
      </c>
      <c r="J3554" s="60" t="s">
        <v>268</v>
      </c>
      <c r="K3554" s="60">
        <v>870905</v>
      </c>
      <c r="L3554" s="61">
        <v>169.87437879299765</v>
      </c>
      <c r="M3554" s="61">
        <v>129.72770020699821</v>
      </c>
      <c r="N3554" s="61"/>
      <c r="O3554" s="57" t="s">
        <v>259</v>
      </c>
      <c r="P3554" s="60">
        <v>503003</v>
      </c>
    </row>
    <row r="3555" spans="1:16" hidden="1" x14ac:dyDescent="0.25">
      <c r="A3555" s="60" t="s">
        <v>177</v>
      </c>
      <c r="B3555" s="60" t="s">
        <v>178</v>
      </c>
      <c r="C3555" s="57" t="s">
        <v>174</v>
      </c>
      <c r="D3555" s="61">
        <v>299.60562921401572</v>
      </c>
      <c r="E3555" s="62">
        <v>0</v>
      </c>
      <c r="F3555" s="60">
        <v>434054</v>
      </c>
      <c r="G3555" s="60" t="s">
        <v>376</v>
      </c>
      <c r="H3555" s="60">
        <v>2014</v>
      </c>
      <c r="I3555" s="62">
        <v>0.56699999999999995</v>
      </c>
      <c r="J3555" s="60" t="s">
        <v>268</v>
      </c>
      <c r="K3555" s="60">
        <v>870905</v>
      </c>
      <c r="L3555" s="61">
        <v>169.87639176434689</v>
      </c>
      <c r="M3555" s="61">
        <v>129.72923744966883</v>
      </c>
      <c r="N3555" s="61"/>
      <c r="O3555" s="57" t="s">
        <v>259</v>
      </c>
      <c r="P3555" s="60">
        <v>503003</v>
      </c>
    </row>
    <row r="3556" spans="1:16" hidden="1" x14ac:dyDescent="0.25">
      <c r="A3556" s="60" t="s">
        <v>177</v>
      </c>
      <c r="B3556" s="60" t="s">
        <v>178</v>
      </c>
      <c r="C3556" s="57">
        <v>1400</v>
      </c>
      <c r="D3556" s="61">
        <v>304.94552448911054</v>
      </c>
      <c r="E3556" s="62">
        <v>0</v>
      </c>
      <c r="F3556" s="60">
        <v>700043</v>
      </c>
      <c r="G3556" s="60" t="s">
        <v>260</v>
      </c>
      <c r="H3556" s="60">
        <v>2014</v>
      </c>
      <c r="I3556" s="62"/>
      <c r="J3556" s="60"/>
      <c r="K3556" s="60"/>
      <c r="L3556" s="61"/>
      <c r="M3556" s="61">
        <v>304.94552448911054</v>
      </c>
      <c r="N3556" s="61"/>
      <c r="O3556" s="60" t="s">
        <v>250</v>
      </c>
      <c r="P3556" s="60">
        <v>503003</v>
      </c>
    </row>
    <row r="3557" spans="1:16" hidden="1" x14ac:dyDescent="0.25">
      <c r="A3557" s="60" t="s">
        <v>177</v>
      </c>
      <c r="B3557" s="60" t="s">
        <v>178</v>
      </c>
      <c r="C3557" s="57">
        <v>1400</v>
      </c>
      <c r="D3557" s="61">
        <v>304.94674520740176</v>
      </c>
      <c r="E3557" s="62">
        <v>0</v>
      </c>
      <c r="F3557" s="60">
        <v>700043</v>
      </c>
      <c r="G3557" s="60" t="s">
        <v>260</v>
      </c>
      <c r="H3557" s="60">
        <v>2014</v>
      </c>
      <c r="I3557" s="62"/>
      <c r="J3557" s="60"/>
      <c r="K3557" s="60"/>
      <c r="L3557" s="61"/>
      <c r="M3557" s="61">
        <v>304.94674520740176</v>
      </c>
      <c r="N3557" s="61"/>
      <c r="O3557" s="60" t="s">
        <v>250</v>
      </c>
      <c r="P3557" s="60">
        <v>503003</v>
      </c>
    </row>
    <row r="3558" spans="1:16" hidden="1" x14ac:dyDescent="0.25">
      <c r="A3558" s="60" t="s">
        <v>177</v>
      </c>
      <c r="B3558" s="60" t="s">
        <v>178</v>
      </c>
      <c r="C3558" s="57">
        <v>1400</v>
      </c>
      <c r="D3558" s="61">
        <v>304.95107562611889</v>
      </c>
      <c r="E3558" s="62">
        <v>0</v>
      </c>
      <c r="F3558" s="60">
        <v>700043</v>
      </c>
      <c r="G3558" s="60" t="s">
        <v>260</v>
      </c>
      <c r="H3558" s="60">
        <v>2014</v>
      </c>
      <c r="I3558" s="62"/>
      <c r="J3558" s="60"/>
      <c r="K3558" s="60"/>
      <c r="L3558" s="61"/>
      <c r="M3558" s="61">
        <v>304.95107562611889</v>
      </c>
      <c r="N3558" s="61"/>
      <c r="O3558" s="60" t="s">
        <v>250</v>
      </c>
      <c r="P3558" s="60">
        <v>503003</v>
      </c>
    </row>
    <row r="3559" spans="1:16" hidden="1" x14ac:dyDescent="0.25">
      <c r="A3559" s="60" t="s">
        <v>177</v>
      </c>
      <c r="B3559" s="60" t="s">
        <v>178</v>
      </c>
      <c r="C3559" s="57" t="s">
        <v>170</v>
      </c>
      <c r="D3559" s="61">
        <v>393.22117354457043</v>
      </c>
      <c r="E3559" s="62">
        <v>0</v>
      </c>
      <c r="F3559" s="60">
        <v>471254</v>
      </c>
      <c r="G3559" s="60" t="s">
        <v>378</v>
      </c>
      <c r="H3559" s="60">
        <v>2014</v>
      </c>
      <c r="I3559" s="62">
        <v>0.45</v>
      </c>
      <c r="J3559" s="60" t="s">
        <v>268</v>
      </c>
      <c r="K3559" s="60">
        <v>870905</v>
      </c>
      <c r="L3559" s="61">
        <v>176.94952809505671</v>
      </c>
      <c r="M3559" s="61">
        <v>216.27164544951373</v>
      </c>
      <c r="N3559" s="61"/>
      <c r="O3559" s="57" t="s">
        <v>259</v>
      </c>
      <c r="P3559" s="60">
        <v>503003</v>
      </c>
    </row>
    <row r="3560" spans="1:16" hidden="1" x14ac:dyDescent="0.25">
      <c r="A3560" s="60" t="s">
        <v>177</v>
      </c>
      <c r="B3560" s="60" t="s">
        <v>178</v>
      </c>
      <c r="C3560" s="57" t="s">
        <v>170</v>
      </c>
      <c r="D3560" s="61">
        <v>393.2234587526346</v>
      </c>
      <c r="E3560" s="62">
        <v>0</v>
      </c>
      <c r="F3560" s="60">
        <v>471254</v>
      </c>
      <c r="G3560" s="60" t="s">
        <v>378</v>
      </c>
      <c r="H3560" s="60">
        <v>2014</v>
      </c>
      <c r="I3560" s="62">
        <v>0.45</v>
      </c>
      <c r="J3560" s="60" t="s">
        <v>268</v>
      </c>
      <c r="K3560" s="60">
        <v>870905</v>
      </c>
      <c r="L3560" s="61">
        <v>176.95055643868557</v>
      </c>
      <c r="M3560" s="61">
        <v>216.27290231394903</v>
      </c>
      <c r="N3560" s="61"/>
      <c r="O3560" s="57" t="s">
        <v>259</v>
      </c>
      <c r="P3560" s="60">
        <v>503003</v>
      </c>
    </row>
    <row r="3561" spans="1:16" hidden="1" x14ac:dyDescent="0.25">
      <c r="A3561" s="60" t="s">
        <v>177</v>
      </c>
      <c r="B3561" s="60" t="s">
        <v>178</v>
      </c>
      <c r="C3561" s="57" t="s">
        <v>170</v>
      </c>
      <c r="D3561" s="61">
        <v>393.22408533200701</v>
      </c>
      <c r="E3561" s="62">
        <v>0</v>
      </c>
      <c r="F3561" s="60">
        <v>471254</v>
      </c>
      <c r="G3561" s="60" t="s">
        <v>378</v>
      </c>
      <c r="H3561" s="60">
        <v>2014</v>
      </c>
      <c r="I3561" s="62">
        <v>0.45</v>
      </c>
      <c r="J3561" s="60" t="s">
        <v>268</v>
      </c>
      <c r="K3561" s="60">
        <v>870905</v>
      </c>
      <c r="L3561" s="61">
        <v>176.95083839940315</v>
      </c>
      <c r="M3561" s="61">
        <v>216.27324693260385</v>
      </c>
      <c r="N3561" s="61"/>
      <c r="O3561" s="57" t="s">
        <v>259</v>
      </c>
      <c r="P3561" s="60">
        <v>503003</v>
      </c>
    </row>
    <row r="3562" spans="1:16" hidden="1" x14ac:dyDescent="0.25">
      <c r="A3562" s="60" t="s">
        <v>177</v>
      </c>
      <c r="B3562" s="60" t="s">
        <v>178</v>
      </c>
      <c r="C3562" s="57">
        <v>1302</v>
      </c>
      <c r="D3562" s="61">
        <v>433.35030182791422</v>
      </c>
      <c r="E3562" s="62">
        <v>0</v>
      </c>
      <c r="F3562" s="60">
        <v>710554</v>
      </c>
      <c r="G3562" s="60" t="s">
        <v>379</v>
      </c>
      <c r="H3562" s="60">
        <v>2014</v>
      </c>
      <c r="I3562" s="62">
        <v>0.56699999999999995</v>
      </c>
      <c r="J3562" s="60" t="s">
        <v>268</v>
      </c>
      <c r="K3562" s="60">
        <v>870905</v>
      </c>
      <c r="L3562" s="61">
        <v>245.70962113642733</v>
      </c>
      <c r="M3562" s="61">
        <v>187.64068069148689</v>
      </c>
      <c r="N3562" s="61"/>
      <c r="O3562" s="57" t="s">
        <v>259</v>
      </c>
      <c r="P3562" s="60">
        <v>503003</v>
      </c>
    </row>
    <row r="3563" spans="1:16" hidden="1" x14ac:dyDescent="0.25">
      <c r="A3563" s="60" t="s">
        <v>177</v>
      </c>
      <c r="B3563" s="60" t="s">
        <v>178</v>
      </c>
      <c r="C3563" s="57">
        <v>1302</v>
      </c>
      <c r="D3563" s="61">
        <v>433.35068897069601</v>
      </c>
      <c r="E3563" s="62">
        <v>0</v>
      </c>
      <c r="F3563" s="60">
        <v>710554</v>
      </c>
      <c r="G3563" s="60" t="s">
        <v>379</v>
      </c>
      <c r="H3563" s="60">
        <v>2014</v>
      </c>
      <c r="I3563" s="62">
        <v>0.56699999999999995</v>
      </c>
      <c r="J3563" s="60" t="s">
        <v>268</v>
      </c>
      <c r="K3563" s="60">
        <v>870905</v>
      </c>
      <c r="L3563" s="61">
        <v>245.70984064638461</v>
      </c>
      <c r="M3563" s="61">
        <v>187.64084832431141</v>
      </c>
      <c r="N3563" s="61"/>
      <c r="O3563" s="57" t="s">
        <v>259</v>
      </c>
      <c r="P3563" s="60">
        <v>503003</v>
      </c>
    </row>
    <row r="3564" spans="1:16" hidden="1" x14ac:dyDescent="0.25">
      <c r="A3564" s="60" t="s">
        <v>177</v>
      </c>
      <c r="B3564" s="60" t="s">
        <v>178</v>
      </c>
      <c r="C3564" s="57">
        <v>1302</v>
      </c>
      <c r="D3564" s="61">
        <v>433.35303963269496</v>
      </c>
      <c r="E3564" s="62">
        <v>0</v>
      </c>
      <c r="F3564" s="60">
        <v>710554</v>
      </c>
      <c r="G3564" s="60" t="s">
        <v>379</v>
      </c>
      <c r="H3564" s="60">
        <v>2014</v>
      </c>
      <c r="I3564" s="62">
        <v>0.56699999999999995</v>
      </c>
      <c r="J3564" s="60" t="s">
        <v>268</v>
      </c>
      <c r="K3564" s="60">
        <v>870905</v>
      </c>
      <c r="L3564" s="61">
        <v>245.71117347173802</v>
      </c>
      <c r="M3564" s="61">
        <v>187.64186616095694</v>
      </c>
      <c r="N3564" s="61"/>
      <c r="O3564" s="57" t="s">
        <v>259</v>
      </c>
      <c r="P3564" s="60">
        <v>503003</v>
      </c>
    </row>
    <row r="3565" spans="1:16" hidden="1" x14ac:dyDescent="0.25">
      <c r="A3565" s="60" t="s">
        <v>177</v>
      </c>
      <c r="B3565" s="60" t="s">
        <v>178</v>
      </c>
      <c r="C3565" s="57" t="s">
        <v>174</v>
      </c>
      <c r="D3565" s="61">
        <v>455.86345765213133</v>
      </c>
      <c r="E3565" s="62">
        <v>0</v>
      </c>
      <c r="F3565" s="60">
        <v>434054</v>
      </c>
      <c r="G3565" s="60" t="s">
        <v>376</v>
      </c>
      <c r="H3565" s="60">
        <v>2015</v>
      </c>
      <c r="I3565" s="62">
        <v>0.56699999999999995</v>
      </c>
      <c r="J3565" s="60" t="s">
        <v>268</v>
      </c>
      <c r="K3565" s="60">
        <v>870905</v>
      </c>
      <c r="L3565" s="61">
        <v>258.47458048875842</v>
      </c>
      <c r="M3565" s="61">
        <v>197.38887716337291</v>
      </c>
      <c r="N3565" s="61"/>
      <c r="O3565" s="57" t="s">
        <v>259</v>
      </c>
      <c r="P3565" s="60">
        <v>503003</v>
      </c>
    </row>
    <row r="3566" spans="1:16" hidden="1" x14ac:dyDescent="0.25">
      <c r="A3566" s="60" t="s">
        <v>177</v>
      </c>
      <c r="B3566" s="60" t="s">
        <v>178</v>
      </c>
      <c r="C3566" s="57" t="s">
        <v>174</v>
      </c>
      <c r="D3566" s="61">
        <v>455.86526068353493</v>
      </c>
      <c r="E3566" s="62">
        <v>0</v>
      </c>
      <c r="F3566" s="60">
        <v>434054</v>
      </c>
      <c r="G3566" s="60" t="s">
        <v>376</v>
      </c>
      <c r="H3566" s="60">
        <v>2015</v>
      </c>
      <c r="I3566" s="62">
        <v>0.56699999999999995</v>
      </c>
      <c r="J3566" s="60" t="s">
        <v>268</v>
      </c>
      <c r="K3566" s="60">
        <v>870905</v>
      </c>
      <c r="L3566" s="61">
        <v>258.47560280756426</v>
      </c>
      <c r="M3566" s="61">
        <v>197.38965787597067</v>
      </c>
      <c r="N3566" s="61"/>
      <c r="O3566" s="57" t="s">
        <v>259</v>
      </c>
      <c r="P3566" s="60">
        <v>503003</v>
      </c>
    </row>
    <row r="3567" spans="1:16" hidden="1" x14ac:dyDescent="0.25">
      <c r="A3567" s="60" t="s">
        <v>177</v>
      </c>
      <c r="B3567" s="60" t="s">
        <v>178</v>
      </c>
      <c r="C3567" s="57" t="s">
        <v>174</v>
      </c>
      <c r="D3567" s="61">
        <v>455.86655832359946</v>
      </c>
      <c r="E3567" s="62">
        <v>0</v>
      </c>
      <c r="F3567" s="60">
        <v>434054</v>
      </c>
      <c r="G3567" s="60" t="s">
        <v>376</v>
      </c>
      <c r="H3567" s="60">
        <v>2015</v>
      </c>
      <c r="I3567" s="62">
        <v>0.56699999999999995</v>
      </c>
      <c r="J3567" s="60" t="s">
        <v>268</v>
      </c>
      <c r="K3567" s="60">
        <v>870905</v>
      </c>
      <c r="L3567" s="61">
        <v>258.47633856948084</v>
      </c>
      <c r="M3567" s="61">
        <v>197.39021975411862</v>
      </c>
      <c r="N3567" s="61"/>
      <c r="O3567" s="57" t="s">
        <v>259</v>
      </c>
      <c r="P3567" s="60">
        <v>503003</v>
      </c>
    </row>
    <row r="3568" spans="1:16" hidden="1" x14ac:dyDescent="0.25">
      <c r="A3568" s="60" t="s">
        <v>177</v>
      </c>
      <c r="B3568" s="60" t="s">
        <v>178</v>
      </c>
      <c r="C3568" s="57" t="s">
        <v>174</v>
      </c>
      <c r="D3568" s="61">
        <v>455.86731742214022</v>
      </c>
      <c r="E3568" s="62">
        <v>0</v>
      </c>
      <c r="F3568" s="60">
        <v>434054</v>
      </c>
      <c r="G3568" s="60" t="s">
        <v>376</v>
      </c>
      <c r="H3568" s="60">
        <v>2015</v>
      </c>
      <c r="I3568" s="62">
        <v>0.56699999999999995</v>
      </c>
      <c r="J3568" s="60" t="s">
        <v>268</v>
      </c>
      <c r="K3568" s="60">
        <v>870905</v>
      </c>
      <c r="L3568" s="61">
        <v>258.4767689783535</v>
      </c>
      <c r="M3568" s="61">
        <v>197.39054844378671</v>
      </c>
      <c r="N3568" s="61"/>
      <c r="O3568" s="57" t="s">
        <v>259</v>
      </c>
      <c r="P3568" s="60">
        <v>503003</v>
      </c>
    </row>
    <row r="3569" spans="1:16" hidden="1" x14ac:dyDescent="0.25">
      <c r="A3569" s="60" t="s">
        <v>177</v>
      </c>
      <c r="B3569" s="60" t="s">
        <v>178</v>
      </c>
      <c r="C3569" s="57" t="s">
        <v>174</v>
      </c>
      <c r="D3569" s="61">
        <v>455.86767436234049</v>
      </c>
      <c r="E3569" s="62">
        <v>0</v>
      </c>
      <c r="F3569" s="60">
        <v>434054</v>
      </c>
      <c r="G3569" s="60" t="s">
        <v>376</v>
      </c>
      <c r="H3569" s="60">
        <v>2015</v>
      </c>
      <c r="I3569" s="62">
        <v>0.56699999999999995</v>
      </c>
      <c r="J3569" s="60" t="s">
        <v>268</v>
      </c>
      <c r="K3569" s="60">
        <v>870905</v>
      </c>
      <c r="L3569" s="61">
        <v>258.47697136344703</v>
      </c>
      <c r="M3569" s="61">
        <v>197.39070299889346</v>
      </c>
      <c r="N3569" s="61"/>
      <c r="O3569" s="57" t="s">
        <v>259</v>
      </c>
      <c r="P3569" s="60">
        <v>503003</v>
      </c>
    </row>
    <row r="3570" spans="1:16" hidden="1" x14ac:dyDescent="0.25">
      <c r="A3570" s="60" t="s">
        <v>177</v>
      </c>
      <c r="B3570" s="60" t="s">
        <v>178</v>
      </c>
      <c r="C3570" s="57" t="s">
        <v>174</v>
      </c>
      <c r="D3570" s="61">
        <v>455.86776310423107</v>
      </c>
      <c r="E3570" s="62">
        <v>0</v>
      </c>
      <c r="F3570" s="60">
        <v>434054</v>
      </c>
      <c r="G3570" s="60" t="s">
        <v>376</v>
      </c>
      <c r="H3570" s="60">
        <v>2015</v>
      </c>
      <c r="I3570" s="62">
        <v>0.56699999999999995</v>
      </c>
      <c r="J3570" s="60" t="s">
        <v>268</v>
      </c>
      <c r="K3570" s="60">
        <v>870905</v>
      </c>
      <c r="L3570" s="61">
        <v>258.47702168009897</v>
      </c>
      <c r="M3570" s="61">
        <v>197.3907414241321</v>
      </c>
      <c r="N3570" s="61"/>
      <c r="O3570" s="57" t="s">
        <v>259</v>
      </c>
      <c r="P3570" s="60">
        <v>503003</v>
      </c>
    </row>
    <row r="3571" spans="1:16" hidden="1" x14ac:dyDescent="0.25">
      <c r="A3571" s="60" t="s">
        <v>177</v>
      </c>
      <c r="B3571" s="60" t="s">
        <v>178</v>
      </c>
      <c r="C3571" s="57" t="s">
        <v>174</v>
      </c>
      <c r="D3571" s="61">
        <v>455.87002645752034</v>
      </c>
      <c r="E3571" s="62">
        <v>0</v>
      </c>
      <c r="F3571" s="60">
        <v>434054</v>
      </c>
      <c r="G3571" s="60" t="s">
        <v>376</v>
      </c>
      <c r="H3571" s="60">
        <v>2015</v>
      </c>
      <c r="I3571" s="62">
        <v>0.56699999999999995</v>
      </c>
      <c r="J3571" s="60" t="s">
        <v>268</v>
      </c>
      <c r="K3571" s="60">
        <v>870905</v>
      </c>
      <c r="L3571" s="61">
        <v>258.47830500141401</v>
      </c>
      <c r="M3571" s="61">
        <v>197.39172145610632</v>
      </c>
      <c r="N3571" s="61"/>
      <c r="O3571" s="57" t="s">
        <v>259</v>
      </c>
      <c r="P3571" s="60">
        <v>503003</v>
      </c>
    </row>
    <row r="3572" spans="1:16" hidden="1" x14ac:dyDescent="0.25">
      <c r="A3572" s="60" t="s">
        <v>177</v>
      </c>
      <c r="B3572" s="60" t="s">
        <v>178</v>
      </c>
      <c r="C3572" s="57">
        <v>1400</v>
      </c>
      <c r="D3572" s="61">
        <v>473.22859999649614</v>
      </c>
      <c r="E3572" s="62">
        <v>0</v>
      </c>
      <c r="F3572" s="60">
        <v>700043</v>
      </c>
      <c r="G3572" s="60" t="s">
        <v>260</v>
      </c>
      <c r="H3572" s="60">
        <v>2016</v>
      </c>
      <c r="I3572" s="62"/>
      <c r="J3572" s="60"/>
      <c r="K3572" s="60"/>
      <c r="L3572" s="61"/>
      <c r="M3572" s="61">
        <v>473.22859999649614</v>
      </c>
      <c r="N3572" s="61"/>
      <c r="O3572" s="60" t="s">
        <v>250</v>
      </c>
      <c r="P3572" s="60">
        <v>503003</v>
      </c>
    </row>
    <row r="3573" spans="1:16" hidden="1" x14ac:dyDescent="0.25">
      <c r="A3573" s="60" t="s">
        <v>177</v>
      </c>
      <c r="B3573" s="60" t="s">
        <v>178</v>
      </c>
      <c r="C3573" s="57">
        <v>1200</v>
      </c>
      <c r="D3573" s="61">
        <v>477.56850198414617</v>
      </c>
      <c r="E3573" s="62">
        <v>0</v>
      </c>
      <c r="F3573" s="60">
        <v>626065</v>
      </c>
      <c r="G3573" s="60" t="s">
        <v>377</v>
      </c>
      <c r="H3573" s="60">
        <v>2015</v>
      </c>
      <c r="I3573" s="62"/>
      <c r="J3573" s="60"/>
      <c r="K3573" s="60"/>
      <c r="L3573" s="61"/>
      <c r="M3573" s="61">
        <v>477.56850198414617</v>
      </c>
      <c r="N3573" s="61"/>
      <c r="O3573" s="60" t="s">
        <v>250</v>
      </c>
      <c r="P3573" s="60">
        <v>503003</v>
      </c>
    </row>
    <row r="3574" spans="1:16" hidden="1" x14ac:dyDescent="0.25">
      <c r="A3574" s="60" t="s">
        <v>177</v>
      </c>
      <c r="B3574" s="60" t="s">
        <v>178</v>
      </c>
      <c r="C3574" s="57">
        <v>1200</v>
      </c>
      <c r="D3574" s="61">
        <v>477.57275104326231</v>
      </c>
      <c r="E3574" s="62">
        <v>0</v>
      </c>
      <c r="F3574" s="60">
        <v>626065</v>
      </c>
      <c r="G3574" s="60" t="s">
        <v>377</v>
      </c>
      <c r="H3574" s="60">
        <v>2015</v>
      </c>
      <c r="I3574" s="62"/>
      <c r="J3574" s="60"/>
      <c r="K3574" s="60"/>
      <c r="L3574" s="61"/>
      <c r="M3574" s="61">
        <v>477.57275104326231</v>
      </c>
      <c r="N3574" s="61"/>
      <c r="O3574" s="60" t="s">
        <v>250</v>
      </c>
      <c r="P3574" s="60">
        <v>503003</v>
      </c>
    </row>
    <row r="3575" spans="1:16" hidden="1" x14ac:dyDescent="0.25">
      <c r="A3575" s="60" t="s">
        <v>177</v>
      </c>
      <c r="B3575" s="60" t="s">
        <v>178</v>
      </c>
      <c r="C3575" s="57">
        <v>1200</v>
      </c>
      <c r="D3575" s="61">
        <v>477.57383983180182</v>
      </c>
      <c r="E3575" s="62">
        <v>0</v>
      </c>
      <c r="F3575" s="60">
        <v>626065</v>
      </c>
      <c r="G3575" s="60" t="s">
        <v>377</v>
      </c>
      <c r="H3575" s="60">
        <v>2015</v>
      </c>
      <c r="I3575" s="62"/>
      <c r="J3575" s="60"/>
      <c r="K3575" s="60"/>
      <c r="L3575" s="61"/>
      <c r="M3575" s="61">
        <v>477.57383983180182</v>
      </c>
      <c r="N3575" s="61"/>
      <c r="O3575" s="60" t="s">
        <v>250</v>
      </c>
      <c r="P3575" s="60">
        <v>503003</v>
      </c>
    </row>
    <row r="3576" spans="1:16" hidden="1" x14ac:dyDescent="0.25">
      <c r="A3576" s="60" t="s">
        <v>177</v>
      </c>
      <c r="B3576" s="60" t="s">
        <v>178</v>
      </c>
      <c r="C3576" s="57">
        <v>1200</v>
      </c>
      <c r="D3576" s="61">
        <v>477.57408743247635</v>
      </c>
      <c r="E3576" s="62">
        <v>0</v>
      </c>
      <c r="F3576" s="60">
        <v>626065</v>
      </c>
      <c r="G3576" s="60" t="s">
        <v>377</v>
      </c>
      <c r="H3576" s="60">
        <v>2015</v>
      </c>
      <c r="I3576" s="62"/>
      <c r="J3576" s="60"/>
      <c r="K3576" s="60"/>
      <c r="L3576" s="61"/>
      <c r="M3576" s="61">
        <v>477.57408743247635</v>
      </c>
      <c r="N3576" s="61"/>
      <c r="O3576" s="60" t="s">
        <v>250</v>
      </c>
      <c r="P3576" s="60">
        <v>503003</v>
      </c>
    </row>
    <row r="3577" spans="1:16" hidden="1" x14ac:dyDescent="0.25">
      <c r="A3577" s="60" t="s">
        <v>177</v>
      </c>
      <c r="B3577" s="60" t="s">
        <v>178</v>
      </c>
      <c r="C3577" s="57">
        <v>1200</v>
      </c>
      <c r="D3577" s="61">
        <v>477.57566068383852</v>
      </c>
      <c r="E3577" s="62">
        <v>0</v>
      </c>
      <c r="F3577" s="60">
        <v>626065</v>
      </c>
      <c r="G3577" s="60" t="s">
        <v>377</v>
      </c>
      <c r="H3577" s="60">
        <v>2015</v>
      </c>
      <c r="I3577" s="62"/>
      <c r="J3577" s="60"/>
      <c r="K3577" s="60"/>
      <c r="L3577" s="61"/>
      <c r="M3577" s="61">
        <v>477.57566068383852</v>
      </c>
      <c r="N3577" s="61"/>
      <c r="O3577" s="60" t="s">
        <v>250</v>
      </c>
      <c r="P3577" s="60">
        <v>503003</v>
      </c>
    </row>
    <row r="3578" spans="1:16" hidden="1" x14ac:dyDescent="0.25">
      <c r="A3578" s="60" t="s">
        <v>177</v>
      </c>
      <c r="B3578" s="60" t="s">
        <v>178</v>
      </c>
      <c r="C3578" s="57">
        <v>1200</v>
      </c>
      <c r="D3578" s="61">
        <v>477.57650882696504</v>
      </c>
      <c r="E3578" s="62">
        <v>0</v>
      </c>
      <c r="F3578" s="60">
        <v>626065</v>
      </c>
      <c r="G3578" s="60" t="s">
        <v>377</v>
      </c>
      <c r="H3578" s="60">
        <v>2015</v>
      </c>
      <c r="I3578" s="62"/>
      <c r="J3578" s="60"/>
      <c r="K3578" s="60"/>
      <c r="L3578" s="61"/>
      <c r="M3578" s="61">
        <v>477.57650882696504</v>
      </c>
      <c r="N3578" s="61"/>
      <c r="O3578" s="60" t="s">
        <v>250</v>
      </c>
      <c r="P3578" s="60">
        <v>503003</v>
      </c>
    </row>
    <row r="3579" spans="1:16" hidden="1" x14ac:dyDescent="0.25">
      <c r="A3579" s="60" t="s">
        <v>177</v>
      </c>
      <c r="B3579" s="60" t="s">
        <v>178</v>
      </c>
      <c r="C3579" s="57">
        <v>1200</v>
      </c>
      <c r="D3579" s="61">
        <v>477.58064990743617</v>
      </c>
      <c r="E3579" s="62">
        <v>0</v>
      </c>
      <c r="F3579" s="60">
        <v>626065</v>
      </c>
      <c r="G3579" s="60" t="s">
        <v>377</v>
      </c>
      <c r="H3579" s="60">
        <v>2015</v>
      </c>
      <c r="I3579" s="62"/>
      <c r="J3579" s="60"/>
      <c r="K3579" s="60"/>
      <c r="L3579" s="61"/>
      <c r="M3579" s="61">
        <v>477.58064990743617</v>
      </c>
      <c r="N3579" s="61"/>
      <c r="O3579" s="60" t="s">
        <v>250</v>
      </c>
      <c r="P3579" s="60">
        <v>503003</v>
      </c>
    </row>
    <row r="3580" spans="1:16" hidden="1" x14ac:dyDescent="0.25">
      <c r="A3580" s="60" t="s">
        <v>177</v>
      </c>
      <c r="B3580" s="60" t="s">
        <v>178</v>
      </c>
      <c r="C3580" s="57">
        <v>1400</v>
      </c>
      <c r="D3580" s="61">
        <v>486.25535095785864</v>
      </c>
      <c r="E3580" s="62">
        <v>0</v>
      </c>
      <c r="F3580" s="60">
        <v>700043</v>
      </c>
      <c r="G3580" s="60" t="s">
        <v>260</v>
      </c>
      <c r="H3580" s="60">
        <v>2015</v>
      </c>
      <c r="I3580" s="62"/>
      <c r="J3580" s="60"/>
      <c r="K3580" s="60"/>
      <c r="L3580" s="61"/>
      <c r="M3580" s="61">
        <v>486.25535095785864</v>
      </c>
      <c r="N3580" s="61"/>
      <c r="O3580" s="60" t="s">
        <v>250</v>
      </c>
      <c r="P3580" s="60">
        <v>503003</v>
      </c>
    </row>
    <row r="3581" spans="1:16" hidden="1" x14ac:dyDescent="0.25">
      <c r="A3581" s="60" t="s">
        <v>177</v>
      </c>
      <c r="B3581" s="60" t="s">
        <v>178</v>
      </c>
      <c r="C3581" s="57">
        <v>1400</v>
      </c>
      <c r="D3581" s="61">
        <v>486.2558415591086</v>
      </c>
      <c r="E3581" s="62">
        <v>0</v>
      </c>
      <c r="F3581" s="60">
        <v>700043</v>
      </c>
      <c r="G3581" s="60" t="s">
        <v>260</v>
      </c>
      <c r="H3581" s="60">
        <v>2015</v>
      </c>
      <c r="I3581" s="62"/>
      <c r="J3581" s="60"/>
      <c r="K3581" s="60"/>
      <c r="L3581" s="61"/>
      <c r="M3581" s="61">
        <v>486.2558415591086</v>
      </c>
      <c r="N3581" s="61"/>
      <c r="O3581" s="60" t="s">
        <v>250</v>
      </c>
      <c r="P3581" s="60">
        <v>503003</v>
      </c>
    </row>
    <row r="3582" spans="1:16" hidden="1" x14ac:dyDescent="0.25">
      <c r="A3582" s="60" t="s">
        <v>177</v>
      </c>
      <c r="B3582" s="60" t="s">
        <v>178</v>
      </c>
      <c r="C3582" s="57">
        <v>1400</v>
      </c>
      <c r="D3582" s="61">
        <v>486.26052258987897</v>
      </c>
      <c r="E3582" s="62">
        <v>0</v>
      </c>
      <c r="F3582" s="60">
        <v>700043</v>
      </c>
      <c r="G3582" s="60" t="s">
        <v>260</v>
      </c>
      <c r="H3582" s="60">
        <v>2015</v>
      </c>
      <c r="I3582" s="62"/>
      <c r="J3582" s="60"/>
      <c r="K3582" s="60"/>
      <c r="L3582" s="61"/>
      <c r="M3582" s="61">
        <v>486.26052258987897</v>
      </c>
      <c r="N3582" s="61"/>
      <c r="O3582" s="60" t="s">
        <v>250</v>
      </c>
      <c r="P3582" s="60">
        <v>503003</v>
      </c>
    </row>
    <row r="3583" spans="1:16" hidden="1" x14ac:dyDescent="0.25">
      <c r="A3583" s="60" t="s">
        <v>177</v>
      </c>
      <c r="B3583" s="60" t="s">
        <v>178</v>
      </c>
      <c r="C3583" s="57">
        <v>1400</v>
      </c>
      <c r="D3583" s="61">
        <v>486.26052506470859</v>
      </c>
      <c r="E3583" s="62">
        <v>0</v>
      </c>
      <c r="F3583" s="60">
        <v>700043</v>
      </c>
      <c r="G3583" s="60" t="s">
        <v>260</v>
      </c>
      <c r="H3583" s="60">
        <v>2015</v>
      </c>
      <c r="I3583" s="62"/>
      <c r="J3583" s="60"/>
      <c r="K3583" s="60"/>
      <c r="L3583" s="61"/>
      <c r="M3583" s="61">
        <v>486.26052506470859</v>
      </c>
      <c r="N3583" s="61"/>
      <c r="O3583" s="60" t="s">
        <v>250</v>
      </c>
      <c r="P3583" s="60">
        <v>503003</v>
      </c>
    </row>
    <row r="3584" spans="1:16" hidden="1" x14ac:dyDescent="0.25">
      <c r="A3584" s="60" t="s">
        <v>177</v>
      </c>
      <c r="B3584" s="60" t="s">
        <v>178</v>
      </c>
      <c r="C3584" s="57">
        <v>1400</v>
      </c>
      <c r="D3584" s="61">
        <v>486.26190243654713</v>
      </c>
      <c r="E3584" s="62">
        <v>0</v>
      </c>
      <c r="F3584" s="60">
        <v>700043</v>
      </c>
      <c r="G3584" s="60" t="s">
        <v>260</v>
      </c>
      <c r="H3584" s="60">
        <v>2015</v>
      </c>
      <c r="I3584" s="62"/>
      <c r="J3584" s="60"/>
      <c r="K3584" s="60"/>
      <c r="L3584" s="61"/>
      <c r="M3584" s="61">
        <v>486.26190243654713</v>
      </c>
      <c r="N3584" s="61"/>
      <c r="O3584" s="60" t="s">
        <v>250</v>
      </c>
      <c r="P3584" s="60">
        <v>503003</v>
      </c>
    </row>
    <row r="3585" spans="1:16" hidden="1" x14ac:dyDescent="0.25">
      <c r="A3585" s="60" t="s">
        <v>177</v>
      </c>
      <c r="B3585" s="60" t="s">
        <v>178</v>
      </c>
      <c r="C3585" s="57">
        <v>1400</v>
      </c>
      <c r="D3585" s="61">
        <v>486.26269481486935</v>
      </c>
      <c r="E3585" s="62">
        <v>0</v>
      </c>
      <c r="F3585" s="60">
        <v>700043</v>
      </c>
      <c r="G3585" s="60" t="s">
        <v>260</v>
      </c>
      <c r="H3585" s="60">
        <v>2015</v>
      </c>
      <c r="I3585" s="62"/>
      <c r="J3585" s="60"/>
      <c r="K3585" s="60"/>
      <c r="L3585" s="61"/>
      <c r="M3585" s="61">
        <v>486.26269481486935</v>
      </c>
      <c r="N3585" s="61"/>
      <c r="O3585" s="60" t="s">
        <v>250</v>
      </c>
      <c r="P3585" s="60">
        <v>503003</v>
      </c>
    </row>
    <row r="3586" spans="1:16" hidden="1" x14ac:dyDescent="0.25">
      <c r="A3586" s="60" t="s">
        <v>177</v>
      </c>
      <c r="B3586" s="60" t="s">
        <v>178</v>
      </c>
      <c r="C3586" s="57">
        <v>1400</v>
      </c>
      <c r="D3586" s="61">
        <v>486.2635726376347</v>
      </c>
      <c r="E3586" s="62">
        <v>0</v>
      </c>
      <c r="F3586" s="60">
        <v>700043</v>
      </c>
      <c r="G3586" s="60" t="s">
        <v>260</v>
      </c>
      <c r="H3586" s="60">
        <v>2015</v>
      </c>
      <c r="I3586" s="62"/>
      <c r="J3586" s="60"/>
      <c r="K3586" s="60"/>
      <c r="L3586" s="61"/>
      <c r="M3586" s="61">
        <v>486.2635726376347</v>
      </c>
      <c r="N3586" s="61"/>
      <c r="O3586" s="60" t="s">
        <v>250</v>
      </c>
      <c r="P3586" s="60">
        <v>503003</v>
      </c>
    </row>
    <row r="3587" spans="1:16" hidden="1" x14ac:dyDescent="0.25">
      <c r="A3587" s="60" t="s">
        <v>177</v>
      </c>
      <c r="B3587" s="60" t="s">
        <v>178</v>
      </c>
      <c r="C3587" s="57" t="s">
        <v>174</v>
      </c>
      <c r="D3587" s="61">
        <v>503.62615351589773</v>
      </c>
      <c r="E3587" s="62">
        <v>0</v>
      </c>
      <c r="F3587" s="60">
        <v>434054</v>
      </c>
      <c r="G3587" s="60" t="s">
        <v>376</v>
      </c>
      <c r="H3587" s="60">
        <v>2016</v>
      </c>
      <c r="I3587" s="62">
        <v>0.56699999999999995</v>
      </c>
      <c r="J3587" s="60" t="s">
        <v>268</v>
      </c>
      <c r="K3587" s="60">
        <v>872008</v>
      </c>
      <c r="L3587" s="61">
        <v>285.556029043514</v>
      </c>
      <c r="M3587" s="61">
        <v>218.07012447238372</v>
      </c>
      <c r="N3587" s="61"/>
      <c r="O3587" s="57" t="s">
        <v>283</v>
      </c>
      <c r="P3587" s="60">
        <v>503003</v>
      </c>
    </row>
    <row r="3588" spans="1:16" hidden="1" x14ac:dyDescent="0.25">
      <c r="A3588" s="60" t="s">
        <v>177</v>
      </c>
      <c r="B3588" s="60" t="s">
        <v>178</v>
      </c>
      <c r="C3588" s="57">
        <v>1302</v>
      </c>
      <c r="D3588" s="61">
        <v>526.97253783945075</v>
      </c>
      <c r="E3588" s="62">
        <v>0</v>
      </c>
      <c r="F3588" s="60">
        <v>710554</v>
      </c>
      <c r="G3588" s="60" t="s">
        <v>379</v>
      </c>
      <c r="H3588" s="60">
        <v>2015</v>
      </c>
      <c r="I3588" s="62">
        <v>0.56699999999999995</v>
      </c>
      <c r="J3588" s="60" t="s">
        <v>268</v>
      </c>
      <c r="K3588" s="60">
        <v>870905</v>
      </c>
      <c r="L3588" s="61">
        <v>298.79342895496853</v>
      </c>
      <c r="M3588" s="61">
        <v>228.17910888448222</v>
      </c>
      <c r="N3588" s="61"/>
      <c r="O3588" s="57" t="s">
        <v>259</v>
      </c>
      <c r="P3588" s="60">
        <v>503003</v>
      </c>
    </row>
    <row r="3589" spans="1:16" hidden="1" x14ac:dyDescent="0.25">
      <c r="A3589" s="60" t="s">
        <v>177</v>
      </c>
      <c r="B3589" s="60" t="s">
        <v>178</v>
      </c>
      <c r="C3589" s="57">
        <v>1600</v>
      </c>
      <c r="D3589" s="61">
        <v>559.99768681656417</v>
      </c>
      <c r="E3589" s="62">
        <v>0</v>
      </c>
      <c r="F3589" s="60">
        <v>700303</v>
      </c>
      <c r="G3589" s="60" t="s">
        <v>261</v>
      </c>
      <c r="H3589" s="60">
        <v>2015</v>
      </c>
      <c r="I3589" s="62"/>
      <c r="J3589" s="60"/>
      <c r="K3589" s="60"/>
      <c r="L3589" s="61"/>
      <c r="M3589" s="61">
        <v>559.99768681656417</v>
      </c>
      <c r="N3589" s="61"/>
      <c r="O3589" s="60" t="s">
        <v>250</v>
      </c>
      <c r="P3589" s="60">
        <v>503003</v>
      </c>
    </row>
    <row r="3590" spans="1:16" hidden="1" x14ac:dyDescent="0.25">
      <c r="A3590" s="60" t="s">
        <v>177</v>
      </c>
      <c r="B3590" s="60" t="s">
        <v>178</v>
      </c>
      <c r="C3590" s="57">
        <v>1300</v>
      </c>
      <c r="D3590" s="61">
        <v>644.67463175704188</v>
      </c>
      <c r="E3590" s="62">
        <v>0</v>
      </c>
      <c r="F3590" s="60">
        <v>300204</v>
      </c>
      <c r="G3590" s="60" t="s">
        <v>380</v>
      </c>
      <c r="H3590" s="60">
        <v>2014</v>
      </c>
      <c r="I3590" s="62">
        <v>0.56699999999999995</v>
      </c>
      <c r="J3590" s="60" t="s">
        <v>268</v>
      </c>
      <c r="K3590" s="60">
        <v>870905</v>
      </c>
      <c r="L3590" s="61">
        <v>365.53051620624274</v>
      </c>
      <c r="M3590" s="61">
        <v>279.14411555079914</v>
      </c>
      <c r="N3590" s="61"/>
      <c r="O3590" s="57" t="s">
        <v>259</v>
      </c>
      <c r="P3590" s="60">
        <v>503003</v>
      </c>
    </row>
    <row r="3591" spans="1:16" hidden="1" x14ac:dyDescent="0.25">
      <c r="A3591" s="60" t="s">
        <v>177</v>
      </c>
      <c r="B3591" s="60" t="s">
        <v>178</v>
      </c>
      <c r="C3591" s="57">
        <v>1300</v>
      </c>
      <c r="D3591" s="61">
        <v>644.67645611574824</v>
      </c>
      <c r="E3591" s="62">
        <v>0</v>
      </c>
      <c r="F3591" s="60">
        <v>300204</v>
      </c>
      <c r="G3591" s="60" t="s">
        <v>380</v>
      </c>
      <c r="H3591" s="60">
        <v>2014</v>
      </c>
      <c r="I3591" s="62">
        <v>0.56699999999999995</v>
      </c>
      <c r="J3591" s="60" t="s">
        <v>268</v>
      </c>
      <c r="K3591" s="60">
        <v>870905</v>
      </c>
      <c r="L3591" s="61">
        <v>365.53155061762919</v>
      </c>
      <c r="M3591" s="61">
        <v>279.14490549811904</v>
      </c>
      <c r="N3591" s="61"/>
      <c r="O3591" s="57" t="s">
        <v>259</v>
      </c>
      <c r="P3591" s="60">
        <v>503003</v>
      </c>
    </row>
    <row r="3592" spans="1:16" hidden="1" x14ac:dyDescent="0.25">
      <c r="A3592" s="60" t="s">
        <v>177</v>
      </c>
      <c r="B3592" s="60" t="s">
        <v>178</v>
      </c>
      <c r="C3592" s="57">
        <v>1300</v>
      </c>
      <c r="D3592" s="61">
        <v>644.68073458318668</v>
      </c>
      <c r="E3592" s="62">
        <v>0</v>
      </c>
      <c r="F3592" s="60">
        <v>300204</v>
      </c>
      <c r="G3592" s="60" t="s">
        <v>380</v>
      </c>
      <c r="H3592" s="60">
        <v>2014</v>
      </c>
      <c r="I3592" s="62">
        <v>0.56699999999999995</v>
      </c>
      <c r="J3592" s="60" t="s">
        <v>268</v>
      </c>
      <c r="K3592" s="60">
        <v>870905</v>
      </c>
      <c r="L3592" s="61">
        <v>365.5339765086668</v>
      </c>
      <c r="M3592" s="61">
        <v>279.14675807451988</v>
      </c>
      <c r="N3592" s="61"/>
      <c r="O3592" s="57" t="s">
        <v>259</v>
      </c>
      <c r="P3592" s="60">
        <v>503003</v>
      </c>
    </row>
    <row r="3593" spans="1:16" hidden="1" x14ac:dyDescent="0.25">
      <c r="A3593" s="60" t="s">
        <v>177</v>
      </c>
      <c r="B3593" s="60" t="s">
        <v>178</v>
      </c>
      <c r="C3593" s="57" t="s">
        <v>175</v>
      </c>
      <c r="D3593" s="61">
        <v>727.59755740807668</v>
      </c>
      <c r="E3593" s="62">
        <v>0</v>
      </c>
      <c r="F3593" s="60">
        <v>414054</v>
      </c>
      <c r="G3593" s="60" t="s">
        <v>381</v>
      </c>
      <c r="H3593" s="60">
        <v>2014</v>
      </c>
      <c r="I3593" s="62">
        <v>0.56699999999999995</v>
      </c>
      <c r="J3593" s="60" t="s">
        <v>268</v>
      </c>
      <c r="K3593" s="60">
        <v>870905</v>
      </c>
      <c r="L3593" s="61">
        <v>412.54781505037943</v>
      </c>
      <c r="M3593" s="61">
        <v>315.04974235769726</v>
      </c>
      <c r="N3593" s="61"/>
      <c r="O3593" s="57" t="s">
        <v>259</v>
      </c>
      <c r="P3593" s="60">
        <v>503003</v>
      </c>
    </row>
    <row r="3594" spans="1:16" hidden="1" x14ac:dyDescent="0.25">
      <c r="A3594" s="60" t="s">
        <v>177</v>
      </c>
      <c r="B3594" s="60" t="s">
        <v>178</v>
      </c>
      <c r="C3594" s="57" t="s">
        <v>175</v>
      </c>
      <c r="D3594" s="61">
        <v>727.60057018264501</v>
      </c>
      <c r="E3594" s="62">
        <v>0</v>
      </c>
      <c r="F3594" s="60">
        <v>414054</v>
      </c>
      <c r="G3594" s="60" t="s">
        <v>381</v>
      </c>
      <c r="H3594" s="60">
        <v>2014</v>
      </c>
      <c r="I3594" s="62">
        <v>0.56699999999999995</v>
      </c>
      <c r="J3594" s="60" t="s">
        <v>268</v>
      </c>
      <c r="K3594" s="60">
        <v>870905</v>
      </c>
      <c r="L3594" s="61">
        <v>412.54952329355967</v>
      </c>
      <c r="M3594" s="61">
        <v>315.05104688908534</v>
      </c>
      <c r="N3594" s="61"/>
      <c r="O3594" s="57" t="s">
        <v>259</v>
      </c>
      <c r="P3594" s="60">
        <v>503003</v>
      </c>
    </row>
    <row r="3595" spans="1:16" hidden="1" x14ac:dyDescent="0.25">
      <c r="A3595" s="60" t="s">
        <v>177</v>
      </c>
      <c r="B3595" s="60" t="s">
        <v>178</v>
      </c>
      <c r="C3595" s="57">
        <v>1300</v>
      </c>
      <c r="D3595" s="61">
        <v>727.60060822968398</v>
      </c>
      <c r="E3595" s="62">
        <v>0</v>
      </c>
      <c r="F3595" s="60">
        <v>300204</v>
      </c>
      <c r="G3595" s="60" t="s">
        <v>380</v>
      </c>
      <c r="H3595" s="60">
        <v>2015</v>
      </c>
      <c r="I3595" s="62">
        <v>0.56699999999999995</v>
      </c>
      <c r="J3595" s="60" t="s">
        <v>268</v>
      </c>
      <c r="K3595" s="60">
        <v>870905</v>
      </c>
      <c r="L3595" s="61">
        <v>412.5495448662308</v>
      </c>
      <c r="M3595" s="61">
        <v>315.05106336345318</v>
      </c>
      <c r="N3595" s="61"/>
      <c r="O3595" s="57" t="s">
        <v>259</v>
      </c>
      <c r="P3595" s="60">
        <v>503003</v>
      </c>
    </row>
    <row r="3596" spans="1:16" hidden="1" x14ac:dyDescent="0.25">
      <c r="A3596" s="60" t="s">
        <v>177</v>
      </c>
      <c r="B3596" s="60" t="s">
        <v>178</v>
      </c>
      <c r="C3596" s="57" t="s">
        <v>175</v>
      </c>
      <c r="D3596" s="61">
        <v>727.60091439009386</v>
      </c>
      <c r="E3596" s="62">
        <v>0</v>
      </c>
      <c r="F3596" s="60">
        <v>414054</v>
      </c>
      <c r="G3596" s="60" t="s">
        <v>381</v>
      </c>
      <c r="H3596" s="60">
        <v>2014</v>
      </c>
      <c r="I3596" s="62">
        <v>0.56699999999999995</v>
      </c>
      <c r="J3596" s="60" t="s">
        <v>268</v>
      </c>
      <c r="K3596" s="60">
        <v>870905</v>
      </c>
      <c r="L3596" s="61">
        <v>412.54971845918317</v>
      </c>
      <c r="M3596" s="61">
        <v>315.05119593091069</v>
      </c>
      <c r="N3596" s="61"/>
      <c r="O3596" s="57" t="s">
        <v>259</v>
      </c>
      <c r="P3596" s="60">
        <v>503003</v>
      </c>
    </row>
    <row r="3597" spans="1:16" hidden="1" x14ac:dyDescent="0.25">
      <c r="A3597" s="60" t="s">
        <v>177</v>
      </c>
      <c r="B3597" s="60" t="s">
        <v>178</v>
      </c>
      <c r="C3597" s="57" t="s">
        <v>172</v>
      </c>
      <c r="D3597" s="61">
        <v>730.27330133087025</v>
      </c>
      <c r="E3597" s="62">
        <v>0</v>
      </c>
      <c r="F3597" s="60">
        <v>484054</v>
      </c>
      <c r="G3597" s="60" t="s">
        <v>382</v>
      </c>
      <c r="H3597" s="60">
        <v>2014</v>
      </c>
      <c r="I3597" s="62">
        <v>0.56699999999999995</v>
      </c>
      <c r="J3597" s="60" t="s">
        <v>268</v>
      </c>
      <c r="K3597" s="60">
        <v>870905</v>
      </c>
      <c r="L3597" s="61">
        <v>414.06496185460338</v>
      </c>
      <c r="M3597" s="61">
        <v>316.20833947626687</v>
      </c>
      <c r="N3597" s="61"/>
      <c r="O3597" s="57" t="s">
        <v>259</v>
      </c>
      <c r="P3597" s="60">
        <v>503003</v>
      </c>
    </row>
    <row r="3598" spans="1:16" hidden="1" x14ac:dyDescent="0.25">
      <c r="A3598" s="60" t="s">
        <v>177</v>
      </c>
      <c r="B3598" s="60" t="s">
        <v>178</v>
      </c>
      <c r="C3598" s="57" t="s">
        <v>172</v>
      </c>
      <c r="D3598" s="61">
        <v>730.27788251484844</v>
      </c>
      <c r="E3598" s="62">
        <v>0</v>
      </c>
      <c r="F3598" s="60">
        <v>484054</v>
      </c>
      <c r="G3598" s="60" t="s">
        <v>382</v>
      </c>
      <c r="H3598" s="60">
        <v>2014</v>
      </c>
      <c r="I3598" s="62">
        <v>0.56699999999999995</v>
      </c>
      <c r="J3598" s="60" t="s">
        <v>268</v>
      </c>
      <c r="K3598" s="60">
        <v>870905</v>
      </c>
      <c r="L3598" s="61">
        <v>414.06755938591903</v>
      </c>
      <c r="M3598" s="61">
        <v>316.21032312892942</v>
      </c>
      <c r="N3598" s="61"/>
      <c r="O3598" s="57" t="s">
        <v>259</v>
      </c>
      <c r="P3598" s="60">
        <v>503003</v>
      </c>
    </row>
    <row r="3599" spans="1:16" hidden="1" x14ac:dyDescent="0.25">
      <c r="A3599" s="60" t="s">
        <v>177</v>
      </c>
      <c r="B3599" s="60" t="s">
        <v>178</v>
      </c>
      <c r="C3599" s="57" t="s">
        <v>172</v>
      </c>
      <c r="D3599" s="61">
        <v>730.27979161840221</v>
      </c>
      <c r="E3599" s="62">
        <v>0</v>
      </c>
      <c r="F3599" s="60">
        <v>484054</v>
      </c>
      <c r="G3599" s="60" t="s">
        <v>382</v>
      </c>
      <c r="H3599" s="60">
        <v>2014</v>
      </c>
      <c r="I3599" s="62">
        <v>0.56699999999999995</v>
      </c>
      <c r="J3599" s="60" t="s">
        <v>268</v>
      </c>
      <c r="K3599" s="60">
        <v>870905</v>
      </c>
      <c r="L3599" s="61">
        <v>414.06864184763401</v>
      </c>
      <c r="M3599" s="61">
        <v>316.2111497707682</v>
      </c>
      <c r="N3599" s="61"/>
      <c r="O3599" s="57" t="s">
        <v>259</v>
      </c>
      <c r="P3599" s="60">
        <v>503003</v>
      </c>
    </row>
    <row r="3600" spans="1:16" hidden="1" x14ac:dyDescent="0.25">
      <c r="A3600" s="60" t="s">
        <v>177</v>
      </c>
      <c r="B3600" s="60" t="s">
        <v>178</v>
      </c>
      <c r="C3600" s="57" t="s">
        <v>169</v>
      </c>
      <c r="D3600" s="61">
        <v>775.75130666856137</v>
      </c>
      <c r="E3600" s="62">
        <v>0</v>
      </c>
      <c r="F3600" s="60">
        <v>474054</v>
      </c>
      <c r="G3600" s="60" t="s">
        <v>383</v>
      </c>
      <c r="H3600" s="60">
        <v>2014</v>
      </c>
      <c r="I3600" s="62">
        <v>0.56699999999999995</v>
      </c>
      <c r="J3600" s="60" t="s">
        <v>268</v>
      </c>
      <c r="K3600" s="60">
        <v>870905</v>
      </c>
      <c r="L3600" s="61">
        <v>439.85099088107427</v>
      </c>
      <c r="M3600" s="61">
        <v>335.9003157874871</v>
      </c>
      <c r="N3600" s="61"/>
      <c r="O3600" s="57" t="s">
        <v>259</v>
      </c>
      <c r="P3600" s="60">
        <v>503003</v>
      </c>
    </row>
    <row r="3601" spans="1:16" hidden="1" x14ac:dyDescent="0.25">
      <c r="A3601" s="60" t="s">
        <v>177</v>
      </c>
      <c r="B3601" s="60" t="s">
        <v>178</v>
      </c>
      <c r="C3601" s="57">
        <v>1100</v>
      </c>
      <c r="D3601" s="61">
        <v>757.02286564546387</v>
      </c>
      <c r="E3601" s="62">
        <v>0</v>
      </c>
      <c r="F3601" s="60">
        <v>600254</v>
      </c>
      <c r="G3601" s="60" t="s">
        <v>384</v>
      </c>
      <c r="H3601" s="60">
        <v>2014</v>
      </c>
      <c r="I3601" s="62"/>
      <c r="J3601" s="60"/>
      <c r="K3601" s="60"/>
      <c r="L3601" s="61"/>
      <c r="M3601" s="61">
        <v>757.02286564546387</v>
      </c>
      <c r="N3601" s="61"/>
      <c r="O3601" s="60" t="s">
        <v>250</v>
      </c>
      <c r="P3601" s="60">
        <v>503003</v>
      </c>
    </row>
    <row r="3602" spans="1:16" hidden="1" x14ac:dyDescent="0.25">
      <c r="A3602" s="60" t="s">
        <v>177</v>
      </c>
      <c r="B3602" s="60" t="s">
        <v>178</v>
      </c>
      <c r="C3602" s="57">
        <v>1100</v>
      </c>
      <c r="D3602" s="61">
        <v>757.02391594768153</v>
      </c>
      <c r="E3602" s="62">
        <v>0</v>
      </c>
      <c r="F3602" s="60">
        <v>600254</v>
      </c>
      <c r="G3602" s="60" t="s">
        <v>384</v>
      </c>
      <c r="H3602" s="60">
        <v>2014</v>
      </c>
      <c r="I3602" s="62"/>
      <c r="J3602" s="60"/>
      <c r="K3602" s="60"/>
      <c r="L3602" s="61"/>
      <c r="M3602" s="61">
        <v>757.02391594768153</v>
      </c>
      <c r="N3602" s="61"/>
      <c r="O3602" s="60" t="s">
        <v>250</v>
      </c>
      <c r="P3602" s="60">
        <v>503003</v>
      </c>
    </row>
    <row r="3603" spans="1:16" hidden="1" x14ac:dyDescent="0.25">
      <c r="A3603" s="60" t="s">
        <v>177</v>
      </c>
      <c r="B3603" s="60" t="s">
        <v>178</v>
      </c>
      <c r="C3603" s="57">
        <v>1100</v>
      </c>
      <c r="D3603" s="61">
        <v>757.03030982588132</v>
      </c>
      <c r="E3603" s="62">
        <v>0</v>
      </c>
      <c r="F3603" s="60">
        <v>600254</v>
      </c>
      <c r="G3603" s="60" t="s">
        <v>384</v>
      </c>
      <c r="H3603" s="60">
        <v>2014</v>
      </c>
      <c r="I3603" s="62"/>
      <c r="J3603" s="60"/>
      <c r="K3603" s="60"/>
      <c r="L3603" s="61"/>
      <c r="M3603" s="61">
        <v>757.03030982588132</v>
      </c>
      <c r="N3603" s="61"/>
      <c r="O3603" s="60" t="s">
        <v>250</v>
      </c>
      <c r="P3603" s="60">
        <v>503003</v>
      </c>
    </row>
    <row r="3604" spans="1:16" hidden="1" x14ac:dyDescent="0.25">
      <c r="A3604" s="60" t="s">
        <v>177</v>
      </c>
      <c r="B3604" s="60" t="s">
        <v>178</v>
      </c>
      <c r="C3604" s="57" t="s">
        <v>169</v>
      </c>
      <c r="D3604" s="61">
        <v>1193.9352061728346</v>
      </c>
      <c r="E3604" s="62">
        <v>0</v>
      </c>
      <c r="F3604" s="60">
        <v>474054</v>
      </c>
      <c r="G3604" s="60" t="s">
        <v>383</v>
      </c>
      <c r="H3604" s="60">
        <v>2015</v>
      </c>
      <c r="I3604" s="62">
        <v>0.56699999999999995</v>
      </c>
      <c r="J3604" s="60" t="s">
        <v>268</v>
      </c>
      <c r="K3604" s="60">
        <v>870905</v>
      </c>
      <c r="L3604" s="61">
        <v>676.96126189999711</v>
      </c>
      <c r="M3604" s="61">
        <v>516.97394427283746</v>
      </c>
      <c r="N3604" s="61"/>
      <c r="O3604" s="57" t="s">
        <v>259</v>
      </c>
      <c r="P3604" s="60">
        <v>503003</v>
      </c>
    </row>
    <row r="3605" spans="1:16" hidden="1" x14ac:dyDescent="0.25">
      <c r="A3605" s="60" t="s">
        <v>177</v>
      </c>
      <c r="B3605" s="60" t="s">
        <v>178</v>
      </c>
      <c r="C3605" s="57" t="s">
        <v>175</v>
      </c>
      <c r="D3605" s="61">
        <v>775.7501754508703</v>
      </c>
      <c r="E3605" s="62">
        <v>0</v>
      </c>
      <c r="F3605" s="60">
        <v>414054</v>
      </c>
      <c r="G3605" s="60" t="s">
        <v>381</v>
      </c>
      <c r="H3605" s="60">
        <v>2015</v>
      </c>
      <c r="I3605" s="62">
        <v>0.56699999999999995</v>
      </c>
      <c r="J3605" s="60" t="s">
        <v>268</v>
      </c>
      <c r="K3605" s="60">
        <v>870905</v>
      </c>
      <c r="L3605" s="61">
        <v>439.85034948064344</v>
      </c>
      <c r="M3605" s="61">
        <v>335.89982597022686</v>
      </c>
      <c r="N3605" s="61"/>
      <c r="O3605" s="57" t="s">
        <v>259</v>
      </c>
      <c r="P3605" s="60">
        <v>503003</v>
      </c>
    </row>
    <row r="3606" spans="1:16" hidden="1" x14ac:dyDescent="0.25">
      <c r="A3606" s="60" t="s">
        <v>177</v>
      </c>
      <c r="B3606" s="60" t="s">
        <v>178</v>
      </c>
      <c r="C3606" s="57" t="s">
        <v>169</v>
      </c>
      <c r="D3606" s="61">
        <v>775.74926777355756</v>
      </c>
      <c r="E3606" s="62">
        <v>0</v>
      </c>
      <c r="F3606" s="60">
        <v>474054</v>
      </c>
      <c r="G3606" s="60" t="s">
        <v>383</v>
      </c>
      <c r="H3606" s="60">
        <v>2014</v>
      </c>
      <c r="I3606" s="62">
        <v>0.56699999999999995</v>
      </c>
      <c r="J3606" s="60" t="s">
        <v>268</v>
      </c>
      <c r="K3606" s="60">
        <v>870905</v>
      </c>
      <c r="L3606" s="61">
        <v>439.84983482760708</v>
      </c>
      <c r="M3606" s="61">
        <v>335.89943294595048</v>
      </c>
      <c r="N3606" s="61"/>
      <c r="O3606" s="57" t="s">
        <v>259</v>
      </c>
      <c r="P3606" s="60">
        <v>503003</v>
      </c>
    </row>
    <row r="3607" spans="1:16" hidden="1" x14ac:dyDescent="0.25">
      <c r="A3607" s="60" t="s">
        <v>177</v>
      </c>
      <c r="B3607" s="60" t="s">
        <v>178</v>
      </c>
      <c r="C3607" s="57" t="s">
        <v>169</v>
      </c>
      <c r="D3607" s="61">
        <v>735.62456137282356</v>
      </c>
      <c r="E3607" s="62">
        <v>0</v>
      </c>
      <c r="F3607" s="60">
        <v>474054</v>
      </c>
      <c r="G3607" s="60" t="s">
        <v>383</v>
      </c>
      <c r="H3607" s="60">
        <v>2015</v>
      </c>
      <c r="I3607" s="62">
        <v>0.56699999999999995</v>
      </c>
      <c r="J3607" s="60" t="s">
        <v>268</v>
      </c>
      <c r="K3607" s="60">
        <v>870905</v>
      </c>
      <c r="L3607" s="61">
        <v>417.0991262983909</v>
      </c>
      <c r="M3607" s="61">
        <v>318.52543507443266</v>
      </c>
      <c r="N3607" s="61"/>
      <c r="O3607" s="57" t="s">
        <v>259</v>
      </c>
      <c r="P3607" s="60">
        <v>503003</v>
      </c>
    </row>
    <row r="3608" spans="1:16" hidden="1" x14ac:dyDescent="0.25">
      <c r="A3608" s="60" t="s">
        <v>177</v>
      </c>
      <c r="B3608" s="60" t="s">
        <v>178</v>
      </c>
      <c r="C3608" s="57">
        <v>1200</v>
      </c>
      <c r="D3608" s="61">
        <v>777.14915016756458</v>
      </c>
      <c r="E3608" s="62">
        <v>0</v>
      </c>
      <c r="F3608" s="60">
        <v>626065</v>
      </c>
      <c r="G3608" s="60" t="s">
        <v>377</v>
      </c>
      <c r="H3608" s="60">
        <v>2016</v>
      </c>
      <c r="I3608" s="62"/>
      <c r="J3608" s="60"/>
      <c r="K3608" s="60"/>
      <c r="L3608" s="61"/>
      <c r="M3608" s="61">
        <v>777.14915016756458</v>
      </c>
      <c r="N3608" s="61"/>
      <c r="O3608" s="60" t="s">
        <v>250</v>
      </c>
      <c r="P3608" s="60">
        <v>503003</v>
      </c>
    </row>
    <row r="3609" spans="1:16" hidden="1" x14ac:dyDescent="0.25">
      <c r="A3609" s="60" t="s">
        <v>177</v>
      </c>
      <c r="B3609" s="60" t="s">
        <v>178</v>
      </c>
      <c r="C3609" s="57" t="s">
        <v>172</v>
      </c>
      <c r="D3609" s="61">
        <v>805.17913479218055</v>
      </c>
      <c r="E3609" s="62">
        <v>0</v>
      </c>
      <c r="F3609" s="60">
        <v>484054</v>
      </c>
      <c r="G3609" s="60" t="s">
        <v>382</v>
      </c>
      <c r="H3609" s="60">
        <v>2015</v>
      </c>
      <c r="I3609" s="62">
        <v>0.56699999999999995</v>
      </c>
      <c r="J3609" s="60" t="s">
        <v>268</v>
      </c>
      <c r="K3609" s="60">
        <v>870905</v>
      </c>
      <c r="L3609" s="61">
        <v>456.53656942716634</v>
      </c>
      <c r="M3609" s="61">
        <v>348.64256536501421</v>
      </c>
      <c r="N3609" s="61"/>
      <c r="O3609" s="57" t="s">
        <v>259</v>
      </c>
      <c r="P3609" s="60">
        <v>503003</v>
      </c>
    </row>
    <row r="3610" spans="1:16" hidden="1" x14ac:dyDescent="0.25">
      <c r="A3610" s="60" t="s">
        <v>177</v>
      </c>
      <c r="B3610" s="60" t="s">
        <v>178</v>
      </c>
      <c r="C3610" s="57" t="s">
        <v>170</v>
      </c>
      <c r="D3610" s="61">
        <v>821.22119271611041</v>
      </c>
      <c r="E3610" s="62">
        <v>0</v>
      </c>
      <c r="F3610" s="60">
        <v>471254</v>
      </c>
      <c r="G3610" s="60" t="s">
        <v>378</v>
      </c>
      <c r="H3610" s="60">
        <v>2015</v>
      </c>
      <c r="I3610" s="62">
        <v>0.496</v>
      </c>
      <c r="J3610" s="60" t="s">
        <v>268</v>
      </c>
      <c r="K3610" s="60">
        <v>870905</v>
      </c>
      <c r="L3610" s="61">
        <v>407.32571158719077</v>
      </c>
      <c r="M3610" s="61">
        <v>413.89548112891964</v>
      </c>
      <c r="N3610" s="61"/>
      <c r="O3610" s="57" t="s">
        <v>259</v>
      </c>
      <c r="P3610" s="60">
        <v>503003</v>
      </c>
    </row>
    <row r="3611" spans="1:16" hidden="1" x14ac:dyDescent="0.25">
      <c r="A3611" s="60" t="s">
        <v>177</v>
      </c>
      <c r="B3611" s="60" t="s">
        <v>178</v>
      </c>
      <c r="C3611" s="57">
        <v>1302</v>
      </c>
      <c r="D3611" s="61">
        <v>855.29110529549189</v>
      </c>
      <c r="E3611" s="62">
        <v>0</v>
      </c>
      <c r="F3611" s="60">
        <v>710554</v>
      </c>
      <c r="G3611" s="60" t="s">
        <v>379</v>
      </c>
      <c r="H3611" s="60">
        <v>2015</v>
      </c>
      <c r="I3611" s="62">
        <v>0.56699999999999995</v>
      </c>
      <c r="J3611" s="60" t="s">
        <v>268</v>
      </c>
      <c r="K3611" s="60">
        <v>870905</v>
      </c>
      <c r="L3611" s="61">
        <v>484.95005670254386</v>
      </c>
      <c r="M3611" s="61">
        <v>370.34104859294803</v>
      </c>
      <c r="N3611" s="61"/>
      <c r="O3611" s="57" t="s">
        <v>259</v>
      </c>
      <c r="P3611" s="60">
        <v>503003</v>
      </c>
    </row>
    <row r="3612" spans="1:16" hidden="1" x14ac:dyDescent="0.25">
      <c r="A3612" s="60" t="s">
        <v>177</v>
      </c>
      <c r="B3612" s="60" t="s">
        <v>178</v>
      </c>
      <c r="C3612" s="57">
        <v>1302</v>
      </c>
      <c r="D3612" s="61">
        <v>855.29123142238836</v>
      </c>
      <c r="E3612" s="62">
        <v>0</v>
      </c>
      <c r="F3612" s="60">
        <v>710554</v>
      </c>
      <c r="G3612" s="60" t="s">
        <v>379</v>
      </c>
      <c r="H3612" s="60">
        <v>2015</v>
      </c>
      <c r="I3612" s="62">
        <v>0.56699999999999995</v>
      </c>
      <c r="J3612" s="60" t="s">
        <v>268</v>
      </c>
      <c r="K3612" s="60">
        <v>870905</v>
      </c>
      <c r="L3612" s="61">
        <v>484.95012821649414</v>
      </c>
      <c r="M3612" s="61">
        <v>370.34110320589423</v>
      </c>
      <c r="N3612" s="61"/>
      <c r="O3612" s="57" t="s">
        <v>259</v>
      </c>
      <c r="P3612" s="60">
        <v>503003</v>
      </c>
    </row>
    <row r="3613" spans="1:16" hidden="1" x14ac:dyDescent="0.25">
      <c r="A3613" s="60" t="s">
        <v>177</v>
      </c>
      <c r="B3613" s="60" t="s">
        <v>178</v>
      </c>
      <c r="C3613" s="57">
        <v>1302</v>
      </c>
      <c r="D3613" s="61">
        <v>855.29148773068084</v>
      </c>
      <c r="E3613" s="62">
        <v>0</v>
      </c>
      <c r="F3613" s="60">
        <v>710554</v>
      </c>
      <c r="G3613" s="60" t="s">
        <v>379</v>
      </c>
      <c r="H3613" s="60">
        <v>2015</v>
      </c>
      <c r="I3613" s="62">
        <v>0.56699999999999995</v>
      </c>
      <c r="J3613" s="60" t="s">
        <v>268</v>
      </c>
      <c r="K3613" s="60">
        <v>870905</v>
      </c>
      <c r="L3613" s="61">
        <v>484.95027354329602</v>
      </c>
      <c r="M3613" s="61">
        <v>370.34121418738482</v>
      </c>
      <c r="N3613" s="61"/>
      <c r="O3613" s="57" t="s">
        <v>259</v>
      </c>
      <c r="P3613" s="60">
        <v>503003</v>
      </c>
    </row>
    <row r="3614" spans="1:16" hidden="1" x14ac:dyDescent="0.25">
      <c r="A3614" s="60" t="s">
        <v>177</v>
      </c>
      <c r="B3614" s="60" t="s">
        <v>178</v>
      </c>
      <c r="C3614" s="57">
        <v>1302</v>
      </c>
      <c r="D3614" s="61">
        <v>855.29572578786394</v>
      </c>
      <c r="E3614" s="62">
        <v>0</v>
      </c>
      <c r="F3614" s="60">
        <v>710554</v>
      </c>
      <c r="G3614" s="60" t="s">
        <v>379</v>
      </c>
      <c r="H3614" s="60">
        <v>2015</v>
      </c>
      <c r="I3614" s="62">
        <v>0.56699999999999995</v>
      </c>
      <c r="J3614" s="60" t="s">
        <v>268</v>
      </c>
      <c r="K3614" s="60">
        <v>870905</v>
      </c>
      <c r="L3614" s="61">
        <v>484.95267652171879</v>
      </c>
      <c r="M3614" s="61">
        <v>370.34304926614516</v>
      </c>
      <c r="N3614" s="61"/>
      <c r="O3614" s="57" t="s">
        <v>259</v>
      </c>
      <c r="P3614" s="60">
        <v>503003</v>
      </c>
    </row>
    <row r="3615" spans="1:16" hidden="1" x14ac:dyDescent="0.25">
      <c r="A3615" s="60" t="s">
        <v>177</v>
      </c>
      <c r="B3615" s="60" t="s">
        <v>178</v>
      </c>
      <c r="C3615" s="57">
        <v>1302</v>
      </c>
      <c r="D3615" s="61">
        <v>855.29582430933385</v>
      </c>
      <c r="E3615" s="62">
        <v>0</v>
      </c>
      <c r="F3615" s="60">
        <v>710554</v>
      </c>
      <c r="G3615" s="60" t="s">
        <v>379</v>
      </c>
      <c r="H3615" s="60">
        <v>2015</v>
      </c>
      <c r="I3615" s="62">
        <v>0.56699999999999995</v>
      </c>
      <c r="J3615" s="60" t="s">
        <v>268</v>
      </c>
      <c r="K3615" s="60">
        <v>870905</v>
      </c>
      <c r="L3615" s="61">
        <v>484.95273238339223</v>
      </c>
      <c r="M3615" s="61">
        <v>370.34309192594162</v>
      </c>
      <c r="N3615" s="61"/>
      <c r="O3615" s="57" t="s">
        <v>259</v>
      </c>
      <c r="P3615" s="60">
        <v>503003</v>
      </c>
    </row>
    <row r="3616" spans="1:16" hidden="1" x14ac:dyDescent="0.25">
      <c r="A3616" s="60" t="s">
        <v>177</v>
      </c>
      <c r="B3616" s="60" t="s">
        <v>178</v>
      </c>
      <c r="C3616" s="57">
        <v>1302</v>
      </c>
      <c r="D3616" s="61">
        <v>855.2976770079789</v>
      </c>
      <c r="E3616" s="62">
        <v>0</v>
      </c>
      <c r="F3616" s="60">
        <v>710554</v>
      </c>
      <c r="G3616" s="60" t="s">
        <v>379</v>
      </c>
      <c r="H3616" s="60">
        <v>2015</v>
      </c>
      <c r="I3616" s="62">
        <v>0.56699999999999995</v>
      </c>
      <c r="J3616" s="60" t="s">
        <v>268</v>
      </c>
      <c r="K3616" s="60">
        <v>870905</v>
      </c>
      <c r="L3616" s="61">
        <v>484.953782863524</v>
      </c>
      <c r="M3616" s="61">
        <v>370.34389414445491</v>
      </c>
      <c r="N3616" s="61"/>
      <c r="O3616" s="57" t="s">
        <v>259</v>
      </c>
      <c r="P3616" s="60">
        <v>503003</v>
      </c>
    </row>
    <row r="3617" spans="1:16" hidden="1" x14ac:dyDescent="0.25">
      <c r="A3617" s="60" t="s">
        <v>177</v>
      </c>
      <c r="B3617" s="60" t="s">
        <v>178</v>
      </c>
      <c r="C3617" s="57">
        <v>1302</v>
      </c>
      <c r="D3617" s="61">
        <v>855.29812064376824</v>
      </c>
      <c r="E3617" s="62">
        <v>0</v>
      </c>
      <c r="F3617" s="60">
        <v>710554</v>
      </c>
      <c r="G3617" s="60" t="s">
        <v>379</v>
      </c>
      <c r="H3617" s="60">
        <v>2015</v>
      </c>
      <c r="I3617" s="62">
        <v>0.56699999999999995</v>
      </c>
      <c r="J3617" s="60" t="s">
        <v>268</v>
      </c>
      <c r="K3617" s="60">
        <v>870905</v>
      </c>
      <c r="L3617" s="61">
        <v>484.95403440501656</v>
      </c>
      <c r="M3617" s="61">
        <v>370.34408623875169</v>
      </c>
      <c r="N3617" s="61"/>
      <c r="O3617" s="57" t="s">
        <v>259</v>
      </c>
      <c r="P3617" s="60">
        <v>503003</v>
      </c>
    </row>
    <row r="3618" spans="1:16" hidden="1" x14ac:dyDescent="0.25">
      <c r="A3618" s="60" t="s">
        <v>177</v>
      </c>
      <c r="B3618" s="60" t="s">
        <v>178</v>
      </c>
      <c r="C3618" s="57">
        <v>1100</v>
      </c>
      <c r="D3618" s="61">
        <v>861.35265515650622</v>
      </c>
      <c r="E3618" s="62">
        <v>0</v>
      </c>
      <c r="F3618" s="60">
        <v>600254</v>
      </c>
      <c r="G3618" s="60" t="s">
        <v>384</v>
      </c>
      <c r="H3618" s="60">
        <v>2015</v>
      </c>
      <c r="I3618" s="62"/>
      <c r="J3618" s="60"/>
      <c r="K3618" s="60"/>
      <c r="L3618" s="61"/>
      <c r="M3618" s="61">
        <v>861.35265515650622</v>
      </c>
      <c r="N3618" s="61"/>
      <c r="O3618" s="60" t="s">
        <v>250</v>
      </c>
      <c r="P3618" s="60">
        <v>503003</v>
      </c>
    </row>
    <row r="3619" spans="1:16" hidden="1" x14ac:dyDescent="0.25">
      <c r="A3619" s="60" t="s">
        <v>177</v>
      </c>
      <c r="B3619" s="60" t="s">
        <v>178</v>
      </c>
      <c r="C3619" s="57">
        <v>1100</v>
      </c>
      <c r="D3619" s="61">
        <v>863.97050140145359</v>
      </c>
      <c r="E3619" s="62">
        <v>0</v>
      </c>
      <c r="F3619" s="60">
        <v>600254</v>
      </c>
      <c r="G3619" s="60" t="s">
        <v>384</v>
      </c>
      <c r="H3619" s="60">
        <v>2016</v>
      </c>
      <c r="I3619" s="62"/>
      <c r="J3619" s="60"/>
      <c r="K3619" s="60"/>
      <c r="L3619" s="61"/>
      <c r="M3619" s="61">
        <v>863.97050140145359</v>
      </c>
      <c r="N3619" s="61"/>
      <c r="O3619" s="60" t="s">
        <v>250</v>
      </c>
      <c r="P3619" s="60">
        <v>503003</v>
      </c>
    </row>
    <row r="3620" spans="1:16" hidden="1" x14ac:dyDescent="0.25">
      <c r="A3620" s="60" t="s">
        <v>177</v>
      </c>
      <c r="B3620" s="60" t="s">
        <v>178</v>
      </c>
      <c r="C3620" s="57">
        <v>1302</v>
      </c>
      <c r="D3620" s="61">
        <v>907.39950535938067</v>
      </c>
      <c r="E3620" s="62">
        <v>0</v>
      </c>
      <c r="F3620" s="60">
        <v>710554</v>
      </c>
      <c r="G3620" s="60" t="s">
        <v>379</v>
      </c>
      <c r="H3620" s="60">
        <v>2016</v>
      </c>
      <c r="I3620" s="62">
        <v>0.92</v>
      </c>
      <c r="J3620" s="60" t="s">
        <v>268</v>
      </c>
      <c r="K3620" s="60">
        <v>872008</v>
      </c>
      <c r="L3620" s="61">
        <v>834.80754493063023</v>
      </c>
      <c r="M3620" s="61">
        <v>72.59196042875044</v>
      </c>
      <c r="N3620" s="61"/>
      <c r="O3620" s="57" t="s">
        <v>283</v>
      </c>
      <c r="P3620" s="60">
        <v>503003</v>
      </c>
    </row>
    <row r="3621" spans="1:16" hidden="1" x14ac:dyDescent="0.25">
      <c r="A3621" s="60" t="s">
        <v>177</v>
      </c>
      <c r="B3621" s="60" t="s">
        <v>178</v>
      </c>
      <c r="C3621" s="57" t="s">
        <v>174</v>
      </c>
      <c r="D3621" s="61">
        <v>911.73670881053397</v>
      </c>
      <c r="E3621" s="62">
        <v>0</v>
      </c>
      <c r="F3621" s="60">
        <v>434054</v>
      </c>
      <c r="G3621" s="60" t="s">
        <v>376</v>
      </c>
      <c r="H3621" s="60">
        <v>2015</v>
      </c>
      <c r="I3621" s="62">
        <v>0.56699999999999995</v>
      </c>
      <c r="J3621" s="60" t="s">
        <v>268</v>
      </c>
      <c r="K3621" s="60">
        <v>870905</v>
      </c>
      <c r="L3621" s="61">
        <v>516.9547138955727</v>
      </c>
      <c r="M3621" s="61">
        <v>394.78199491496127</v>
      </c>
      <c r="N3621" s="61"/>
      <c r="O3621" s="57" t="s">
        <v>259</v>
      </c>
      <c r="P3621" s="60">
        <v>503003</v>
      </c>
    </row>
    <row r="3622" spans="1:16" hidden="1" x14ac:dyDescent="0.25">
      <c r="A3622" s="60" t="s">
        <v>177</v>
      </c>
      <c r="B3622" s="60" t="s">
        <v>178</v>
      </c>
      <c r="C3622" s="57" t="s">
        <v>174</v>
      </c>
      <c r="D3622" s="61">
        <v>911.73675671486194</v>
      </c>
      <c r="E3622" s="62">
        <v>0</v>
      </c>
      <c r="F3622" s="60">
        <v>434054</v>
      </c>
      <c r="G3622" s="60" t="s">
        <v>376</v>
      </c>
      <c r="H3622" s="60">
        <v>2015</v>
      </c>
      <c r="I3622" s="62">
        <v>0.56699999999999995</v>
      </c>
      <c r="J3622" s="60" t="s">
        <v>268</v>
      </c>
      <c r="K3622" s="60">
        <v>870905</v>
      </c>
      <c r="L3622" s="61">
        <v>516.95474105732671</v>
      </c>
      <c r="M3622" s="61">
        <v>394.78201565753523</v>
      </c>
      <c r="N3622" s="61"/>
      <c r="O3622" s="57" t="s">
        <v>259</v>
      </c>
      <c r="P3622" s="60">
        <v>503003</v>
      </c>
    </row>
    <row r="3623" spans="1:16" hidden="1" x14ac:dyDescent="0.25">
      <c r="A3623" s="60" t="s">
        <v>177</v>
      </c>
      <c r="B3623" s="60" t="s">
        <v>178</v>
      </c>
      <c r="C3623" s="57" t="s">
        <v>170</v>
      </c>
      <c r="D3623" s="61">
        <v>933.44407789544925</v>
      </c>
      <c r="E3623" s="62">
        <v>0</v>
      </c>
      <c r="F3623" s="60">
        <v>471254</v>
      </c>
      <c r="G3623" s="60" t="s">
        <v>378</v>
      </c>
      <c r="H3623" s="60">
        <v>2016</v>
      </c>
      <c r="I3623" s="62">
        <v>0.496</v>
      </c>
      <c r="J3623" s="60" t="s">
        <v>268</v>
      </c>
      <c r="K3623" s="60">
        <v>870905</v>
      </c>
      <c r="L3623" s="61">
        <v>462.98826263614285</v>
      </c>
      <c r="M3623" s="61">
        <v>470.45581525930641</v>
      </c>
      <c r="N3623" s="61"/>
      <c r="O3623" s="57" t="s">
        <v>259</v>
      </c>
      <c r="P3623" s="60">
        <v>503003</v>
      </c>
    </row>
    <row r="3624" spans="1:16" hidden="1" x14ac:dyDescent="0.25">
      <c r="A3624" s="60" t="s">
        <v>177</v>
      </c>
      <c r="B3624" s="60" t="s">
        <v>178</v>
      </c>
      <c r="C3624" s="57">
        <v>1400</v>
      </c>
      <c r="D3624" s="61">
        <v>946.4647582137635</v>
      </c>
      <c r="E3624" s="62">
        <v>0</v>
      </c>
      <c r="F3624" s="60">
        <v>700043</v>
      </c>
      <c r="G3624" s="60" t="s">
        <v>260</v>
      </c>
      <c r="H3624" s="60">
        <v>2016</v>
      </c>
      <c r="I3624" s="62"/>
      <c r="J3624" s="60"/>
      <c r="K3624" s="60"/>
      <c r="L3624" s="61"/>
      <c r="M3624" s="61">
        <v>946.4647582137635</v>
      </c>
      <c r="N3624" s="61"/>
      <c r="O3624" s="60" t="s">
        <v>250</v>
      </c>
      <c r="P3624" s="60">
        <v>503003</v>
      </c>
    </row>
    <row r="3625" spans="1:16" hidden="1" x14ac:dyDescent="0.25">
      <c r="A3625" s="60" t="s">
        <v>177</v>
      </c>
      <c r="B3625" s="60" t="s">
        <v>178</v>
      </c>
      <c r="C3625" s="57">
        <v>1200</v>
      </c>
      <c r="D3625" s="61">
        <v>955.15359706677214</v>
      </c>
      <c r="E3625" s="62">
        <v>0</v>
      </c>
      <c r="F3625" s="60">
        <v>626065</v>
      </c>
      <c r="G3625" s="60" t="s">
        <v>377</v>
      </c>
      <c r="H3625" s="60">
        <v>2015</v>
      </c>
      <c r="I3625" s="62"/>
      <c r="J3625" s="60"/>
      <c r="K3625" s="60"/>
      <c r="L3625" s="61"/>
      <c r="M3625" s="61">
        <v>955.15359706677214</v>
      </c>
      <c r="N3625" s="61"/>
      <c r="O3625" s="60" t="s">
        <v>250</v>
      </c>
      <c r="P3625" s="60">
        <v>503003</v>
      </c>
    </row>
    <row r="3626" spans="1:16" hidden="1" x14ac:dyDescent="0.25">
      <c r="A3626" s="60" t="s">
        <v>177</v>
      </c>
      <c r="B3626" s="60" t="s">
        <v>178</v>
      </c>
      <c r="C3626" s="57">
        <v>1200</v>
      </c>
      <c r="D3626" s="61">
        <v>955.15930954356099</v>
      </c>
      <c r="E3626" s="62">
        <v>0</v>
      </c>
      <c r="F3626" s="60">
        <v>626065</v>
      </c>
      <c r="G3626" s="60" t="s">
        <v>377</v>
      </c>
      <c r="H3626" s="60">
        <v>2015</v>
      </c>
      <c r="I3626" s="62"/>
      <c r="J3626" s="60"/>
      <c r="K3626" s="60"/>
      <c r="L3626" s="61"/>
      <c r="M3626" s="61">
        <v>955.15930954356099</v>
      </c>
      <c r="N3626" s="61"/>
      <c r="O3626" s="60" t="s">
        <v>250</v>
      </c>
      <c r="P3626" s="60">
        <v>503003</v>
      </c>
    </row>
    <row r="3627" spans="1:16" hidden="1" x14ac:dyDescent="0.25">
      <c r="A3627" s="60" t="s">
        <v>177</v>
      </c>
      <c r="B3627" s="60" t="s">
        <v>178</v>
      </c>
      <c r="C3627" s="57">
        <v>1400</v>
      </c>
      <c r="D3627" s="61">
        <v>972.51496899812605</v>
      </c>
      <c r="E3627" s="62">
        <v>0</v>
      </c>
      <c r="F3627" s="60">
        <v>700043</v>
      </c>
      <c r="G3627" s="60" t="s">
        <v>260</v>
      </c>
      <c r="H3627" s="60">
        <v>2015</v>
      </c>
      <c r="I3627" s="62"/>
      <c r="J3627" s="60"/>
      <c r="K3627" s="60"/>
      <c r="L3627" s="61"/>
      <c r="M3627" s="61">
        <v>972.51496899812605</v>
      </c>
      <c r="N3627" s="61"/>
      <c r="O3627" s="60" t="s">
        <v>250</v>
      </c>
      <c r="P3627" s="60">
        <v>503003</v>
      </c>
    </row>
    <row r="3628" spans="1:16" hidden="1" x14ac:dyDescent="0.25">
      <c r="A3628" s="60" t="s">
        <v>177</v>
      </c>
      <c r="B3628" s="60" t="s">
        <v>178</v>
      </c>
      <c r="C3628" s="57">
        <v>1400</v>
      </c>
      <c r="D3628" s="61">
        <v>972.52350058017635</v>
      </c>
      <c r="E3628" s="62">
        <v>0</v>
      </c>
      <c r="F3628" s="60">
        <v>700043</v>
      </c>
      <c r="G3628" s="60" t="s">
        <v>260</v>
      </c>
      <c r="H3628" s="60">
        <v>2015</v>
      </c>
      <c r="I3628" s="62"/>
      <c r="J3628" s="60"/>
      <c r="K3628" s="60"/>
      <c r="L3628" s="61"/>
      <c r="M3628" s="61">
        <v>972.52350058017635</v>
      </c>
      <c r="N3628" s="61"/>
      <c r="O3628" s="60" t="s">
        <v>250</v>
      </c>
      <c r="P3628" s="60">
        <v>503003</v>
      </c>
    </row>
    <row r="3629" spans="1:16" hidden="1" x14ac:dyDescent="0.25">
      <c r="A3629" s="60" t="s">
        <v>177</v>
      </c>
      <c r="B3629" s="60" t="s">
        <v>178</v>
      </c>
      <c r="C3629" s="57" t="s">
        <v>174</v>
      </c>
      <c r="D3629" s="61">
        <v>1007.2539656769201</v>
      </c>
      <c r="E3629" s="62">
        <v>0</v>
      </c>
      <c r="F3629" s="60">
        <v>434054</v>
      </c>
      <c r="G3629" s="60" t="s">
        <v>376</v>
      </c>
      <c r="H3629" s="60">
        <v>2016</v>
      </c>
      <c r="I3629" s="62">
        <v>0.56699999999999995</v>
      </c>
      <c r="J3629" s="60" t="s">
        <v>268</v>
      </c>
      <c r="K3629" s="60">
        <v>872008</v>
      </c>
      <c r="L3629" s="61">
        <v>571.1129985388136</v>
      </c>
      <c r="M3629" s="61">
        <v>436.14096713810648</v>
      </c>
      <c r="N3629" s="61"/>
      <c r="O3629" s="57" t="s">
        <v>283</v>
      </c>
      <c r="P3629" s="60">
        <v>503003</v>
      </c>
    </row>
    <row r="3630" spans="1:16" hidden="1" x14ac:dyDescent="0.25">
      <c r="A3630" s="60" t="s">
        <v>177</v>
      </c>
      <c r="B3630" s="60" t="s">
        <v>178</v>
      </c>
      <c r="C3630" s="57" t="s">
        <v>176</v>
      </c>
      <c r="D3630" s="61">
        <v>1080.6954294630136</v>
      </c>
      <c r="E3630" s="62">
        <v>0</v>
      </c>
      <c r="F3630" s="60">
        <v>494054</v>
      </c>
      <c r="G3630" s="60" t="s">
        <v>385</v>
      </c>
      <c r="H3630" s="60">
        <v>2014</v>
      </c>
      <c r="I3630" s="62">
        <v>0.56699999999999995</v>
      </c>
      <c r="J3630" s="60" t="s">
        <v>268</v>
      </c>
      <c r="K3630" s="60">
        <v>870905</v>
      </c>
      <c r="L3630" s="61">
        <v>612.75430850552868</v>
      </c>
      <c r="M3630" s="61">
        <v>467.94112095748494</v>
      </c>
      <c r="N3630" s="61"/>
      <c r="O3630" s="57" t="s">
        <v>259</v>
      </c>
      <c r="P3630" s="60">
        <v>503003</v>
      </c>
    </row>
    <row r="3631" spans="1:16" hidden="1" x14ac:dyDescent="0.25">
      <c r="A3631" s="60" t="s">
        <v>177</v>
      </c>
      <c r="B3631" s="60" t="s">
        <v>178</v>
      </c>
      <c r="C3631" s="57" t="s">
        <v>176</v>
      </c>
      <c r="D3631" s="61">
        <v>1080.6980518759631</v>
      </c>
      <c r="E3631" s="62">
        <v>0</v>
      </c>
      <c r="F3631" s="60">
        <v>494054</v>
      </c>
      <c r="G3631" s="60" t="s">
        <v>385</v>
      </c>
      <c r="H3631" s="60">
        <v>2014</v>
      </c>
      <c r="I3631" s="62">
        <v>0.56699999999999995</v>
      </c>
      <c r="J3631" s="60" t="s">
        <v>268</v>
      </c>
      <c r="K3631" s="60">
        <v>870905</v>
      </c>
      <c r="L3631" s="61">
        <v>612.75579541367097</v>
      </c>
      <c r="M3631" s="61">
        <v>467.94225646229211</v>
      </c>
      <c r="N3631" s="61"/>
      <c r="O3631" s="57" t="s">
        <v>259</v>
      </c>
      <c r="P3631" s="60">
        <v>503003</v>
      </c>
    </row>
    <row r="3632" spans="1:16" hidden="1" x14ac:dyDescent="0.25">
      <c r="A3632" s="60" t="s">
        <v>177</v>
      </c>
      <c r="B3632" s="60" t="s">
        <v>178</v>
      </c>
      <c r="C3632" s="57" t="s">
        <v>176</v>
      </c>
      <c r="D3632" s="61">
        <v>1080.703721853429</v>
      </c>
      <c r="E3632" s="62">
        <v>0</v>
      </c>
      <c r="F3632" s="60">
        <v>494054</v>
      </c>
      <c r="G3632" s="60" t="s">
        <v>385</v>
      </c>
      <c r="H3632" s="60">
        <v>2014</v>
      </c>
      <c r="I3632" s="62">
        <v>0.56699999999999995</v>
      </c>
      <c r="J3632" s="60" t="s">
        <v>268</v>
      </c>
      <c r="K3632" s="60">
        <v>870905</v>
      </c>
      <c r="L3632" s="61">
        <v>612.75901029089414</v>
      </c>
      <c r="M3632" s="61">
        <v>467.94471156253485</v>
      </c>
      <c r="N3632" s="61"/>
      <c r="O3632" s="57" t="s">
        <v>259</v>
      </c>
      <c r="P3632" s="60">
        <v>503003</v>
      </c>
    </row>
    <row r="3633" spans="1:16" hidden="1" x14ac:dyDescent="0.25">
      <c r="A3633" s="60" t="s">
        <v>177</v>
      </c>
      <c r="B3633" s="60" t="s">
        <v>178</v>
      </c>
      <c r="C3633" s="57" t="s">
        <v>176</v>
      </c>
      <c r="D3633" s="61">
        <v>1131.5294506037474</v>
      </c>
      <c r="E3633" s="62">
        <v>0</v>
      </c>
      <c r="F3633" s="60">
        <v>494054</v>
      </c>
      <c r="G3633" s="60" t="s">
        <v>385</v>
      </c>
      <c r="H3633" s="60">
        <v>2015</v>
      </c>
      <c r="I3633" s="62">
        <v>0.56699999999999995</v>
      </c>
      <c r="J3633" s="60" t="s">
        <v>268</v>
      </c>
      <c r="K3633" s="60">
        <v>870905</v>
      </c>
      <c r="L3633" s="61">
        <v>641.57719849232467</v>
      </c>
      <c r="M3633" s="61">
        <v>489.95225211142269</v>
      </c>
      <c r="N3633" s="61"/>
      <c r="O3633" s="57" t="s">
        <v>259</v>
      </c>
      <c r="P3633" s="60">
        <v>503003</v>
      </c>
    </row>
    <row r="3634" spans="1:16" hidden="1" x14ac:dyDescent="0.25">
      <c r="A3634" s="60" t="s">
        <v>177</v>
      </c>
      <c r="B3634" s="60" t="s">
        <v>178</v>
      </c>
      <c r="C3634" s="57" t="s">
        <v>168</v>
      </c>
      <c r="D3634" s="61">
        <v>1150.250058483623</v>
      </c>
      <c r="E3634" s="62">
        <v>0</v>
      </c>
      <c r="F3634" s="60">
        <v>444054</v>
      </c>
      <c r="G3634" s="60" t="s">
        <v>386</v>
      </c>
      <c r="H3634" s="60">
        <v>2015</v>
      </c>
      <c r="I3634" s="62">
        <v>0.56699999999999995</v>
      </c>
      <c r="J3634" s="60" t="s">
        <v>268</v>
      </c>
      <c r="K3634" s="60">
        <v>870905</v>
      </c>
      <c r="L3634" s="61">
        <v>652.19178316021419</v>
      </c>
      <c r="M3634" s="61">
        <v>498.05827532340879</v>
      </c>
      <c r="N3634" s="61"/>
      <c r="O3634" s="57" t="s">
        <v>259</v>
      </c>
      <c r="P3634" s="60">
        <v>503003</v>
      </c>
    </row>
    <row r="3635" spans="1:16" hidden="1" x14ac:dyDescent="0.25">
      <c r="A3635" s="60" t="s">
        <v>177</v>
      </c>
      <c r="B3635" s="60" t="s">
        <v>178</v>
      </c>
      <c r="C3635" s="57">
        <v>1300</v>
      </c>
      <c r="D3635" s="61">
        <v>1180.9124479442926</v>
      </c>
      <c r="E3635" s="62">
        <v>0</v>
      </c>
      <c r="F3635" s="60">
        <v>300204</v>
      </c>
      <c r="G3635" s="60" t="s">
        <v>380</v>
      </c>
      <c r="H3635" s="60">
        <v>2015</v>
      </c>
      <c r="I3635" s="62">
        <v>0.56699999999999995</v>
      </c>
      <c r="J3635" s="60" t="s">
        <v>268</v>
      </c>
      <c r="K3635" s="60">
        <v>870905</v>
      </c>
      <c r="L3635" s="61">
        <v>669.57735798441388</v>
      </c>
      <c r="M3635" s="61">
        <v>511.3350899598787</v>
      </c>
      <c r="N3635" s="61"/>
      <c r="O3635" s="57" t="s">
        <v>259</v>
      </c>
      <c r="P3635" s="60">
        <v>503003</v>
      </c>
    </row>
    <row r="3636" spans="1:16" hidden="1" x14ac:dyDescent="0.25">
      <c r="A3636" s="60" t="s">
        <v>177</v>
      </c>
      <c r="B3636" s="60" t="s">
        <v>178</v>
      </c>
      <c r="C3636" s="57">
        <v>1300</v>
      </c>
      <c r="D3636" s="61">
        <v>1180.9133232931174</v>
      </c>
      <c r="E3636" s="62">
        <v>0</v>
      </c>
      <c r="F3636" s="60">
        <v>300204</v>
      </c>
      <c r="G3636" s="60" t="s">
        <v>380</v>
      </c>
      <c r="H3636" s="60">
        <v>2015</v>
      </c>
      <c r="I3636" s="62">
        <v>0.56699999999999995</v>
      </c>
      <c r="J3636" s="60" t="s">
        <v>268</v>
      </c>
      <c r="K3636" s="60">
        <v>870905</v>
      </c>
      <c r="L3636" s="61">
        <v>669.57785430719753</v>
      </c>
      <c r="M3636" s="61">
        <v>511.33546898591987</v>
      </c>
      <c r="N3636" s="61"/>
      <c r="O3636" s="57" t="s">
        <v>259</v>
      </c>
      <c r="P3636" s="60">
        <v>503003</v>
      </c>
    </row>
    <row r="3637" spans="1:16" hidden="1" x14ac:dyDescent="0.25">
      <c r="A3637" s="60" t="s">
        <v>177</v>
      </c>
      <c r="B3637" s="60" t="s">
        <v>178</v>
      </c>
      <c r="C3637" s="57">
        <v>1300</v>
      </c>
      <c r="D3637" s="61">
        <v>1180.9133626524767</v>
      </c>
      <c r="E3637" s="62">
        <v>0</v>
      </c>
      <c r="F3637" s="60">
        <v>300204</v>
      </c>
      <c r="G3637" s="60" t="s">
        <v>380</v>
      </c>
      <c r="H3637" s="60">
        <v>2015</v>
      </c>
      <c r="I3637" s="62">
        <v>0.56699999999999995</v>
      </c>
      <c r="J3637" s="60" t="s">
        <v>268</v>
      </c>
      <c r="K3637" s="60">
        <v>870905</v>
      </c>
      <c r="L3637" s="61">
        <v>669.57787662395424</v>
      </c>
      <c r="M3637" s="61">
        <v>511.3354860285225</v>
      </c>
      <c r="N3637" s="61"/>
      <c r="O3637" s="57" t="s">
        <v>259</v>
      </c>
      <c r="P3637" s="60">
        <v>503003</v>
      </c>
    </row>
    <row r="3638" spans="1:16" hidden="1" x14ac:dyDescent="0.25">
      <c r="A3638" s="60" t="s">
        <v>177</v>
      </c>
      <c r="B3638" s="60" t="s">
        <v>178</v>
      </c>
      <c r="C3638" s="57">
        <v>1300</v>
      </c>
      <c r="D3638" s="61">
        <v>1180.9149348599294</v>
      </c>
      <c r="E3638" s="62">
        <v>0</v>
      </c>
      <c r="F3638" s="60">
        <v>300204</v>
      </c>
      <c r="G3638" s="60" t="s">
        <v>380</v>
      </c>
      <c r="H3638" s="60">
        <v>2015</v>
      </c>
      <c r="I3638" s="62">
        <v>0.56699999999999995</v>
      </c>
      <c r="J3638" s="60" t="s">
        <v>268</v>
      </c>
      <c r="K3638" s="60">
        <v>870905</v>
      </c>
      <c r="L3638" s="61">
        <v>669.57876806557988</v>
      </c>
      <c r="M3638" s="61">
        <v>511.33616679434954</v>
      </c>
      <c r="N3638" s="61"/>
      <c r="O3638" s="57" t="s">
        <v>259</v>
      </c>
      <c r="P3638" s="60">
        <v>503003</v>
      </c>
    </row>
    <row r="3639" spans="1:16" hidden="1" x14ac:dyDescent="0.25">
      <c r="A3639" s="60" t="s">
        <v>177</v>
      </c>
      <c r="B3639" s="60" t="s">
        <v>178</v>
      </c>
      <c r="C3639" s="57">
        <v>1300</v>
      </c>
      <c r="D3639" s="61">
        <v>1180.9161428345042</v>
      </c>
      <c r="E3639" s="62">
        <v>0</v>
      </c>
      <c r="F3639" s="60">
        <v>300204</v>
      </c>
      <c r="G3639" s="60" t="s">
        <v>380</v>
      </c>
      <c r="H3639" s="60">
        <v>2015</v>
      </c>
      <c r="I3639" s="62">
        <v>0.56699999999999995</v>
      </c>
      <c r="J3639" s="60" t="s">
        <v>268</v>
      </c>
      <c r="K3639" s="60">
        <v>870905</v>
      </c>
      <c r="L3639" s="61">
        <v>669.57945298716379</v>
      </c>
      <c r="M3639" s="61">
        <v>511.33668984734038</v>
      </c>
      <c r="N3639" s="61"/>
      <c r="O3639" s="57" t="s">
        <v>259</v>
      </c>
      <c r="P3639" s="60">
        <v>503003</v>
      </c>
    </row>
    <row r="3640" spans="1:16" hidden="1" x14ac:dyDescent="0.25">
      <c r="A3640" s="60" t="s">
        <v>177</v>
      </c>
      <c r="B3640" s="60" t="s">
        <v>178</v>
      </c>
      <c r="C3640" s="57">
        <v>1300</v>
      </c>
      <c r="D3640" s="61">
        <v>1180.9167151736292</v>
      </c>
      <c r="E3640" s="62">
        <v>0</v>
      </c>
      <c r="F3640" s="60">
        <v>300204</v>
      </c>
      <c r="G3640" s="60" t="s">
        <v>380</v>
      </c>
      <c r="H3640" s="60">
        <v>2015</v>
      </c>
      <c r="I3640" s="62">
        <v>0.56699999999999995</v>
      </c>
      <c r="J3640" s="60" t="s">
        <v>268</v>
      </c>
      <c r="K3640" s="60">
        <v>870905</v>
      </c>
      <c r="L3640" s="61">
        <v>669.57977750344764</v>
      </c>
      <c r="M3640" s="61">
        <v>511.33693767018156</v>
      </c>
      <c r="N3640" s="61"/>
      <c r="O3640" s="57" t="s">
        <v>259</v>
      </c>
      <c r="P3640" s="60">
        <v>503003</v>
      </c>
    </row>
    <row r="3641" spans="1:16" hidden="1" x14ac:dyDescent="0.25">
      <c r="A3641" s="60" t="s">
        <v>177</v>
      </c>
      <c r="B3641" s="60" t="s">
        <v>178</v>
      </c>
      <c r="C3641" s="57">
        <v>1300</v>
      </c>
      <c r="D3641" s="61">
        <v>1180.9172908000339</v>
      </c>
      <c r="E3641" s="62">
        <v>0</v>
      </c>
      <c r="F3641" s="60">
        <v>300204</v>
      </c>
      <c r="G3641" s="60" t="s">
        <v>380</v>
      </c>
      <c r="H3641" s="60">
        <v>2015</v>
      </c>
      <c r="I3641" s="62">
        <v>0.56699999999999995</v>
      </c>
      <c r="J3641" s="60" t="s">
        <v>268</v>
      </c>
      <c r="K3641" s="60">
        <v>870905</v>
      </c>
      <c r="L3641" s="61">
        <v>669.58010388361913</v>
      </c>
      <c r="M3641" s="61">
        <v>511.33718691641479</v>
      </c>
      <c r="N3641" s="61"/>
      <c r="O3641" s="57" t="s">
        <v>259</v>
      </c>
      <c r="P3641" s="60">
        <v>503003</v>
      </c>
    </row>
    <row r="3642" spans="1:16" hidden="1" x14ac:dyDescent="0.25">
      <c r="A3642" s="60" t="s">
        <v>177</v>
      </c>
      <c r="B3642" s="60" t="s">
        <v>178</v>
      </c>
      <c r="C3642" s="57" t="s">
        <v>169</v>
      </c>
      <c r="D3642" s="61">
        <v>2813.3616445750076</v>
      </c>
      <c r="E3642" s="62">
        <v>0</v>
      </c>
      <c r="F3642" s="60">
        <v>474054</v>
      </c>
      <c r="G3642" s="60" t="s">
        <v>383</v>
      </c>
      <c r="H3642" s="60">
        <v>2016</v>
      </c>
      <c r="I3642" s="62">
        <v>0.56699999999999995</v>
      </c>
      <c r="J3642" s="60" t="s">
        <v>268</v>
      </c>
      <c r="K3642" s="60">
        <v>872008</v>
      </c>
      <c r="L3642" s="61">
        <v>1595.1760524740291</v>
      </c>
      <c r="M3642" s="61">
        <v>1218.1855921009785</v>
      </c>
      <c r="N3642" s="61"/>
      <c r="O3642" s="57" t="s">
        <v>283</v>
      </c>
      <c r="P3642" s="60">
        <v>503003</v>
      </c>
    </row>
    <row r="3643" spans="1:16" hidden="1" x14ac:dyDescent="0.25">
      <c r="A3643" s="60" t="s">
        <v>177</v>
      </c>
      <c r="B3643" s="60" t="s">
        <v>178</v>
      </c>
      <c r="C3643" s="57" t="s">
        <v>169</v>
      </c>
      <c r="D3643" s="61">
        <v>1193.9383582709127</v>
      </c>
      <c r="E3643" s="62">
        <v>0</v>
      </c>
      <c r="F3643" s="60">
        <v>474054</v>
      </c>
      <c r="G3643" s="60" t="s">
        <v>383</v>
      </c>
      <c r="H3643" s="60">
        <v>2015</v>
      </c>
      <c r="I3643" s="62">
        <v>0.56699999999999995</v>
      </c>
      <c r="J3643" s="60" t="s">
        <v>268</v>
      </c>
      <c r="K3643" s="60">
        <v>870905</v>
      </c>
      <c r="L3643" s="61">
        <v>676.96304913960739</v>
      </c>
      <c r="M3643" s="61">
        <v>516.97530913130527</v>
      </c>
      <c r="N3643" s="61"/>
      <c r="O3643" s="57" t="s">
        <v>259</v>
      </c>
      <c r="P3643" s="60">
        <v>503003</v>
      </c>
    </row>
    <row r="3644" spans="1:16" hidden="1" x14ac:dyDescent="0.25">
      <c r="A3644" s="60" t="s">
        <v>177</v>
      </c>
      <c r="B3644" s="60" t="s">
        <v>178</v>
      </c>
      <c r="C3644" s="57" t="s">
        <v>169</v>
      </c>
      <c r="D3644" s="61">
        <v>1193.9379543275234</v>
      </c>
      <c r="E3644" s="62">
        <v>0</v>
      </c>
      <c r="F3644" s="60">
        <v>474054</v>
      </c>
      <c r="G3644" s="60" t="s">
        <v>383</v>
      </c>
      <c r="H3644" s="60">
        <v>2015</v>
      </c>
      <c r="I3644" s="62">
        <v>0.56699999999999995</v>
      </c>
      <c r="J3644" s="60" t="s">
        <v>268</v>
      </c>
      <c r="K3644" s="60">
        <v>870905</v>
      </c>
      <c r="L3644" s="61">
        <v>676.96282010370567</v>
      </c>
      <c r="M3644" s="61">
        <v>516.97513422381769</v>
      </c>
      <c r="N3644" s="61"/>
      <c r="O3644" s="57" t="s">
        <v>259</v>
      </c>
      <c r="P3644" s="60">
        <v>503003</v>
      </c>
    </row>
    <row r="3645" spans="1:16" hidden="1" x14ac:dyDescent="0.25">
      <c r="A3645" s="60" t="s">
        <v>177</v>
      </c>
      <c r="B3645" s="60" t="s">
        <v>178</v>
      </c>
      <c r="C3645" s="57" t="s">
        <v>169</v>
      </c>
      <c r="D3645" s="61">
        <v>1406.6726778919453</v>
      </c>
      <c r="E3645" s="62">
        <v>0</v>
      </c>
      <c r="F3645" s="60">
        <v>474054</v>
      </c>
      <c r="G3645" s="60" t="s">
        <v>383</v>
      </c>
      <c r="H3645" s="60">
        <v>2016</v>
      </c>
      <c r="I3645" s="62">
        <v>0.56699999999999995</v>
      </c>
      <c r="J3645" s="60" t="s">
        <v>268</v>
      </c>
      <c r="K3645" s="60">
        <v>872008</v>
      </c>
      <c r="L3645" s="61">
        <v>797.58340836473292</v>
      </c>
      <c r="M3645" s="61">
        <v>609.08926952721242</v>
      </c>
      <c r="N3645" s="61"/>
      <c r="O3645" s="57" t="s">
        <v>283</v>
      </c>
      <c r="P3645" s="60">
        <v>503003</v>
      </c>
    </row>
    <row r="3646" spans="1:16" hidden="1" x14ac:dyDescent="0.25">
      <c r="A3646" s="60" t="s">
        <v>177</v>
      </c>
      <c r="B3646" s="60" t="s">
        <v>178</v>
      </c>
      <c r="C3646" s="57" t="s">
        <v>169</v>
      </c>
      <c r="D3646" s="61">
        <v>2387.8839926669307</v>
      </c>
      <c r="E3646" s="62">
        <v>0</v>
      </c>
      <c r="F3646" s="60">
        <v>474054</v>
      </c>
      <c r="G3646" s="60" t="s">
        <v>383</v>
      </c>
      <c r="H3646" s="60">
        <v>2015</v>
      </c>
      <c r="I3646" s="62">
        <v>0.56699999999999995</v>
      </c>
      <c r="J3646" s="60" t="s">
        <v>268</v>
      </c>
      <c r="K3646" s="60">
        <v>870905</v>
      </c>
      <c r="L3646" s="61">
        <v>1353.9302238421496</v>
      </c>
      <c r="M3646" s="61">
        <v>1033.953768824781</v>
      </c>
      <c r="N3646" s="61"/>
      <c r="O3646" s="57" t="s">
        <v>259</v>
      </c>
      <c r="P3646" s="60">
        <v>503003</v>
      </c>
    </row>
    <row r="3647" spans="1:16" hidden="1" x14ac:dyDescent="0.25">
      <c r="A3647" s="60" t="s">
        <v>177</v>
      </c>
      <c r="B3647" s="60" t="s">
        <v>178</v>
      </c>
      <c r="C3647" s="57" t="s">
        <v>169</v>
      </c>
      <c r="D3647" s="61">
        <v>1193.9352185811908</v>
      </c>
      <c r="E3647" s="62">
        <v>0</v>
      </c>
      <c r="F3647" s="60">
        <v>474054</v>
      </c>
      <c r="G3647" s="60" t="s">
        <v>383</v>
      </c>
      <c r="H3647" s="60">
        <v>2015</v>
      </c>
      <c r="I3647" s="62">
        <v>0.56699999999999995</v>
      </c>
      <c r="J3647" s="60" t="s">
        <v>268</v>
      </c>
      <c r="K3647" s="60">
        <v>870905</v>
      </c>
      <c r="L3647" s="61">
        <v>676.96126893553514</v>
      </c>
      <c r="M3647" s="61">
        <v>516.97394964565569</v>
      </c>
      <c r="N3647" s="61"/>
      <c r="O3647" s="57" t="s">
        <v>259</v>
      </c>
      <c r="P3647" s="60">
        <v>503003</v>
      </c>
    </row>
    <row r="3648" spans="1:16" hidden="1" x14ac:dyDescent="0.25">
      <c r="A3648" s="60" t="s">
        <v>177</v>
      </c>
      <c r="B3648" s="60" t="s">
        <v>178</v>
      </c>
      <c r="C3648" s="57" t="s">
        <v>169</v>
      </c>
      <c r="D3648" s="61">
        <v>1193.9438223020441</v>
      </c>
      <c r="E3648" s="62">
        <v>0</v>
      </c>
      <c r="F3648" s="60">
        <v>474054</v>
      </c>
      <c r="G3648" s="60" t="s">
        <v>383</v>
      </c>
      <c r="H3648" s="60">
        <v>2015</v>
      </c>
      <c r="I3648" s="62">
        <v>0.56699999999999995</v>
      </c>
      <c r="J3648" s="60" t="s">
        <v>268</v>
      </c>
      <c r="K3648" s="60">
        <v>870905</v>
      </c>
      <c r="L3648" s="61">
        <v>676.96614724525887</v>
      </c>
      <c r="M3648" s="61">
        <v>516.97767505678519</v>
      </c>
      <c r="N3648" s="61"/>
      <c r="O3648" s="57" t="s">
        <v>259</v>
      </c>
      <c r="P3648" s="60">
        <v>503003</v>
      </c>
    </row>
    <row r="3649" spans="1:16" hidden="1" x14ac:dyDescent="0.25">
      <c r="A3649" s="60" t="s">
        <v>177</v>
      </c>
      <c r="B3649" s="60" t="s">
        <v>178</v>
      </c>
      <c r="C3649" s="57" t="s">
        <v>168</v>
      </c>
      <c r="D3649" s="61">
        <v>1225.1474723368883</v>
      </c>
      <c r="E3649" s="62">
        <v>0</v>
      </c>
      <c r="F3649" s="60">
        <v>444054</v>
      </c>
      <c r="G3649" s="60" t="s">
        <v>386</v>
      </c>
      <c r="H3649" s="60">
        <v>2014</v>
      </c>
      <c r="I3649" s="62">
        <v>0.56699999999999995</v>
      </c>
      <c r="J3649" s="60" t="s">
        <v>268</v>
      </c>
      <c r="K3649" s="60">
        <v>870905</v>
      </c>
      <c r="L3649" s="61">
        <v>694.65861681501565</v>
      </c>
      <c r="M3649" s="61">
        <v>530.48885552187267</v>
      </c>
      <c r="N3649" s="61"/>
      <c r="O3649" s="57" t="s">
        <v>259</v>
      </c>
      <c r="P3649" s="60">
        <v>503003</v>
      </c>
    </row>
    <row r="3650" spans="1:16" hidden="1" x14ac:dyDescent="0.25">
      <c r="A3650" s="60" t="s">
        <v>177</v>
      </c>
      <c r="B3650" s="60" t="s">
        <v>178</v>
      </c>
      <c r="C3650" s="57" t="s">
        <v>168</v>
      </c>
      <c r="D3650" s="61">
        <v>1225.1487820038201</v>
      </c>
      <c r="E3650" s="62">
        <v>0</v>
      </c>
      <c r="F3650" s="60">
        <v>444054</v>
      </c>
      <c r="G3650" s="60" t="s">
        <v>386</v>
      </c>
      <c r="H3650" s="60">
        <v>2014</v>
      </c>
      <c r="I3650" s="62">
        <v>0.56699999999999995</v>
      </c>
      <c r="J3650" s="60" t="s">
        <v>268</v>
      </c>
      <c r="K3650" s="60">
        <v>870905</v>
      </c>
      <c r="L3650" s="61">
        <v>694.65935939616588</v>
      </c>
      <c r="M3650" s="61">
        <v>530.48942260765421</v>
      </c>
      <c r="N3650" s="61"/>
      <c r="O3650" s="57" t="s">
        <v>259</v>
      </c>
      <c r="P3650" s="60">
        <v>503003</v>
      </c>
    </row>
    <row r="3651" spans="1:16" hidden="1" x14ac:dyDescent="0.25">
      <c r="A3651" s="60" t="s">
        <v>177</v>
      </c>
      <c r="B3651" s="60" t="s">
        <v>178</v>
      </c>
      <c r="C3651" s="57" t="s">
        <v>168</v>
      </c>
      <c r="D3651" s="61">
        <v>1225.1502613337125</v>
      </c>
      <c r="E3651" s="62">
        <v>0</v>
      </c>
      <c r="F3651" s="60">
        <v>444054</v>
      </c>
      <c r="G3651" s="60" t="s">
        <v>386</v>
      </c>
      <c r="H3651" s="60">
        <v>2014</v>
      </c>
      <c r="I3651" s="62">
        <v>0.56699999999999995</v>
      </c>
      <c r="J3651" s="60" t="s">
        <v>268</v>
      </c>
      <c r="K3651" s="60">
        <v>870905</v>
      </c>
      <c r="L3651" s="61">
        <v>694.66019817621486</v>
      </c>
      <c r="M3651" s="61">
        <v>530.49006315749762</v>
      </c>
      <c r="N3651" s="61"/>
      <c r="O3651" s="57" t="s">
        <v>259</v>
      </c>
      <c r="P3651" s="60">
        <v>503003</v>
      </c>
    </row>
    <row r="3652" spans="1:16" hidden="1" x14ac:dyDescent="0.25">
      <c r="A3652" s="60" t="s">
        <v>177</v>
      </c>
      <c r="B3652" s="60" t="s">
        <v>178</v>
      </c>
      <c r="C3652" s="57" t="s">
        <v>173</v>
      </c>
      <c r="D3652" s="61">
        <v>1254.573146069135</v>
      </c>
      <c r="E3652" s="62">
        <v>0</v>
      </c>
      <c r="F3652" s="60">
        <v>454054</v>
      </c>
      <c r="G3652" s="60" t="s">
        <v>387</v>
      </c>
      <c r="H3652" s="60">
        <v>2015</v>
      </c>
      <c r="I3652" s="62">
        <v>0.56699999999999995</v>
      </c>
      <c r="J3652" s="60" t="s">
        <v>268</v>
      </c>
      <c r="K3652" s="60">
        <v>870905</v>
      </c>
      <c r="L3652" s="61">
        <v>711.34297382119951</v>
      </c>
      <c r="M3652" s="61">
        <v>543.23017224793546</v>
      </c>
      <c r="N3652" s="61"/>
      <c r="O3652" s="57" t="s">
        <v>259</v>
      </c>
      <c r="P3652" s="60">
        <v>503003</v>
      </c>
    </row>
    <row r="3653" spans="1:16" hidden="1" x14ac:dyDescent="0.25">
      <c r="A3653" s="60" t="s">
        <v>177</v>
      </c>
      <c r="B3653" s="60" t="s">
        <v>178</v>
      </c>
      <c r="C3653" s="57" t="s">
        <v>175</v>
      </c>
      <c r="D3653" s="61">
        <v>1259.0568449447412</v>
      </c>
      <c r="E3653" s="62">
        <v>0</v>
      </c>
      <c r="F3653" s="60">
        <v>414054</v>
      </c>
      <c r="G3653" s="60" t="s">
        <v>381</v>
      </c>
      <c r="H3653" s="60">
        <v>2015</v>
      </c>
      <c r="I3653" s="62">
        <v>0.56699999999999995</v>
      </c>
      <c r="J3653" s="60" t="s">
        <v>268</v>
      </c>
      <c r="K3653" s="60">
        <v>870905</v>
      </c>
      <c r="L3653" s="61">
        <v>713.88523108366826</v>
      </c>
      <c r="M3653" s="61">
        <v>545.17161386107296</v>
      </c>
      <c r="N3653" s="61"/>
      <c r="O3653" s="57" t="s">
        <v>259</v>
      </c>
      <c r="P3653" s="60">
        <v>503003</v>
      </c>
    </row>
    <row r="3654" spans="1:16" hidden="1" x14ac:dyDescent="0.25">
      <c r="A3654" s="60" t="s">
        <v>177</v>
      </c>
      <c r="B3654" s="60" t="s">
        <v>178</v>
      </c>
      <c r="C3654" s="57" t="s">
        <v>175</v>
      </c>
      <c r="D3654" s="61">
        <v>1259.0596369553366</v>
      </c>
      <c r="E3654" s="62">
        <v>0</v>
      </c>
      <c r="F3654" s="60">
        <v>414054</v>
      </c>
      <c r="G3654" s="60" t="s">
        <v>381</v>
      </c>
      <c r="H3654" s="60">
        <v>2015</v>
      </c>
      <c r="I3654" s="62">
        <v>0.56699999999999995</v>
      </c>
      <c r="J3654" s="60" t="s">
        <v>268</v>
      </c>
      <c r="K3654" s="60">
        <v>870905</v>
      </c>
      <c r="L3654" s="61">
        <v>713.8868141536758</v>
      </c>
      <c r="M3654" s="61">
        <v>545.1728228016608</v>
      </c>
      <c r="N3654" s="61"/>
      <c r="O3654" s="57" t="s">
        <v>259</v>
      </c>
      <c r="P3654" s="60">
        <v>503003</v>
      </c>
    </row>
    <row r="3655" spans="1:16" hidden="1" x14ac:dyDescent="0.25">
      <c r="A3655" s="60" t="s">
        <v>177</v>
      </c>
      <c r="B3655" s="60" t="s">
        <v>178</v>
      </c>
      <c r="C3655" s="57" t="s">
        <v>175</v>
      </c>
      <c r="D3655" s="61">
        <v>1259.0602359579293</v>
      </c>
      <c r="E3655" s="62">
        <v>0</v>
      </c>
      <c r="F3655" s="60">
        <v>414054</v>
      </c>
      <c r="G3655" s="60" t="s">
        <v>381</v>
      </c>
      <c r="H3655" s="60">
        <v>2015</v>
      </c>
      <c r="I3655" s="62">
        <v>0.56699999999999995</v>
      </c>
      <c r="J3655" s="60" t="s">
        <v>268</v>
      </c>
      <c r="K3655" s="60">
        <v>870905</v>
      </c>
      <c r="L3655" s="61">
        <v>713.88715378814584</v>
      </c>
      <c r="M3655" s="61">
        <v>545.17308216978347</v>
      </c>
      <c r="N3655" s="61"/>
      <c r="O3655" s="57" t="s">
        <v>259</v>
      </c>
      <c r="P3655" s="60">
        <v>503003</v>
      </c>
    </row>
    <row r="3656" spans="1:16" hidden="1" x14ac:dyDescent="0.25">
      <c r="A3656" s="60" t="s">
        <v>177</v>
      </c>
      <c r="B3656" s="60" t="s">
        <v>178</v>
      </c>
      <c r="C3656" s="57" t="s">
        <v>175</v>
      </c>
      <c r="D3656" s="61">
        <v>1259.0635953718211</v>
      </c>
      <c r="E3656" s="62">
        <v>0</v>
      </c>
      <c r="F3656" s="60">
        <v>414054</v>
      </c>
      <c r="G3656" s="60" t="s">
        <v>381</v>
      </c>
      <c r="H3656" s="60">
        <v>2015</v>
      </c>
      <c r="I3656" s="62">
        <v>0.56699999999999995</v>
      </c>
      <c r="J3656" s="60" t="s">
        <v>268</v>
      </c>
      <c r="K3656" s="60">
        <v>870905</v>
      </c>
      <c r="L3656" s="61">
        <v>713.88905857582245</v>
      </c>
      <c r="M3656" s="61">
        <v>545.17453679599862</v>
      </c>
      <c r="N3656" s="61"/>
      <c r="O3656" s="57" t="s">
        <v>259</v>
      </c>
      <c r="P3656" s="60">
        <v>503003</v>
      </c>
    </row>
    <row r="3657" spans="1:16" hidden="1" x14ac:dyDescent="0.25">
      <c r="A3657" s="60" t="s">
        <v>177</v>
      </c>
      <c r="B3657" s="60" t="s">
        <v>178</v>
      </c>
      <c r="C3657" s="57" t="s">
        <v>175</v>
      </c>
      <c r="D3657" s="61">
        <v>1259.0640565363296</v>
      </c>
      <c r="E3657" s="62">
        <v>0</v>
      </c>
      <c r="F3657" s="60">
        <v>414054</v>
      </c>
      <c r="G3657" s="60" t="s">
        <v>381</v>
      </c>
      <c r="H3657" s="60">
        <v>2015</v>
      </c>
      <c r="I3657" s="62">
        <v>0.56699999999999995</v>
      </c>
      <c r="J3657" s="60" t="s">
        <v>268</v>
      </c>
      <c r="K3657" s="60">
        <v>870905</v>
      </c>
      <c r="L3657" s="61">
        <v>713.88932005609888</v>
      </c>
      <c r="M3657" s="61">
        <v>545.17473648023076</v>
      </c>
      <c r="N3657" s="61"/>
      <c r="O3657" s="57" t="s">
        <v>259</v>
      </c>
      <c r="P3657" s="60">
        <v>503003</v>
      </c>
    </row>
    <row r="3658" spans="1:16" hidden="1" x14ac:dyDescent="0.25">
      <c r="A3658" s="60" t="s">
        <v>177</v>
      </c>
      <c r="B3658" s="60" t="s">
        <v>178</v>
      </c>
      <c r="C3658" s="57" t="s">
        <v>175</v>
      </c>
      <c r="D3658" s="61">
        <v>1259.0654862436772</v>
      </c>
      <c r="E3658" s="62">
        <v>0</v>
      </c>
      <c r="F3658" s="60">
        <v>414054</v>
      </c>
      <c r="G3658" s="60" t="s">
        <v>381</v>
      </c>
      <c r="H3658" s="60">
        <v>2015</v>
      </c>
      <c r="I3658" s="62">
        <v>0.56699999999999995</v>
      </c>
      <c r="J3658" s="60" t="s">
        <v>268</v>
      </c>
      <c r="K3658" s="60">
        <v>870905</v>
      </c>
      <c r="L3658" s="61">
        <v>713.89013070016495</v>
      </c>
      <c r="M3658" s="61">
        <v>545.1753555435123</v>
      </c>
      <c r="N3658" s="61"/>
      <c r="O3658" s="57" t="s">
        <v>259</v>
      </c>
      <c r="P3658" s="60">
        <v>503003</v>
      </c>
    </row>
    <row r="3659" spans="1:16" hidden="1" x14ac:dyDescent="0.25">
      <c r="A3659" s="60" t="s">
        <v>177</v>
      </c>
      <c r="B3659" s="60" t="s">
        <v>178</v>
      </c>
      <c r="C3659" s="57" t="s">
        <v>175</v>
      </c>
      <c r="D3659" s="61">
        <v>1259.0662933812264</v>
      </c>
      <c r="E3659" s="62">
        <v>0</v>
      </c>
      <c r="F3659" s="60">
        <v>414054</v>
      </c>
      <c r="G3659" s="60" t="s">
        <v>381</v>
      </c>
      <c r="H3659" s="60">
        <v>2015</v>
      </c>
      <c r="I3659" s="62">
        <v>0.56699999999999995</v>
      </c>
      <c r="J3659" s="60" t="s">
        <v>268</v>
      </c>
      <c r="K3659" s="60">
        <v>870905</v>
      </c>
      <c r="L3659" s="61">
        <v>713.89058834715524</v>
      </c>
      <c r="M3659" s="61">
        <v>545.17570503407114</v>
      </c>
      <c r="N3659" s="61"/>
      <c r="O3659" s="57" t="s">
        <v>259</v>
      </c>
      <c r="P3659" s="60">
        <v>503003</v>
      </c>
    </row>
    <row r="3660" spans="1:16" hidden="1" x14ac:dyDescent="0.25">
      <c r="A3660" s="60" t="s">
        <v>177</v>
      </c>
      <c r="B3660" s="60" t="s">
        <v>178</v>
      </c>
      <c r="C3660" s="57" t="s">
        <v>175</v>
      </c>
      <c r="D3660" s="61">
        <v>1272.0968342282697</v>
      </c>
      <c r="E3660" s="62">
        <v>0</v>
      </c>
      <c r="F3660" s="60">
        <v>414054</v>
      </c>
      <c r="G3660" s="60" t="s">
        <v>381</v>
      </c>
      <c r="H3660" s="60">
        <v>2016</v>
      </c>
      <c r="I3660" s="62">
        <v>0.56699999999999995</v>
      </c>
      <c r="J3660" s="60" t="s">
        <v>268</v>
      </c>
      <c r="K3660" s="60">
        <v>872008</v>
      </c>
      <c r="L3660" s="61">
        <v>721.27890500742888</v>
      </c>
      <c r="M3660" s="61">
        <v>550.81792922084082</v>
      </c>
      <c r="N3660" s="61"/>
      <c r="O3660" s="57" t="s">
        <v>283</v>
      </c>
      <c r="P3660" s="60">
        <v>503003</v>
      </c>
    </row>
    <row r="3661" spans="1:16" hidden="1" x14ac:dyDescent="0.25">
      <c r="A3661" s="60" t="s">
        <v>177</v>
      </c>
      <c r="B3661" s="60" t="s">
        <v>178</v>
      </c>
      <c r="C3661" s="57" t="s">
        <v>172</v>
      </c>
      <c r="D3661" s="61">
        <v>1306.8163537634937</v>
      </c>
      <c r="E3661" s="62">
        <v>0</v>
      </c>
      <c r="F3661" s="60">
        <v>484054</v>
      </c>
      <c r="G3661" s="60" t="s">
        <v>382</v>
      </c>
      <c r="H3661" s="60">
        <v>2015</v>
      </c>
      <c r="I3661" s="62">
        <v>0.56699999999999995</v>
      </c>
      <c r="J3661" s="60" t="s">
        <v>268</v>
      </c>
      <c r="K3661" s="60">
        <v>870905</v>
      </c>
      <c r="L3661" s="61">
        <v>740.96487258390084</v>
      </c>
      <c r="M3661" s="61">
        <v>565.85148117959284</v>
      </c>
      <c r="N3661" s="61"/>
      <c r="O3661" s="57" t="s">
        <v>259</v>
      </c>
      <c r="P3661" s="60">
        <v>503003</v>
      </c>
    </row>
    <row r="3662" spans="1:16" hidden="1" x14ac:dyDescent="0.25">
      <c r="A3662" s="60" t="s">
        <v>177</v>
      </c>
      <c r="B3662" s="60" t="s">
        <v>178</v>
      </c>
      <c r="C3662" s="57" t="s">
        <v>172</v>
      </c>
      <c r="D3662" s="61">
        <v>1306.8170129189609</v>
      </c>
      <c r="E3662" s="62">
        <v>0</v>
      </c>
      <c r="F3662" s="60">
        <v>484054</v>
      </c>
      <c r="G3662" s="60" t="s">
        <v>382</v>
      </c>
      <c r="H3662" s="60">
        <v>2015</v>
      </c>
      <c r="I3662" s="62">
        <v>0.56699999999999995</v>
      </c>
      <c r="J3662" s="60" t="s">
        <v>268</v>
      </c>
      <c r="K3662" s="60">
        <v>870905</v>
      </c>
      <c r="L3662" s="61">
        <v>740.96524632505077</v>
      </c>
      <c r="M3662" s="61">
        <v>565.85176659391016</v>
      </c>
      <c r="N3662" s="61"/>
      <c r="O3662" s="57" t="s">
        <v>259</v>
      </c>
      <c r="P3662" s="60">
        <v>503003</v>
      </c>
    </row>
    <row r="3663" spans="1:16" hidden="1" x14ac:dyDescent="0.25">
      <c r="A3663" s="60" t="s">
        <v>177</v>
      </c>
      <c r="B3663" s="60" t="s">
        <v>178</v>
      </c>
      <c r="C3663" s="57" t="s">
        <v>172</v>
      </c>
      <c r="D3663" s="61">
        <v>1306.8173266319445</v>
      </c>
      <c r="E3663" s="62">
        <v>0</v>
      </c>
      <c r="F3663" s="60">
        <v>484054</v>
      </c>
      <c r="G3663" s="60" t="s">
        <v>382</v>
      </c>
      <c r="H3663" s="60">
        <v>2015</v>
      </c>
      <c r="I3663" s="62">
        <v>0.56699999999999995</v>
      </c>
      <c r="J3663" s="60" t="s">
        <v>268</v>
      </c>
      <c r="K3663" s="60">
        <v>870905</v>
      </c>
      <c r="L3663" s="61">
        <v>740.96542420031244</v>
      </c>
      <c r="M3663" s="61">
        <v>565.85190243163208</v>
      </c>
      <c r="N3663" s="61"/>
      <c r="O3663" s="57" t="s">
        <v>259</v>
      </c>
      <c r="P3663" s="60">
        <v>503003</v>
      </c>
    </row>
    <row r="3664" spans="1:16" hidden="1" x14ac:dyDescent="0.25">
      <c r="A3664" s="60" t="s">
        <v>177</v>
      </c>
      <c r="B3664" s="60" t="s">
        <v>178</v>
      </c>
      <c r="C3664" s="57" t="s">
        <v>172</v>
      </c>
      <c r="D3664" s="61">
        <v>1306.8211795467751</v>
      </c>
      <c r="E3664" s="62">
        <v>0</v>
      </c>
      <c r="F3664" s="60">
        <v>484054</v>
      </c>
      <c r="G3664" s="60" t="s">
        <v>382</v>
      </c>
      <c r="H3664" s="60">
        <v>2015</v>
      </c>
      <c r="I3664" s="62">
        <v>0.56699999999999995</v>
      </c>
      <c r="J3664" s="60" t="s">
        <v>268</v>
      </c>
      <c r="K3664" s="60">
        <v>870905</v>
      </c>
      <c r="L3664" s="61">
        <v>740.96760880302134</v>
      </c>
      <c r="M3664" s="61">
        <v>565.85357074375372</v>
      </c>
      <c r="N3664" s="61"/>
      <c r="O3664" s="57" t="s">
        <v>259</v>
      </c>
      <c r="P3664" s="60">
        <v>503003</v>
      </c>
    </row>
    <row r="3665" spans="1:16" hidden="1" x14ac:dyDescent="0.25">
      <c r="A3665" s="60" t="s">
        <v>177</v>
      </c>
      <c r="B3665" s="60" t="s">
        <v>178</v>
      </c>
      <c r="C3665" s="57" t="s">
        <v>172</v>
      </c>
      <c r="D3665" s="61">
        <v>1306.8214562564656</v>
      </c>
      <c r="E3665" s="62">
        <v>0</v>
      </c>
      <c r="F3665" s="60">
        <v>484054</v>
      </c>
      <c r="G3665" s="60" t="s">
        <v>382</v>
      </c>
      <c r="H3665" s="60">
        <v>2015</v>
      </c>
      <c r="I3665" s="62">
        <v>0.56699999999999995</v>
      </c>
      <c r="J3665" s="60" t="s">
        <v>268</v>
      </c>
      <c r="K3665" s="60">
        <v>870905</v>
      </c>
      <c r="L3665" s="61">
        <v>740.96776569741587</v>
      </c>
      <c r="M3665" s="61">
        <v>565.85369055904971</v>
      </c>
      <c r="N3665" s="61"/>
      <c r="O3665" s="57" t="s">
        <v>259</v>
      </c>
      <c r="P3665" s="60">
        <v>503003</v>
      </c>
    </row>
    <row r="3666" spans="1:16" hidden="1" x14ac:dyDescent="0.25">
      <c r="A3666" s="60" t="s">
        <v>177</v>
      </c>
      <c r="B3666" s="60" t="s">
        <v>178</v>
      </c>
      <c r="C3666" s="57" t="s">
        <v>172</v>
      </c>
      <c r="D3666" s="61">
        <v>1306.8215282787178</v>
      </c>
      <c r="E3666" s="62">
        <v>0</v>
      </c>
      <c r="F3666" s="60">
        <v>484054</v>
      </c>
      <c r="G3666" s="60" t="s">
        <v>382</v>
      </c>
      <c r="H3666" s="60">
        <v>2015</v>
      </c>
      <c r="I3666" s="62">
        <v>0.56699999999999995</v>
      </c>
      <c r="J3666" s="60" t="s">
        <v>268</v>
      </c>
      <c r="K3666" s="60">
        <v>870905</v>
      </c>
      <c r="L3666" s="61">
        <v>740.96780653403289</v>
      </c>
      <c r="M3666" s="61">
        <v>565.85372174468489</v>
      </c>
      <c r="N3666" s="61"/>
      <c r="O3666" s="57" t="s">
        <v>259</v>
      </c>
      <c r="P3666" s="60">
        <v>503003</v>
      </c>
    </row>
    <row r="3667" spans="1:16" hidden="1" x14ac:dyDescent="0.25">
      <c r="A3667" s="60" t="s">
        <v>177</v>
      </c>
      <c r="B3667" s="60" t="s">
        <v>178</v>
      </c>
      <c r="C3667" s="57" t="s">
        <v>172</v>
      </c>
      <c r="D3667" s="61">
        <v>1306.8231208272621</v>
      </c>
      <c r="E3667" s="62">
        <v>0</v>
      </c>
      <c r="F3667" s="60">
        <v>484054</v>
      </c>
      <c r="G3667" s="60" t="s">
        <v>382</v>
      </c>
      <c r="H3667" s="60">
        <v>2015</v>
      </c>
      <c r="I3667" s="62">
        <v>0.56699999999999995</v>
      </c>
      <c r="J3667" s="60" t="s">
        <v>268</v>
      </c>
      <c r="K3667" s="60">
        <v>870905</v>
      </c>
      <c r="L3667" s="61">
        <v>740.96870950905748</v>
      </c>
      <c r="M3667" s="61">
        <v>565.8544113182046</v>
      </c>
      <c r="N3667" s="61"/>
      <c r="O3667" s="57" t="s">
        <v>259</v>
      </c>
      <c r="P3667" s="60">
        <v>503003</v>
      </c>
    </row>
    <row r="3668" spans="1:16" hidden="1" x14ac:dyDescent="0.25">
      <c r="A3668" s="60" t="s">
        <v>177</v>
      </c>
      <c r="B3668" s="60" t="s">
        <v>178</v>
      </c>
      <c r="C3668" s="57" t="s">
        <v>170</v>
      </c>
      <c r="D3668" s="61">
        <v>1332.8685753525963</v>
      </c>
      <c r="E3668" s="62">
        <v>0</v>
      </c>
      <c r="F3668" s="60">
        <v>471254</v>
      </c>
      <c r="G3668" s="60" t="s">
        <v>378</v>
      </c>
      <c r="H3668" s="60">
        <v>2015</v>
      </c>
      <c r="I3668" s="62">
        <v>0.496</v>
      </c>
      <c r="J3668" s="60" t="s">
        <v>268</v>
      </c>
      <c r="K3668" s="60">
        <v>870905</v>
      </c>
      <c r="L3668" s="61">
        <v>661.10281337488777</v>
      </c>
      <c r="M3668" s="61">
        <v>671.76576197770851</v>
      </c>
      <c r="N3668" s="61"/>
      <c r="O3668" s="57" t="s">
        <v>259</v>
      </c>
      <c r="P3668" s="60">
        <v>503003</v>
      </c>
    </row>
    <row r="3669" spans="1:16" hidden="1" x14ac:dyDescent="0.25">
      <c r="A3669" s="60" t="s">
        <v>177</v>
      </c>
      <c r="B3669" s="60" t="s">
        <v>178</v>
      </c>
      <c r="C3669" s="57" t="s">
        <v>170</v>
      </c>
      <c r="D3669" s="61">
        <v>1332.8717552029282</v>
      </c>
      <c r="E3669" s="62">
        <v>0</v>
      </c>
      <c r="F3669" s="60">
        <v>471254</v>
      </c>
      <c r="G3669" s="60" t="s">
        <v>378</v>
      </c>
      <c r="H3669" s="60">
        <v>2015</v>
      </c>
      <c r="I3669" s="62">
        <v>0.496</v>
      </c>
      <c r="J3669" s="60" t="s">
        <v>268</v>
      </c>
      <c r="K3669" s="60">
        <v>870905</v>
      </c>
      <c r="L3669" s="61">
        <v>661.10439058065242</v>
      </c>
      <c r="M3669" s="61">
        <v>671.76736462227575</v>
      </c>
      <c r="N3669" s="61"/>
      <c r="O3669" s="57" t="s">
        <v>259</v>
      </c>
      <c r="P3669" s="60">
        <v>503003</v>
      </c>
    </row>
    <row r="3670" spans="1:16" hidden="1" x14ac:dyDescent="0.25">
      <c r="A3670" s="60" t="s">
        <v>177</v>
      </c>
      <c r="B3670" s="60" t="s">
        <v>178</v>
      </c>
      <c r="C3670" s="57" t="s">
        <v>170</v>
      </c>
      <c r="D3670" s="61">
        <v>1332.8719604755702</v>
      </c>
      <c r="E3670" s="62">
        <v>0</v>
      </c>
      <c r="F3670" s="60">
        <v>471254</v>
      </c>
      <c r="G3670" s="60" t="s">
        <v>378</v>
      </c>
      <c r="H3670" s="60">
        <v>2015</v>
      </c>
      <c r="I3670" s="62">
        <v>0.496</v>
      </c>
      <c r="J3670" s="60" t="s">
        <v>268</v>
      </c>
      <c r="K3670" s="60">
        <v>870905</v>
      </c>
      <c r="L3670" s="61">
        <v>661.10449239588286</v>
      </c>
      <c r="M3670" s="61">
        <v>671.76746807968732</v>
      </c>
      <c r="N3670" s="61"/>
      <c r="O3670" s="57" t="s">
        <v>259</v>
      </c>
      <c r="P3670" s="60">
        <v>503003</v>
      </c>
    </row>
    <row r="3671" spans="1:16" hidden="1" x14ac:dyDescent="0.25">
      <c r="A3671" s="60" t="s">
        <v>177</v>
      </c>
      <c r="B3671" s="60" t="s">
        <v>178</v>
      </c>
      <c r="C3671" s="57" t="s">
        <v>170</v>
      </c>
      <c r="D3671" s="61">
        <v>1332.872234614829</v>
      </c>
      <c r="E3671" s="62">
        <v>0</v>
      </c>
      <c r="F3671" s="60">
        <v>471254</v>
      </c>
      <c r="G3671" s="60" t="s">
        <v>378</v>
      </c>
      <c r="H3671" s="60">
        <v>2015</v>
      </c>
      <c r="I3671" s="62">
        <v>0.496</v>
      </c>
      <c r="J3671" s="60" t="s">
        <v>268</v>
      </c>
      <c r="K3671" s="60">
        <v>870905</v>
      </c>
      <c r="L3671" s="61">
        <v>661.10462836895522</v>
      </c>
      <c r="M3671" s="61">
        <v>671.76760624587382</v>
      </c>
      <c r="N3671" s="61"/>
      <c r="O3671" s="57" t="s">
        <v>259</v>
      </c>
      <c r="P3671" s="60">
        <v>503003</v>
      </c>
    </row>
    <row r="3672" spans="1:16" hidden="1" x14ac:dyDescent="0.25">
      <c r="A3672" s="60" t="s">
        <v>177</v>
      </c>
      <c r="B3672" s="60" t="s">
        <v>178</v>
      </c>
      <c r="C3672" s="57" t="s">
        <v>170</v>
      </c>
      <c r="D3672" s="61">
        <v>1332.8727898217539</v>
      </c>
      <c r="E3672" s="62">
        <v>0</v>
      </c>
      <c r="F3672" s="60">
        <v>471254</v>
      </c>
      <c r="G3672" s="60" t="s">
        <v>378</v>
      </c>
      <c r="H3672" s="60">
        <v>2015</v>
      </c>
      <c r="I3672" s="62">
        <v>0.496</v>
      </c>
      <c r="J3672" s="60" t="s">
        <v>268</v>
      </c>
      <c r="K3672" s="60">
        <v>870905</v>
      </c>
      <c r="L3672" s="61">
        <v>661.10490375158997</v>
      </c>
      <c r="M3672" s="61">
        <v>671.76788607016397</v>
      </c>
      <c r="N3672" s="61"/>
      <c r="O3672" s="57" t="s">
        <v>259</v>
      </c>
      <c r="P3672" s="60">
        <v>503003</v>
      </c>
    </row>
    <row r="3673" spans="1:16" hidden="1" x14ac:dyDescent="0.25">
      <c r="A3673" s="60" t="s">
        <v>177</v>
      </c>
      <c r="B3673" s="60" t="s">
        <v>178</v>
      </c>
      <c r="C3673" s="57" t="s">
        <v>170</v>
      </c>
      <c r="D3673" s="61">
        <v>1332.8733376918174</v>
      </c>
      <c r="E3673" s="62">
        <v>0</v>
      </c>
      <c r="F3673" s="60">
        <v>471254</v>
      </c>
      <c r="G3673" s="60" t="s">
        <v>378</v>
      </c>
      <c r="H3673" s="60">
        <v>2015</v>
      </c>
      <c r="I3673" s="62">
        <v>0.496</v>
      </c>
      <c r="J3673" s="60" t="s">
        <v>268</v>
      </c>
      <c r="K3673" s="60">
        <v>870905</v>
      </c>
      <c r="L3673" s="61">
        <v>661.10517549514145</v>
      </c>
      <c r="M3673" s="61">
        <v>671.76816219667592</v>
      </c>
      <c r="N3673" s="61"/>
      <c r="O3673" s="57" t="s">
        <v>259</v>
      </c>
      <c r="P3673" s="60">
        <v>503003</v>
      </c>
    </row>
    <row r="3674" spans="1:16" hidden="1" x14ac:dyDescent="0.25">
      <c r="A3674" s="60" t="s">
        <v>177</v>
      </c>
      <c r="B3674" s="60" t="s">
        <v>178</v>
      </c>
      <c r="C3674" s="57" t="s">
        <v>170</v>
      </c>
      <c r="D3674" s="61">
        <v>1332.876689081985</v>
      </c>
      <c r="E3674" s="62">
        <v>0</v>
      </c>
      <c r="F3674" s="60">
        <v>471254</v>
      </c>
      <c r="G3674" s="60" t="s">
        <v>378</v>
      </c>
      <c r="H3674" s="60">
        <v>2015</v>
      </c>
      <c r="I3674" s="62">
        <v>0.496</v>
      </c>
      <c r="J3674" s="60" t="s">
        <v>268</v>
      </c>
      <c r="K3674" s="60">
        <v>870905</v>
      </c>
      <c r="L3674" s="61">
        <v>661.10683778466455</v>
      </c>
      <c r="M3674" s="61">
        <v>671.76985129732043</v>
      </c>
      <c r="N3674" s="61"/>
      <c r="O3674" s="57" t="s">
        <v>259</v>
      </c>
      <c r="P3674" s="60">
        <v>503003</v>
      </c>
    </row>
    <row r="3675" spans="1:16" hidden="1" x14ac:dyDescent="0.25">
      <c r="A3675" s="60" t="s">
        <v>177</v>
      </c>
      <c r="B3675" s="60" t="s">
        <v>178</v>
      </c>
      <c r="C3675" s="57">
        <v>1000</v>
      </c>
      <c r="D3675" s="61">
        <v>1337.4997086603144</v>
      </c>
      <c r="E3675" s="62">
        <v>0</v>
      </c>
      <c r="F3675" s="60">
        <v>700710</v>
      </c>
      <c r="G3675" s="60" t="s">
        <v>388</v>
      </c>
      <c r="H3675" s="60">
        <v>2014</v>
      </c>
      <c r="I3675" s="62"/>
      <c r="J3675" s="60"/>
      <c r="K3675" s="60"/>
      <c r="L3675" s="61"/>
      <c r="M3675" s="61">
        <v>1337.4997086603144</v>
      </c>
      <c r="N3675" s="61"/>
      <c r="O3675" s="60" t="s">
        <v>250</v>
      </c>
      <c r="P3675" s="60">
        <v>503003</v>
      </c>
    </row>
    <row r="3676" spans="1:16" hidden="1" x14ac:dyDescent="0.25">
      <c r="A3676" s="60" t="s">
        <v>177</v>
      </c>
      <c r="B3676" s="60" t="s">
        <v>178</v>
      </c>
      <c r="C3676" s="57">
        <v>1000</v>
      </c>
      <c r="D3676" s="61">
        <v>1337.5</v>
      </c>
      <c r="E3676" s="62">
        <v>0</v>
      </c>
      <c r="F3676" s="60">
        <v>700710</v>
      </c>
      <c r="G3676" s="60" t="s">
        <v>388</v>
      </c>
      <c r="H3676" s="60">
        <v>2014</v>
      </c>
      <c r="I3676" s="62"/>
      <c r="J3676" s="60"/>
      <c r="K3676" s="60"/>
      <c r="L3676" s="61"/>
      <c r="M3676" s="61">
        <v>1337.5</v>
      </c>
      <c r="N3676" s="61"/>
      <c r="O3676" s="60" t="s">
        <v>250</v>
      </c>
      <c r="P3676" s="60">
        <v>503003</v>
      </c>
    </row>
    <row r="3677" spans="1:16" hidden="1" x14ac:dyDescent="0.25">
      <c r="A3677" s="60" t="s">
        <v>177</v>
      </c>
      <c r="B3677" s="60" t="s">
        <v>178</v>
      </c>
      <c r="C3677" s="57">
        <v>1000</v>
      </c>
      <c r="D3677" s="61">
        <v>1337.5008929590761</v>
      </c>
      <c r="E3677" s="62">
        <v>0</v>
      </c>
      <c r="F3677" s="60">
        <v>700710</v>
      </c>
      <c r="G3677" s="60" t="s">
        <v>388</v>
      </c>
      <c r="H3677" s="60">
        <v>2014</v>
      </c>
      <c r="I3677" s="62"/>
      <c r="J3677" s="60"/>
      <c r="K3677" s="60"/>
      <c r="L3677" s="61"/>
      <c r="M3677" s="61">
        <v>1337.5008929590761</v>
      </c>
      <c r="N3677" s="61"/>
      <c r="O3677" s="60" t="s">
        <v>250</v>
      </c>
      <c r="P3677" s="60">
        <v>503003</v>
      </c>
    </row>
    <row r="3678" spans="1:16" hidden="1" x14ac:dyDescent="0.25">
      <c r="A3678" s="60" t="s">
        <v>177</v>
      </c>
      <c r="B3678" s="60" t="s">
        <v>178</v>
      </c>
      <c r="C3678" s="57">
        <v>1000</v>
      </c>
      <c r="D3678" s="61">
        <v>1337.5029241811742</v>
      </c>
      <c r="E3678" s="62">
        <v>0</v>
      </c>
      <c r="F3678" s="60">
        <v>700710</v>
      </c>
      <c r="G3678" s="60" t="s">
        <v>388</v>
      </c>
      <c r="H3678" s="60">
        <v>2015</v>
      </c>
      <c r="I3678" s="62"/>
      <c r="J3678" s="60"/>
      <c r="K3678" s="60"/>
      <c r="L3678" s="61"/>
      <c r="M3678" s="61">
        <v>1337.5029241811742</v>
      </c>
      <c r="N3678" s="61"/>
      <c r="O3678" s="60" t="s">
        <v>250</v>
      </c>
      <c r="P3678" s="60">
        <v>503003</v>
      </c>
    </row>
    <row r="3679" spans="1:16" hidden="1" x14ac:dyDescent="0.25">
      <c r="A3679" s="60" t="s">
        <v>177</v>
      </c>
      <c r="B3679" s="60" t="s">
        <v>178</v>
      </c>
      <c r="C3679" s="57" t="s">
        <v>172</v>
      </c>
      <c r="D3679" s="61">
        <v>1354.5743686493172</v>
      </c>
      <c r="E3679" s="62">
        <v>0</v>
      </c>
      <c r="F3679" s="60">
        <v>484054</v>
      </c>
      <c r="G3679" s="60" t="s">
        <v>382</v>
      </c>
      <c r="H3679" s="60">
        <v>2016</v>
      </c>
      <c r="I3679" s="62">
        <v>0.56699999999999995</v>
      </c>
      <c r="J3679" s="60" t="s">
        <v>268</v>
      </c>
      <c r="K3679" s="60">
        <v>872008</v>
      </c>
      <c r="L3679" s="61">
        <v>768.0436670241628</v>
      </c>
      <c r="M3679" s="61">
        <v>586.53070162515439</v>
      </c>
      <c r="N3679" s="61"/>
      <c r="O3679" s="57" t="s">
        <v>283</v>
      </c>
      <c r="P3679" s="60">
        <v>503003</v>
      </c>
    </row>
    <row r="3680" spans="1:16" hidden="1" x14ac:dyDescent="0.25">
      <c r="A3680" s="60" t="s">
        <v>177</v>
      </c>
      <c r="B3680" s="60" t="s">
        <v>178</v>
      </c>
      <c r="C3680" s="57" t="s">
        <v>173</v>
      </c>
      <c r="D3680" s="61">
        <v>1374.9479330879121</v>
      </c>
      <c r="E3680" s="62">
        <v>0</v>
      </c>
      <c r="F3680" s="60">
        <v>454054</v>
      </c>
      <c r="G3680" s="60" t="s">
        <v>387</v>
      </c>
      <c r="H3680" s="60">
        <v>2014</v>
      </c>
      <c r="I3680" s="62">
        <v>0.56699999999999995</v>
      </c>
      <c r="J3680" s="60" t="s">
        <v>268</v>
      </c>
      <c r="K3680" s="60">
        <v>870905</v>
      </c>
      <c r="L3680" s="61">
        <v>779.59547806084606</v>
      </c>
      <c r="M3680" s="61">
        <v>595.35245502706607</v>
      </c>
      <c r="N3680" s="61"/>
      <c r="O3680" s="57" t="s">
        <v>259</v>
      </c>
      <c r="P3680" s="60">
        <v>503003</v>
      </c>
    </row>
    <row r="3681" spans="1:16" hidden="1" x14ac:dyDescent="0.25">
      <c r="A3681" s="60" t="s">
        <v>177</v>
      </c>
      <c r="B3681" s="60" t="s">
        <v>178</v>
      </c>
      <c r="C3681" s="57" t="s">
        <v>173</v>
      </c>
      <c r="D3681" s="61">
        <v>1374.9485118368866</v>
      </c>
      <c r="E3681" s="62">
        <v>0</v>
      </c>
      <c r="F3681" s="60">
        <v>454054</v>
      </c>
      <c r="G3681" s="60" t="s">
        <v>387</v>
      </c>
      <c r="H3681" s="60">
        <v>2014</v>
      </c>
      <c r="I3681" s="62">
        <v>0.56699999999999995</v>
      </c>
      <c r="J3681" s="60" t="s">
        <v>268</v>
      </c>
      <c r="K3681" s="60">
        <v>870905</v>
      </c>
      <c r="L3681" s="61">
        <v>779.59580621151463</v>
      </c>
      <c r="M3681" s="61">
        <v>595.35270562537198</v>
      </c>
      <c r="N3681" s="61"/>
      <c r="O3681" s="57" t="s">
        <v>259</v>
      </c>
      <c r="P3681" s="60">
        <v>503003</v>
      </c>
    </row>
    <row r="3682" spans="1:16" hidden="1" x14ac:dyDescent="0.25">
      <c r="A3682" s="60" t="s">
        <v>177</v>
      </c>
      <c r="B3682" s="60" t="s">
        <v>178</v>
      </c>
      <c r="C3682" s="57" t="s">
        <v>173</v>
      </c>
      <c r="D3682" s="61">
        <v>1374.9515966108279</v>
      </c>
      <c r="E3682" s="62">
        <v>0</v>
      </c>
      <c r="F3682" s="60">
        <v>454054</v>
      </c>
      <c r="G3682" s="60" t="s">
        <v>387</v>
      </c>
      <c r="H3682" s="60">
        <v>2014</v>
      </c>
      <c r="I3682" s="62">
        <v>0.56699999999999995</v>
      </c>
      <c r="J3682" s="60" t="s">
        <v>268</v>
      </c>
      <c r="K3682" s="60">
        <v>870905</v>
      </c>
      <c r="L3682" s="61">
        <v>779.59755527833931</v>
      </c>
      <c r="M3682" s="61">
        <v>595.35404133248858</v>
      </c>
      <c r="N3682" s="61"/>
      <c r="O3682" s="57" t="s">
        <v>259</v>
      </c>
      <c r="P3682" s="60">
        <v>503003</v>
      </c>
    </row>
    <row r="3683" spans="1:16" hidden="1" x14ac:dyDescent="0.25">
      <c r="A3683" s="60" t="s">
        <v>177</v>
      </c>
      <c r="B3683" s="60" t="s">
        <v>178</v>
      </c>
      <c r="C3683" s="57">
        <v>1100</v>
      </c>
      <c r="D3683" s="61">
        <v>1397.9901906582822</v>
      </c>
      <c r="E3683" s="62">
        <v>0</v>
      </c>
      <c r="F3683" s="60">
        <v>600254</v>
      </c>
      <c r="G3683" s="60" t="s">
        <v>384</v>
      </c>
      <c r="H3683" s="60">
        <v>2015</v>
      </c>
      <c r="I3683" s="62"/>
      <c r="J3683" s="60"/>
      <c r="K3683" s="60"/>
      <c r="L3683" s="61"/>
      <c r="M3683" s="61">
        <v>1397.9901906582822</v>
      </c>
      <c r="N3683" s="61"/>
      <c r="O3683" s="60" t="s">
        <v>250</v>
      </c>
      <c r="P3683" s="60">
        <v>503003</v>
      </c>
    </row>
    <row r="3684" spans="1:16" hidden="1" x14ac:dyDescent="0.25">
      <c r="A3684" s="60" t="s">
        <v>177</v>
      </c>
      <c r="B3684" s="60" t="s">
        <v>178</v>
      </c>
      <c r="C3684" s="57">
        <v>1100</v>
      </c>
      <c r="D3684" s="61">
        <v>1397.9910464317784</v>
      </c>
      <c r="E3684" s="62">
        <v>0</v>
      </c>
      <c r="F3684" s="60">
        <v>600254</v>
      </c>
      <c r="G3684" s="60" t="s">
        <v>384</v>
      </c>
      <c r="H3684" s="60">
        <v>2015</v>
      </c>
      <c r="I3684" s="62"/>
      <c r="J3684" s="60"/>
      <c r="K3684" s="60"/>
      <c r="L3684" s="61"/>
      <c r="M3684" s="61">
        <v>1397.9910464317784</v>
      </c>
      <c r="N3684" s="61"/>
      <c r="O3684" s="60" t="s">
        <v>250</v>
      </c>
      <c r="P3684" s="60">
        <v>503003</v>
      </c>
    </row>
    <row r="3685" spans="1:16" hidden="1" x14ac:dyDescent="0.25">
      <c r="A3685" s="60" t="s">
        <v>177</v>
      </c>
      <c r="B3685" s="60" t="s">
        <v>178</v>
      </c>
      <c r="C3685" s="57">
        <v>1100</v>
      </c>
      <c r="D3685" s="61">
        <v>1397.9950190837462</v>
      </c>
      <c r="E3685" s="62">
        <v>0</v>
      </c>
      <c r="F3685" s="60">
        <v>600254</v>
      </c>
      <c r="G3685" s="60" t="s">
        <v>384</v>
      </c>
      <c r="H3685" s="60">
        <v>2015</v>
      </c>
      <c r="I3685" s="62"/>
      <c r="J3685" s="60"/>
      <c r="K3685" s="60"/>
      <c r="L3685" s="61"/>
      <c r="M3685" s="61">
        <v>1397.9950190837462</v>
      </c>
      <c r="N3685" s="61"/>
      <c r="O3685" s="60" t="s">
        <v>250</v>
      </c>
      <c r="P3685" s="60">
        <v>503003</v>
      </c>
    </row>
    <row r="3686" spans="1:16" hidden="1" x14ac:dyDescent="0.25">
      <c r="A3686" s="60" t="s">
        <v>177</v>
      </c>
      <c r="B3686" s="60" t="s">
        <v>178</v>
      </c>
      <c r="C3686" s="57">
        <v>1100</v>
      </c>
      <c r="D3686" s="61">
        <v>1397.99587131456</v>
      </c>
      <c r="E3686" s="62">
        <v>0</v>
      </c>
      <c r="F3686" s="60">
        <v>600254</v>
      </c>
      <c r="G3686" s="60" t="s">
        <v>384</v>
      </c>
      <c r="H3686" s="60">
        <v>2015</v>
      </c>
      <c r="I3686" s="62"/>
      <c r="J3686" s="60"/>
      <c r="K3686" s="60"/>
      <c r="L3686" s="61"/>
      <c r="M3686" s="61">
        <v>1397.99587131456</v>
      </c>
      <c r="N3686" s="61"/>
      <c r="O3686" s="60" t="s">
        <v>250</v>
      </c>
      <c r="P3686" s="60">
        <v>503003</v>
      </c>
    </row>
    <row r="3687" spans="1:16" hidden="1" x14ac:dyDescent="0.25">
      <c r="A3687" s="60" t="s">
        <v>177</v>
      </c>
      <c r="B3687" s="60" t="s">
        <v>178</v>
      </c>
      <c r="C3687" s="57">
        <v>1100</v>
      </c>
      <c r="D3687" s="61">
        <v>1397.9969923038366</v>
      </c>
      <c r="E3687" s="62">
        <v>0</v>
      </c>
      <c r="F3687" s="60">
        <v>600254</v>
      </c>
      <c r="G3687" s="60" t="s">
        <v>384</v>
      </c>
      <c r="H3687" s="60">
        <v>2015</v>
      </c>
      <c r="I3687" s="62"/>
      <c r="J3687" s="60"/>
      <c r="K3687" s="60"/>
      <c r="L3687" s="61"/>
      <c r="M3687" s="61">
        <v>1397.9969923038366</v>
      </c>
      <c r="N3687" s="61"/>
      <c r="O3687" s="60" t="s">
        <v>250</v>
      </c>
      <c r="P3687" s="60">
        <v>503003</v>
      </c>
    </row>
    <row r="3688" spans="1:16" hidden="1" x14ac:dyDescent="0.25">
      <c r="A3688" s="60" t="s">
        <v>177</v>
      </c>
      <c r="B3688" s="60" t="s">
        <v>178</v>
      </c>
      <c r="C3688" s="57">
        <v>1100</v>
      </c>
      <c r="D3688" s="61">
        <v>1397.9972081959002</v>
      </c>
      <c r="E3688" s="62">
        <v>0</v>
      </c>
      <c r="F3688" s="60">
        <v>600254</v>
      </c>
      <c r="G3688" s="60" t="s">
        <v>384</v>
      </c>
      <c r="H3688" s="60">
        <v>2015</v>
      </c>
      <c r="I3688" s="62"/>
      <c r="J3688" s="60"/>
      <c r="K3688" s="60"/>
      <c r="L3688" s="61"/>
      <c r="M3688" s="61">
        <v>1397.9972081959002</v>
      </c>
      <c r="N3688" s="61"/>
      <c r="O3688" s="60" t="s">
        <v>250</v>
      </c>
      <c r="P3688" s="60">
        <v>503003</v>
      </c>
    </row>
    <row r="3689" spans="1:16" hidden="1" x14ac:dyDescent="0.25">
      <c r="A3689" s="60" t="s">
        <v>177</v>
      </c>
      <c r="B3689" s="60" t="s">
        <v>178</v>
      </c>
      <c r="C3689" s="57">
        <v>1100</v>
      </c>
      <c r="D3689" s="61">
        <v>1397.9983674769121</v>
      </c>
      <c r="E3689" s="62">
        <v>0</v>
      </c>
      <c r="F3689" s="60">
        <v>600254</v>
      </c>
      <c r="G3689" s="60" t="s">
        <v>384</v>
      </c>
      <c r="H3689" s="60">
        <v>2015</v>
      </c>
      <c r="I3689" s="62"/>
      <c r="J3689" s="60"/>
      <c r="K3689" s="60"/>
      <c r="L3689" s="61"/>
      <c r="M3689" s="61">
        <v>1397.9983674769121</v>
      </c>
      <c r="N3689" s="61"/>
      <c r="O3689" s="60" t="s">
        <v>250</v>
      </c>
      <c r="P3689" s="60">
        <v>503003</v>
      </c>
    </row>
    <row r="3690" spans="1:16" hidden="1" x14ac:dyDescent="0.25">
      <c r="A3690" s="60" t="s">
        <v>177</v>
      </c>
      <c r="B3690" s="60" t="s">
        <v>178</v>
      </c>
      <c r="C3690" s="57" t="s">
        <v>169</v>
      </c>
      <c r="D3690" s="61">
        <v>11000.000920236294</v>
      </c>
      <c r="E3690" s="62">
        <v>0</v>
      </c>
      <c r="F3690" s="60">
        <v>474054</v>
      </c>
      <c r="G3690" s="60" t="s">
        <v>383</v>
      </c>
      <c r="H3690" s="60">
        <v>2015</v>
      </c>
      <c r="I3690" s="62">
        <v>0.56699999999999995</v>
      </c>
      <c r="J3690" s="60" t="s">
        <v>268</v>
      </c>
      <c r="K3690" s="60">
        <v>870905</v>
      </c>
      <c r="L3690" s="61">
        <v>6237.0005217739781</v>
      </c>
      <c r="M3690" s="61">
        <v>4763.0003984623163</v>
      </c>
      <c r="N3690" s="61"/>
      <c r="O3690" s="57" t="s">
        <v>259</v>
      </c>
      <c r="P3690" s="60">
        <v>503003</v>
      </c>
    </row>
    <row r="3691" spans="1:16" hidden="1" x14ac:dyDescent="0.25">
      <c r="A3691" s="60" t="s">
        <v>177</v>
      </c>
      <c r="B3691" s="60" t="s">
        <v>178</v>
      </c>
      <c r="C3691" s="57" t="s">
        <v>5</v>
      </c>
      <c r="D3691" s="61">
        <v>1457.8717764177352</v>
      </c>
      <c r="E3691" s="62">
        <v>0</v>
      </c>
      <c r="F3691" s="60">
        <v>424054</v>
      </c>
      <c r="G3691" s="60" t="s">
        <v>389</v>
      </c>
      <c r="H3691" s="60">
        <v>2014</v>
      </c>
      <c r="I3691" s="62">
        <v>0.56699999999999995</v>
      </c>
      <c r="J3691" s="60" t="s">
        <v>268</v>
      </c>
      <c r="K3691" s="60">
        <v>870905</v>
      </c>
      <c r="L3691" s="61">
        <v>826.6132972288558</v>
      </c>
      <c r="M3691" s="61">
        <v>631.25847918887939</v>
      </c>
      <c r="N3691" s="61"/>
      <c r="O3691" s="57" t="s">
        <v>259</v>
      </c>
      <c r="P3691" s="60">
        <v>503003</v>
      </c>
    </row>
    <row r="3692" spans="1:16" hidden="1" x14ac:dyDescent="0.25">
      <c r="A3692" s="60" t="s">
        <v>177</v>
      </c>
      <c r="B3692" s="60" t="s">
        <v>178</v>
      </c>
      <c r="C3692" s="57" t="s">
        <v>5</v>
      </c>
      <c r="D3692" s="61">
        <v>1457.8738715135153</v>
      </c>
      <c r="E3692" s="62">
        <v>0</v>
      </c>
      <c r="F3692" s="60">
        <v>424054</v>
      </c>
      <c r="G3692" s="60" t="s">
        <v>389</v>
      </c>
      <c r="H3692" s="60">
        <v>2014</v>
      </c>
      <c r="I3692" s="62">
        <v>0.56699999999999995</v>
      </c>
      <c r="J3692" s="60" t="s">
        <v>268</v>
      </c>
      <c r="K3692" s="60">
        <v>870905</v>
      </c>
      <c r="L3692" s="61">
        <v>826.61448514816311</v>
      </c>
      <c r="M3692" s="61">
        <v>631.25938636535216</v>
      </c>
      <c r="N3692" s="61"/>
      <c r="O3692" s="57" t="s">
        <v>259</v>
      </c>
      <c r="P3692" s="60">
        <v>503003</v>
      </c>
    </row>
    <row r="3693" spans="1:16" hidden="1" x14ac:dyDescent="0.25">
      <c r="A3693" s="60" t="s">
        <v>177</v>
      </c>
      <c r="B3693" s="60" t="s">
        <v>178</v>
      </c>
      <c r="C3693" s="57" t="s">
        <v>5</v>
      </c>
      <c r="D3693" s="61">
        <v>1457.8754399229251</v>
      </c>
      <c r="E3693" s="62">
        <v>0</v>
      </c>
      <c r="F3693" s="60">
        <v>424054</v>
      </c>
      <c r="G3693" s="60" t="s">
        <v>389</v>
      </c>
      <c r="H3693" s="60">
        <v>2014</v>
      </c>
      <c r="I3693" s="62">
        <v>0.56699999999999995</v>
      </c>
      <c r="J3693" s="60" t="s">
        <v>268</v>
      </c>
      <c r="K3693" s="60">
        <v>870905</v>
      </c>
      <c r="L3693" s="61">
        <v>826.61537443629845</v>
      </c>
      <c r="M3693" s="61">
        <v>631.26006548662667</v>
      </c>
      <c r="N3693" s="61"/>
      <c r="O3693" s="57" t="s">
        <v>259</v>
      </c>
      <c r="P3693" s="60">
        <v>503003</v>
      </c>
    </row>
    <row r="3694" spans="1:16" hidden="1" x14ac:dyDescent="0.25">
      <c r="A3694" s="60" t="s">
        <v>177</v>
      </c>
      <c r="B3694" s="60" t="s">
        <v>178</v>
      </c>
      <c r="C3694" s="57" t="s">
        <v>5</v>
      </c>
      <c r="D3694" s="61">
        <v>1508.7020352300967</v>
      </c>
      <c r="E3694" s="62">
        <v>0</v>
      </c>
      <c r="F3694" s="60">
        <v>424054</v>
      </c>
      <c r="G3694" s="60" t="s">
        <v>389</v>
      </c>
      <c r="H3694" s="60">
        <v>2015</v>
      </c>
      <c r="I3694" s="62">
        <v>0.56699999999999995</v>
      </c>
      <c r="J3694" s="60" t="s">
        <v>268</v>
      </c>
      <c r="K3694" s="60">
        <v>870905</v>
      </c>
      <c r="L3694" s="61">
        <v>855.43405397546474</v>
      </c>
      <c r="M3694" s="61">
        <v>653.26798125463199</v>
      </c>
      <c r="N3694" s="61"/>
      <c r="O3694" s="57" t="s">
        <v>259</v>
      </c>
      <c r="P3694" s="60">
        <v>503003</v>
      </c>
    </row>
    <row r="3695" spans="1:16" hidden="1" x14ac:dyDescent="0.25">
      <c r="A3695" s="60" t="s">
        <v>177</v>
      </c>
      <c r="B3695" s="60" t="s">
        <v>178</v>
      </c>
      <c r="C3695" s="57">
        <v>1200</v>
      </c>
      <c r="D3695" s="61">
        <v>1554.2918672800997</v>
      </c>
      <c r="E3695" s="62">
        <v>0</v>
      </c>
      <c r="F3695" s="60">
        <v>626065</v>
      </c>
      <c r="G3695" s="60" t="s">
        <v>377</v>
      </c>
      <c r="H3695" s="60">
        <v>2016</v>
      </c>
      <c r="I3695" s="62"/>
      <c r="J3695" s="60"/>
      <c r="K3695" s="60"/>
      <c r="L3695" s="61"/>
      <c r="M3695" s="61">
        <v>1554.2918672800997</v>
      </c>
      <c r="N3695" s="61"/>
      <c r="O3695" s="60" t="s">
        <v>250</v>
      </c>
      <c r="P3695" s="60">
        <v>503003</v>
      </c>
    </row>
    <row r="3696" spans="1:16" hidden="1" x14ac:dyDescent="0.25">
      <c r="A3696" s="60" t="s">
        <v>177</v>
      </c>
      <c r="B3696" s="60" t="s">
        <v>178</v>
      </c>
      <c r="C3696" s="57">
        <v>1300</v>
      </c>
      <c r="D3696" s="61">
        <v>1662.8387356332273</v>
      </c>
      <c r="E3696" s="62">
        <v>0</v>
      </c>
      <c r="F3696" s="60">
        <v>300204</v>
      </c>
      <c r="G3696" s="60" t="s">
        <v>380</v>
      </c>
      <c r="H3696" s="60">
        <v>2016</v>
      </c>
      <c r="I3696" s="62">
        <v>0.92</v>
      </c>
      <c r="J3696" s="60" t="s">
        <v>268</v>
      </c>
      <c r="K3696" s="60">
        <v>872008</v>
      </c>
      <c r="L3696" s="61">
        <v>1529.8116367825692</v>
      </c>
      <c r="M3696" s="61">
        <v>133.02709885065815</v>
      </c>
      <c r="N3696" s="61"/>
      <c r="O3696" s="57" t="s">
        <v>283</v>
      </c>
      <c r="P3696" s="60">
        <v>503003</v>
      </c>
    </row>
    <row r="3697" spans="1:16" hidden="1" x14ac:dyDescent="0.25">
      <c r="A3697" s="60" t="s">
        <v>177</v>
      </c>
      <c r="B3697" s="60" t="s">
        <v>178</v>
      </c>
      <c r="C3697" s="57">
        <v>1302</v>
      </c>
      <c r="D3697" s="61">
        <v>1710.586146296456</v>
      </c>
      <c r="E3697" s="62">
        <v>0</v>
      </c>
      <c r="F3697" s="60">
        <v>710554</v>
      </c>
      <c r="G3697" s="60" t="s">
        <v>379</v>
      </c>
      <c r="H3697" s="60">
        <v>2015</v>
      </c>
      <c r="I3697" s="62">
        <v>0.56699999999999995</v>
      </c>
      <c r="J3697" s="60" t="s">
        <v>268</v>
      </c>
      <c r="K3697" s="60">
        <v>870905</v>
      </c>
      <c r="L3697" s="61">
        <v>969.90234495009054</v>
      </c>
      <c r="M3697" s="61">
        <v>740.6838013463655</v>
      </c>
      <c r="N3697" s="61"/>
      <c r="O3697" s="57" t="s">
        <v>259</v>
      </c>
      <c r="P3697" s="60">
        <v>503003</v>
      </c>
    </row>
    <row r="3698" spans="1:16" hidden="1" x14ac:dyDescent="0.25">
      <c r="A3698" s="60" t="s">
        <v>177</v>
      </c>
      <c r="B3698" s="60" t="s">
        <v>178</v>
      </c>
      <c r="C3698" s="57">
        <v>1302</v>
      </c>
      <c r="D3698" s="61">
        <v>1710.5930970689424</v>
      </c>
      <c r="E3698" s="62">
        <v>0</v>
      </c>
      <c r="F3698" s="60">
        <v>710554</v>
      </c>
      <c r="G3698" s="60" t="s">
        <v>379</v>
      </c>
      <c r="H3698" s="60">
        <v>2015</v>
      </c>
      <c r="I3698" s="62">
        <v>0.56699999999999995</v>
      </c>
      <c r="J3698" s="60" t="s">
        <v>268</v>
      </c>
      <c r="K3698" s="60">
        <v>870905</v>
      </c>
      <c r="L3698" s="61">
        <v>969.90628603809023</v>
      </c>
      <c r="M3698" s="61">
        <v>740.68681103085214</v>
      </c>
      <c r="N3698" s="61"/>
      <c r="O3698" s="57" t="s">
        <v>259</v>
      </c>
      <c r="P3698" s="60">
        <v>503003</v>
      </c>
    </row>
    <row r="3699" spans="1:16" hidden="1" x14ac:dyDescent="0.25">
      <c r="A3699" s="60" t="s">
        <v>177</v>
      </c>
      <c r="B3699" s="60" t="s">
        <v>178</v>
      </c>
      <c r="C3699" s="57">
        <v>1100</v>
      </c>
      <c r="D3699" s="61">
        <v>1727.9541039290434</v>
      </c>
      <c r="E3699" s="62">
        <v>0</v>
      </c>
      <c r="F3699" s="60">
        <v>600254</v>
      </c>
      <c r="G3699" s="60" t="s">
        <v>384</v>
      </c>
      <c r="H3699" s="60">
        <v>2016</v>
      </c>
      <c r="I3699" s="62"/>
      <c r="J3699" s="60"/>
      <c r="K3699" s="60"/>
      <c r="L3699" s="61"/>
      <c r="M3699" s="61">
        <v>1727.9541039290434</v>
      </c>
      <c r="N3699" s="61"/>
      <c r="O3699" s="60" t="s">
        <v>250</v>
      </c>
      <c r="P3699" s="60">
        <v>503003</v>
      </c>
    </row>
    <row r="3700" spans="1:16" hidden="1" x14ac:dyDescent="0.25">
      <c r="A3700" s="60" t="s">
        <v>177</v>
      </c>
      <c r="B3700" s="60" t="s">
        <v>178</v>
      </c>
      <c r="C3700" s="57">
        <v>1302</v>
      </c>
      <c r="D3700" s="61">
        <v>1814.7852222535153</v>
      </c>
      <c r="E3700" s="62">
        <v>0</v>
      </c>
      <c r="F3700" s="60">
        <v>710554</v>
      </c>
      <c r="G3700" s="60" t="s">
        <v>379</v>
      </c>
      <c r="H3700" s="60">
        <v>2016</v>
      </c>
      <c r="I3700" s="62">
        <v>0.92</v>
      </c>
      <c r="J3700" s="60" t="s">
        <v>268</v>
      </c>
      <c r="K3700" s="60">
        <v>872008</v>
      </c>
      <c r="L3700" s="61">
        <v>1669.6024044732342</v>
      </c>
      <c r="M3700" s="61">
        <v>145.18281778028108</v>
      </c>
      <c r="N3700" s="61"/>
      <c r="O3700" s="57" t="s">
        <v>283</v>
      </c>
      <c r="P3700" s="60">
        <v>503003</v>
      </c>
    </row>
    <row r="3701" spans="1:16" hidden="1" x14ac:dyDescent="0.25">
      <c r="A3701" s="60" t="s">
        <v>177</v>
      </c>
      <c r="B3701" s="60" t="s">
        <v>178</v>
      </c>
      <c r="C3701" s="57" t="s">
        <v>176</v>
      </c>
      <c r="D3701" s="61">
        <v>1836.4907901881816</v>
      </c>
      <c r="E3701" s="62">
        <v>0</v>
      </c>
      <c r="F3701" s="60">
        <v>494054</v>
      </c>
      <c r="G3701" s="60" t="s">
        <v>385</v>
      </c>
      <c r="H3701" s="60">
        <v>2015</v>
      </c>
      <c r="I3701" s="62">
        <v>0.56699999999999995</v>
      </c>
      <c r="J3701" s="60" t="s">
        <v>268</v>
      </c>
      <c r="K3701" s="60">
        <v>870905</v>
      </c>
      <c r="L3701" s="61">
        <v>1041.290278036699</v>
      </c>
      <c r="M3701" s="61">
        <v>795.2005121514826</v>
      </c>
      <c r="N3701" s="61"/>
      <c r="O3701" s="57" t="s">
        <v>259</v>
      </c>
      <c r="P3701" s="60">
        <v>503003</v>
      </c>
    </row>
    <row r="3702" spans="1:16" hidden="1" x14ac:dyDescent="0.25">
      <c r="A3702" s="60" t="s">
        <v>177</v>
      </c>
      <c r="B3702" s="60" t="s">
        <v>178</v>
      </c>
      <c r="C3702" s="57" t="s">
        <v>176</v>
      </c>
      <c r="D3702" s="61">
        <v>1836.4962038325928</v>
      </c>
      <c r="E3702" s="62">
        <v>0</v>
      </c>
      <c r="F3702" s="60">
        <v>494054</v>
      </c>
      <c r="G3702" s="60" t="s">
        <v>385</v>
      </c>
      <c r="H3702" s="60">
        <v>2015</v>
      </c>
      <c r="I3702" s="62">
        <v>0.56699999999999995</v>
      </c>
      <c r="J3702" s="60" t="s">
        <v>268</v>
      </c>
      <c r="K3702" s="60">
        <v>870905</v>
      </c>
      <c r="L3702" s="61">
        <v>1041.2933475730799</v>
      </c>
      <c r="M3702" s="61">
        <v>795.20285625951283</v>
      </c>
      <c r="N3702" s="61"/>
      <c r="O3702" s="57" t="s">
        <v>259</v>
      </c>
      <c r="P3702" s="60">
        <v>503003</v>
      </c>
    </row>
    <row r="3703" spans="1:16" hidden="1" x14ac:dyDescent="0.25">
      <c r="A3703" s="60" t="s">
        <v>177</v>
      </c>
      <c r="B3703" s="60" t="s">
        <v>178</v>
      </c>
      <c r="C3703" s="57" t="s">
        <v>176</v>
      </c>
      <c r="D3703" s="61">
        <v>1836.4963045264763</v>
      </c>
      <c r="E3703" s="62">
        <v>0</v>
      </c>
      <c r="F3703" s="60">
        <v>494054</v>
      </c>
      <c r="G3703" s="60" t="s">
        <v>385</v>
      </c>
      <c r="H3703" s="60">
        <v>2015</v>
      </c>
      <c r="I3703" s="62">
        <v>0.56699999999999995</v>
      </c>
      <c r="J3703" s="60" t="s">
        <v>268</v>
      </c>
      <c r="K3703" s="60">
        <v>870905</v>
      </c>
      <c r="L3703" s="61">
        <v>1041.2934046665118</v>
      </c>
      <c r="M3703" s="61">
        <v>795.20289985996442</v>
      </c>
      <c r="N3703" s="61"/>
      <c r="O3703" s="57" t="s">
        <v>259</v>
      </c>
      <c r="P3703" s="60">
        <v>503003</v>
      </c>
    </row>
    <row r="3704" spans="1:16" hidden="1" x14ac:dyDescent="0.25">
      <c r="A3704" s="60" t="s">
        <v>177</v>
      </c>
      <c r="B3704" s="60" t="s">
        <v>178</v>
      </c>
      <c r="C3704" s="57" t="s">
        <v>176</v>
      </c>
      <c r="D3704" s="61">
        <v>1836.4966853309386</v>
      </c>
      <c r="E3704" s="62">
        <v>0</v>
      </c>
      <c r="F3704" s="60">
        <v>494054</v>
      </c>
      <c r="G3704" s="60" t="s">
        <v>385</v>
      </c>
      <c r="H3704" s="60">
        <v>2015</v>
      </c>
      <c r="I3704" s="62">
        <v>0.56699999999999995</v>
      </c>
      <c r="J3704" s="60" t="s">
        <v>268</v>
      </c>
      <c r="K3704" s="60">
        <v>870905</v>
      </c>
      <c r="L3704" s="61">
        <v>1041.293620582642</v>
      </c>
      <c r="M3704" s="61">
        <v>795.20306474829658</v>
      </c>
      <c r="N3704" s="61"/>
      <c r="O3704" s="57" t="s">
        <v>259</v>
      </c>
      <c r="P3704" s="60">
        <v>503003</v>
      </c>
    </row>
    <row r="3705" spans="1:16" hidden="1" x14ac:dyDescent="0.25">
      <c r="A3705" s="60" t="s">
        <v>177</v>
      </c>
      <c r="B3705" s="60" t="s">
        <v>178</v>
      </c>
      <c r="C3705" s="57" t="s">
        <v>176</v>
      </c>
      <c r="D3705" s="61">
        <v>1836.4974320749891</v>
      </c>
      <c r="E3705" s="62">
        <v>0</v>
      </c>
      <c r="F3705" s="60">
        <v>494054</v>
      </c>
      <c r="G3705" s="60" t="s">
        <v>385</v>
      </c>
      <c r="H3705" s="60">
        <v>2015</v>
      </c>
      <c r="I3705" s="62">
        <v>0.56699999999999995</v>
      </c>
      <c r="J3705" s="60" t="s">
        <v>268</v>
      </c>
      <c r="K3705" s="60">
        <v>870905</v>
      </c>
      <c r="L3705" s="61">
        <v>1041.2940439865188</v>
      </c>
      <c r="M3705" s="61">
        <v>795.20338808847032</v>
      </c>
      <c r="N3705" s="61"/>
      <c r="O3705" s="57" t="s">
        <v>259</v>
      </c>
      <c r="P3705" s="60">
        <v>503003</v>
      </c>
    </row>
    <row r="3706" spans="1:16" hidden="1" x14ac:dyDescent="0.25">
      <c r="A3706" s="60" t="s">
        <v>177</v>
      </c>
      <c r="B3706" s="60" t="s">
        <v>178</v>
      </c>
      <c r="C3706" s="57" t="s">
        <v>176</v>
      </c>
      <c r="D3706" s="61">
        <v>1836.4981387972668</v>
      </c>
      <c r="E3706" s="62">
        <v>0</v>
      </c>
      <c r="F3706" s="60">
        <v>494054</v>
      </c>
      <c r="G3706" s="60" t="s">
        <v>385</v>
      </c>
      <c r="H3706" s="60">
        <v>2015</v>
      </c>
      <c r="I3706" s="62">
        <v>0.56699999999999995</v>
      </c>
      <c r="J3706" s="60" t="s">
        <v>268</v>
      </c>
      <c r="K3706" s="60">
        <v>870905</v>
      </c>
      <c r="L3706" s="61">
        <v>1041.2944446980503</v>
      </c>
      <c r="M3706" s="61">
        <v>795.20369409921659</v>
      </c>
      <c r="N3706" s="61"/>
      <c r="O3706" s="57" t="s">
        <v>259</v>
      </c>
      <c r="P3706" s="60">
        <v>503003</v>
      </c>
    </row>
    <row r="3707" spans="1:16" hidden="1" x14ac:dyDescent="0.25">
      <c r="A3707" s="60" t="s">
        <v>177</v>
      </c>
      <c r="B3707" s="60" t="s">
        <v>178</v>
      </c>
      <c r="C3707" s="57" t="s">
        <v>176</v>
      </c>
      <c r="D3707" s="61">
        <v>1836.5011733009599</v>
      </c>
      <c r="E3707" s="62">
        <v>0</v>
      </c>
      <c r="F3707" s="60">
        <v>494054</v>
      </c>
      <c r="G3707" s="60" t="s">
        <v>385</v>
      </c>
      <c r="H3707" s="60">
        <v>2015</v>
      </c>
      <c r="I3707" s="62">
        <v>0.56699999999999995</v>
      </c>
      <c r="J3707" s="60" t="s">
        <v>268</v>
      </c>
      <c r="K3707" s="60">
        <v>870905</v>
      </c>
      <c r="L3707" s="61">
        <v>1041.2961652616441</v>
      </c>
      <c r="M3707" s="61">
        <v>795.20500803931577</v>
      </c>
      <c r="N3707" s="61"/>
      <c r="O3707" s="57" t="s">
        <v>259</v>
      </c>
      <c r="P3707" s="60">
        <v>503003</v>
      </c>
    </row>
    <row r="3708" spans="1:16" hidden="1" x14ac:dyDescent="0.25">
      <c r="A3708" s="60" t="s">
        <v>177</v>
      </c>
      <c r="B3708" s="60" t="s">
        <v>178</v>
      </c>
      <c r="C3708" s="57" t="s">
        <v>168</v>
      </c>
      <c r="D3708" s="61">
        <v>1866.8861343011295</v>
      </c>
      <c r="E3708" s="62">
        <v>0</v>
      </c>
      <c r="F3708" s="60">
        <v>444054</v>
      </c>
      <c r="G3708" s="60" t="s">
        <v>386</v>
      </c>
      <c r="H3708" s="60">
        <v>2015</v>
      </c>
      <c r="I3708" s="62">
        <v>0.56699999999999995</v>
      </c>
      <c r="J3708" s="60" t="s">
        <v>268</v>
      </c>
      <c r="K3708" s="60">
        <v>870905</v>
      </c>
      <c r="L3708" s="61">
        <v>1058.5244381487403</v>
      </c>
      <c r="M3708" s="61">
        <v>808.36169615238919</v>
      </c>
      <c r="N3708" s="61"/>
      <c r="O3708" s="57" t="s">
        <v>259</v>
      </c>
      <c r="P3708" s="60">
        <v>503003</v>
      </c>
    </row>
    <row r="3709" spans="1:16" hidden="1" x14ac:dyDescent="0.25">
      <c r="A3709" s="60" t="s">
        <v>177</v>
      </c>
      <c r="B3709" s="60" t="s">
        <v>178</v>
      </c>
      <c r="C3709" s="57" t="s">
        <v>170</v>
      </c>
      <c r="D3709" s="61">
        <v>1866.8876055662115</v>
      </c>
      <c r="E3709" s="62">
        <v>0</v>
      </c>
      <c r="F3709" s="60">
        <v>471254</v>
      </c>
      <c r="G3709" s="60" t="s">
        <v>378</v>
      </c>
      <c r="H3709" s="60">
        <v>2016</v>
      </c>
      <c r="I3709" s="62">
        <v>0.496</v>
      </c>
      <c r="J3709" s="60" t="s">
        <v>268</v>
      </c>
      <c r="K3709" s="60">
        <v>870905</v>
      </c>
      <c r="L3709" s="61">
        <v>925.97625236084093</v>
      </c>
      <c r="M3709" s="61">
        <v>940.91135320537057</v>
      </c>
      <c r="N3709" s="61"/>
      <c r="O3709" s="57" t="s">
        <v>259</v>
      </c>
      <c r="P3709" s="60">
        <v>503003</v>
      </c>
    </row>
    <row r="3710" spans="1:16" hidden="1" x14ac:dyDescent="0.25">
      <c r="A3710" s="60" t="s">
        <v>177</v>
      </c>
      <c r="B3710" s="60" t="s">
        <v>178</v>
      </c>
      <c r="C3710" s="57" t="s">
        <v>168</v>
      </c>
      <c r="D3710" s="61">
        <v>1866.8880862322353</v>
      </c>
      <c r="E3710" s="62">
        <v>0</v>
      </c>
      <c r="F3710" s="60">
        <v>444054</v>
      </c>
      <c r="G3710" s="60" t="s">
        <v>386</v>
      </c>
      <c r="H3710" s="60">
        <v>2015</v>
      </c>
      <c r="I3710" s="62">
        <v>0.56699999999999995</v>
      </c>
      <c r="J3710" s="60" t="s">
        <v>268</v>
      </c>
      <c r="K3710" s="60">
        <v>870905</v>
      </c>
      <c r="L3710" s="61">
        <v>1058.5255448936773</v>
      </c>
      <c r="M3710" s="61">
        <v>808.362541338558</v>
      </c>
      <c r="N3710" s="61"/>
      <c r="O3710" s="57" t="s">
        <v>259</v>
      </c>
      <c r="P3710" s="60">
        <v>503003</v>
      </c>
    </row>
    <row r="3711" spans="1:16" hidden="1" x14ac:dyDescent="0.25">
      <c r="A3711" s="60" t="s">
        <v>177</v>
      </c>
      <c r="B3711" s="60" t="s">
        <v>178</v>
      </c>
      <c r="C3711" s="57" t="s">
        <v>168</v>
      </c>
      <c r="D3711" s="61">
        <v>1866.8890520601312</v>
      </c>
      <c r="E3711" s="62">
        <v>0</v>
      </c>
      <c r="F3711" s="60">
        <v>444054</v>
      </c>
      <c r="G3711" s="60" t="s">
        <v>386</v>
      </c>
      <c r="H3711" s="60">
        <v>2015</v>
      </c>
      <c r="I3711" s="62">
        <v>0.56699999999999995</v>
      </c>
      <c r="J3711" s="60" t="s">
        <v>268</v>
      </c>
      <c r="K3711" s="60">
        <v>870905</v>
      </c>
      <c r="L3711" s="61">
        <v>1058.5260925180944</v>
      </c>
      <c r="M3711" s="61">
        <v>808.36295954203683</v>
      </c>
      <c r="N3711" s="61"/>
      <c r="O3711" s="57" t="s">
        <v>259</v>
      </c>
      <c r="P3711" s="60">
        <v>503003</v>
      </c>
    </row>
    <row r="3712" spans="1:16" hidden="1" x14ac:dyDescent="0.25">
      <c r="A3712" s="60" t="s">
        <v>177</v>
      </c>
      <c r="B3712" s="60" t="s">
        <v>178</v>
      </c>
      <c r="C3712" s="57" t="s">
        <v>168</v>
      </c>
      <c r="D3712" s="61">
        <v>1866.8900321029942</v>
      </c>
      <c r="E3712" s="62">
        <v>0</v>
      </c>
      <c r="F3712" s="60">
        <v>444054</v>
      </c>
      <c r="G3712" s="60" t="s">
        <v>386</v>
      </c>
      <c r="H3712" s="60">
        <v>2015</v>
      </c>
      <c r="I3712" s="62">
        <v>0.56699999999999995</v>
      </c>
      <c r="J3712" s="60" t="s">
        <v>268</v>
      </c>
      <c r="K3712" s="60">
        <v>870905</v>
      </c>
      <c r="L3712" s="61">
        <v>1058.5266482023976</v>
      </c>
      <c r="M3712" s="61">
        <v>808.36338390059655</v>
      </c>
      <c r="N3712" s="61"/>
      <c r="O3712" s="57" t="s">
        <v>259</v>
      </c>
      <c r="P3712" s="60">
        <v>503003</v>
      </c>
    </row>
    <row r="3713" spans="1:16" hidden="1" x14ac:dyDescent="0.25">
      <c r="A3713" s="60" t="s">
        <v>177</v>
      </c>
      <c r="B3713" s="60" t="s">
        <v>178</v>
      </c>
      <c r="C3713" s="57" t="s">
        <v>168</v>
      </c>
      <c r="D3713" s="61">
        <v>1866.8912362371148</v>
      </c>
      <c r="E3713" s="62">
        <v>0</v>
      </c>
      <c r="F3713" s="60">
        <v>444054</v>
      </c>
      <c r="G3713" s="60" t="s">
        <v>386</v>
      </c>
      <c r="H3713" s="60">
        <v>2015</v>
      </c>
      <c r="I3713" s="62">
        <v>0.56699999999999995</v>
      </c>
      <c r="J3713" s="60" t="s">
        <v>268</v>
      </c>
      <c r="K3713" s="60">
        <v>870905</v>
      </c>
      <c r="L3713" s="61">
        <v>1058.527330946444</v>
      </c>
      <c r="M3713" s="61">
        <v>808.3639052906708</v>
      </c>
      <c r="N3713" s="61"/>
      <c r="O3713" s="57" t="s">
        <v>259</v>
      </c>
      <c r="P3713" s="60">
        <v>503003</v>
      </c>
    </row>
    <row r="3714" spans="1:16" hidden="1" x14ac:dyDescent="0.25">
      <c r="A3714" s="60" t="s">
        <v>177</v>
      </c>
      <c r="B3714" s="60" t="s">
        <v>178</v>
      </c>
      <c r="C3714" s="57" t="s">
        <v>168</v>
      </c>
      <c r="D3714" s="61">
        <v>1866.8919497121121</v>
      </c>
      <c r="E3714" s="62">
        <v>0</v>
      </c>
      <c r="F3714" s="60">
        <v>444054</v>
      </c>
      <c r="G3714" s="60" t="s">
        <v>386</v>
      </c>
      <c r="H3714" s="60">
        <v>2015</v>
      </c>
      <c r="I3714" s="62">
        <v>0.56699999999999995</v>
      </c>
      <c r="J3714" s="60" t="s">
        <v>268</v>
      </c>
      <c r="K3714" s="60">
        <v>870905</v>
      </c>
      <c r="L3714" s="61">
        <v>1058.5277354867676</v>
      </c>
      <c r="M3714" s="61">
        <v>808.36421422534454</v>
      </c>
      <c r="N3714" s="61"/>
      <c r="O3714" s="57" t="s">
        <v>259</v>
      </c>
      <c r="P3714" s="60">
        <v>503003</v>
      </c>
    </row>
    <row r="3715" spans="1:16" hidden="1" x14ac:dyDescent="0.25">
      <c r="A3715" s="60" t="s">
        <v>177</v>
      </c>
      <c r="B3715" s="60" t="s">
        <v>178</v>
      </c>
      <c r="C3715" s="57" t="s">
        <v>168</v>
      </c>
      <c r="D3715" s="61">
        <v>1866.8938472854802</v>
      </c>
      <c r="E3715" s="62">
        <v>0</v>
      </c>
      <c r="F3715" s="60">
        <v>444054</v>
      </c>
      <c r="G3715" s="60" t="s">
        <v>386</v>
      </c>
      <c r="H3715" s="60">
        <v>2015</v>
      </c>
      <c r="I3715" s="62">
        <v>0.56699999999999995</v>
      </c>
      <c r="J3715" s="60" t="s">
        <v>268</v>
      </c>
      <c r="K3715" s="60">
        <v>870905</v>
      </c>
      <c r="L3715" s="61">
        <v>1058.5288114108671</v>
      </c>
      <c r="M3715" s="61">
        <v>808.36503587461311</v>
      </c>
      <c r="N3715" s="61"/>
      <c r="O3715" s="57" t="s">
        <v>259</v>
      </c>
      <c r="P3715" s="60">
        <v>503003</v>
      </c>
    </row>
    <row r="3716" spans="1:16" hidden="1" x14ac:dyDescent="0.25">
      <c r="A3716" s="60" t="s">
        <v>177</v>
      </c>
      <c r="B3716" s="60" t="s">
        <v>178</v>
      </c>
      <c r="C3716" s="57" t="s">
        <v>168</v>
      </c>
      <c r="D3716" s="61">
        <v>1910.3079955783344</v>
      </c>
      <c r="E3716" s="62">
        <v>0</v>
      </c>
      <c r="F3716" s="60">
        <v>444054</v>
      </c>
      <c r="G3716" s="60" t="s">
        <v>386</v>
      </c>
      <c r="H3716" s="60">
        <v>2016</v>
      </c>
      <c r="I3716" s="62">
        <v>0.56699999999999995</v>
      </c>
      <c r="J3716" s="60" t="s">
        <v>268</v>
      </c>
      <c r="K3716" s="60">
        <v>872008</v>
      </c>
      <c r="L3716" s="61">
        <v>1083.1446334929155</v>
      </c>
      <c r="M3716" s="61">
        <v>827.16336208541884</v>
      </c>
      <c r="N3716" s="61"/>
      <c r="O3716" s="57" t="s">
        <v>283</v>
      </c>
      <c r="P3716" s="60">
        <v>503003</v>
      </c>
    </row>
    <row r="3717" spans="1:16" hidden="1" x14ac:dyDescent="0.25">
      <c r="A3717" s="60" t="s">
        <v>177</v>
      </c>
      <c r="B3717" s="60" t="s">
        <v>178</v>
      </c>
      <c r="C3717" s="57" t="s">
        <v>176</v>
      </c>
      <c r="D3717" s="61">
        <v>1936.3525681144029</v>
      </c>
      <c r="E3717" s="62">
        <v>0</v>
      </c>
      <c r="F3717" s="60">
        <v>494054</v>
      </c>
      <c r="G3717" s="60" t="s">
        <v>385</v>
      </c>
      <c r="H3717" s="60">
        <v>2016</v>
      </c>
      <c r="I3717" s="62">
        <v>0.56699999999999995</v>
      </c>
      <c r="J3717" s="60" t="s">
        <v>268</v>
      </c>
      <c r="K3717" s="60">
        <v>872008</v>
      </c>
      <c r="L3717" s="61">
        <v>1097.9119061208664</v>
      </c>
      <c r="M3717" s="61">
        <v>838.44066199353642</v>
      </c>
      <c r="N3717" s="61"/>
      <c r="O3717" s="57" t="s">
        <v>283</v>
      </c>
      <c r="P3717" s="60">
        <v>503003</v>
      </c>
    </row>
    <row r="3718" spans="1:16" hidden="1" x14ac:dyDescent="0.25">
      <c r="A3718" s="60" t="s">
        <v>177</v>
      </c>
      <c r="B3718" s="60" t="s">
        <v>178</v>
      </c>
      <c r="C3718" s="57" t="s">
        <v>173</v>
      </c>
      <c r="D3718" s="61">
        <v>2036.2047207943854</v>
      </c>
      <c r="E3718" s="62">
        <v>0</v>
      </c>
      <c r="F3718" s="60">
        <v>454054</v>
      </c>
      <c r="G3718" s="60" t="s">
        <v>387</v>
      </c>
      <c r="H3718" s="60">
        <v>2015</v>
      </c>
      <c r="I3718" s="62">
        <v>0.56699999999999995</v>
      </c>
      <c r="J3718" s="60" t="s">
        <v>268</v>
      </c>
      <c r="K3718" s="60">
        <v>870905</v>
      </c>
      <c r="L3718" s="61">
        <v>1154.5280766904164</v>
      </c>
      <c r="M3718" s="61">
        <v>881.67664410396901</v>
      </c>
      <c r="N3718" s="61"/>
      <c r="O3718" s="57" t="s">
        <v>259</v>
      </c>
      <c r="P3718" s="60">
        <v>503003</v>
      </c>
    </row>
    <row r="3719" spans="1:16" hidden="1" x14ac:dyDescent="0.25">
      <c r="A3719" s="60" t="s">
        <v>177</v>
      </c>
      <c r="B3719" s="60" t="s">
        <v>178</v>
      </c>
      <c r="C3719" s="57" t="s">
        <v>173</v>
      </c>
      <c r="D3719" s="61">
        <v>2036.2053739203138</v>
      </c>
      <c r="E3719" s="62">
        <v>0</v>
      </c>
      <c r="F3719" s="60">
        <v>454054</v>
      </c>
      <c r="G3719" s="60" t="s">
        <v>387</v>
      </c>
      <c r="H3719" s="60">
        <v>2015</v>
      </c>
      <c r="I3719" s="62">
        <v>0.56699999999999995</v>
      </c>
      <c r="J3719" s="60" t="s">
        <v>268</v>
      </c>
      <c r="K3719" s="60">
        <v>870905</v>
      </c>
      <c r="L3719" s="61">
        <v>1154.5284470128179</v>
      </c>
      <c r="M3719" s="61">
        <v>881.67692690749595</v>
      </c>
      <c r="N3719" s="61"/>
      <c r="O3719" s="57" t="s">
        <v>259</v>
      </c>
      <c r="P3719" s="60">
        <v>503003</v>
      </c>
    </row>
    <row r="3720" spans="1:16" hidden="1" x14ac:dyDescent="0.25">
      <c r="A3720" s="60" t="s">
        <v>177</v>
      </c>
      <c r="B3720" s="60" t="s">
        <v>178</v>
      </c>
      <c r="C3720" s="57" t="s">
        <v>173</v>
      </c>
      <c r="D3720" s="61">
        <v>2036.2083960955263</v>
      </c>
      <c r="E3720" s="62">
        <v>0</v>
      </c>
      <c r="F3720" s="60">
        <v>454054</v>
      </c>
      <c r="G3720" s="60" t="s">
        <v>387</v>
      </c>
      <c r="H3720" s="60">
        <v>2015</v>
      </c>
      <c r="I3720" s="62">
        <v>0.56699999999999995</v>
      </c>
      <c r="J3720" s="60" t="s">
        <v>268</v>
      </c>
      <c r="K3720" s="60">
        <v>870905</v>
      </c>
      <c r="L3720" s="61">
        <v>1154.5301605861632</v>
      </c>
      <c r="M3720" s="61">
        <v>881.67823550936305</v>
      </c>
      <c r="N3720" s="61"/>
      <c r="O3720" s="57" t="s">
        <v>259</v>
      </c>
      <c r="P3720" s="60">
        <v>503003</v>
      </c>
    </row>
    <row r="3721" spans="1:16" hidden="1" x14ac:dyDescent="0.25">
      <c r="A3721" s="60" t="s">
        <v>177</v>
      </c>
      <c r="B3721" s="60" t="s">
        <v>178</v>
      </c>
      <c r="C3721" s="57" t="s">
        <v>173</v>
      </c>
      <c r="D3721" s="61">
        <v>2036.211483296245</v>
      </c>
      <c r="E3721" s="62">
        <v>0</v>
      </c>
      <c r="F3721" s="60">
        <v>454054</v>
      </c>
      <c r="G3721" s="60" t="s">
        <v>387</v>
      </c>
      <c r="H3721" s="60">
        <v>2015</v>
      </c>
      <c r="I3721" s="62">
        <v>0.56699999999999995</v>
      </c>
      <c r="J3721" s="60" t="s">
        <v>268</v>
      </c>
      <c r="K3721" s="60">
        <v>870905</v>
      </c>
      <c r="L3721" s="61">
        <v>1154.5319110289709</v>
      </c>
      <c r="M3721" s="61">
        <v>881.67957226727412</v>
      </c>
      <c r="N3721" s="61"/>
      <c r="O3721" s="57" t="s">
        <v>259</v>
      </c>
      <c r="P3721" s="60">
        <v>503003</v>
      </c>
    </row>
    <row r="3722" spans="1:16" hidden="1" x14ac:dyDescent="0.25">
      <c r="A3722" s="60" t="s">
        <v>177</v>
      </c>
      <c r="B3722" s="60" t="s">
        <v>178</v>
      </c>
      <c r="C3722" s="57" t="s">
        <v>173</v>
      </c>
      <c r="D3722" s="61">
        <v>2036.2119671438381</v>
      </c>
      <c r="E3722" s="62">
        <v>0</v>
      </c>
      <c r="F3722" s="60">
        <v>454054</v>
      </c>
      <c r="G3722" s="60" t="s">
        <v>387</v>
      </c>
      <c r="H3722" s="60">
        <v>2015</v>
      </c>
      <c r="I3722" s="62">
        <v>0.56699999999999995</v>
      </c>
      <c r="J3722" s="60" t="s">
        <v>268</v>
      </c>
      <c r="K3722" s="60">
        <v>870905</v>
      </c>
      <c r="L3722" s="61">
        <v>1154.5321853705561</v>
      </c>
      <c r="M3722" s="61">
        <v>881.679781773282</v>
      </c>
      <c r="N3722" s="61"/>
      <c r="O3722" s="57" t="s">
        <v>259</v>
      </c>
      <c r="P3722" s="60">
        <v>503003</v>
      </c>
    </row>
    <row r="3723" spans="1:16" hidden="1" x14ac:dyDescent="0.25">
      <c r="A3723" s="60" t="s">
        <v>177</v>
      </c>
      <c r="B3723" s="60" t="s">
        <v>178</v>
      </c>
      <c r="C3723" s="57" t="s">
        <v>173</v>
      </c>
      <c r="D3723" s="61">
        <v>2036.2120256823951</v>
      </c>
      <c r="E3723" s="62">
        <v>0</v>
      </c>
      <c r="F3723" s="60">
        <v>454054</v>
      </c>
      <c r="G3723" s="60" t="s">
        <v>387</v>
      </c>
      <c r="H3723" s="60">
        <v>2015</v>
      </c>
      <c r="I3723" s="62">
        <v>0.56699999999999995</v>
      </c>
      <c r="J3723" s="60" t="s">
        <v>268</v>
      </c>
      <c r="K3723" s="60">
        <v>870905</v>
      </c>
      <c r="L3723" s="61">
        <v>1154.5322185619179</v>
      </c>
      <c r="M3723" s="61">
        <v>881.67980712047711</v>
      </c>
      <c r="N3723" s="61"/>
      <c r="O3723" s="57" t="s">
        <v>259</v>
      </c>
      <c r="P3723" s="60">
        <v>503003</v>
      </c>
    </row>
    <row r="3724" spans="1:16" hidden="1" x14ac:dyDescent="0.25">
      <c r="A3724" s="60" t="s">
        <v>177</v>
      </c>
      <c r="B3724" s="60" t="s">
        <v>178</v>
      </c>
      <c r="C3724" s="57" t="s">
        <v>173</v>
      </c>
      <c r="D3724" s="61">
        <v>2036.2122853585527</v>
      </c>
      <c r="E3724" s="62">
        <v>0</v>
      </c>
      <c r="F3724" s="60">
        <v>454054</v>
      </c>
      <c r="G3724" s="60" t="s">
        <v>387</v>
      </c>
      <c r="H3724" s="60">
        <v>2015</v>
      </c>
      <c r="I3724" s="62">
        <v>0.56699999999999995</v>
      </c>
      <c r="J3724" s="60" t="s">
        <v>268</v>
      </c>
      <c r="K3724" s="60">
        <v>870905</v>
      </c>
      <c r="L3724" s="61">
        <v>1154.5323657982992</v>
      </c>
      <c r="M3724" s="61">
        <v>881.67991956025344</v>
      </c>
      <c r="N3724" s="61"/>
      <c r="O3724" s="57" t="s">
        <v>259</v>
      </c>
      <c r="P3724" s="60">
        <v>503003</v>
      </c>
    </row>
    <row r="3725" spans="1:16" hidden="1" x14ac:dyDescent="0.25">
      <c r="A3725" s="60" t="s">
        <v>177</v>
      </c>
      <c r="B3725" s="60" t="s">
        <v>178</v>
      </c>
      <c r="C3725" s="57">
        <v>1108</v>
      </c>
      <c r="D3725" s="61">
        <v>2086.5026902466798</v>
      </c>
      <c r="E3725" s="62">
        <v>0</v>
      </c>
      <c r="F3725" s="60">
        <v>654054</v>
      </c>
      <c r="G3725" s="60" t="s">
        <v>390</v>
      </c>
      <c r="H3725" s="60">
        <v>2015</v>
      </c>
      <c r="I3725" s="62"/>
      <c r="J3725" s="60"/>
      <c r="K3725" s="60"/>
      <c r="L3725" s="61"/>
      <c r="M3725" s="61">
        <v>2086.5026902466798</v>
      </c>
      <c r="N3725" s="61"/>
      <c r="O3725" s="60" t="s">
        <v>250</v>
      </c>
      <c r="P3725" s="60">
        <v>503003</v>
      </c>
    </row>
    <row r="3726" spans="1:16" hidden="1" x14ac:dyDescent="0.25">
      <c r="A3726" s="60" t="s">
        <v>177</v>
      </c>
      <c r="B3726" s="60" t="s">
        <v>178</v>
      </c>
      <c r="C3726" s="57">
        <v>1000</v>
      </c>
      <c r="D3726" s="61">
        <v>2170.7948708022095</v>
      </c>
      <c r="E3726" s="62">
        <v>0</v>
      </c>
      <c r="F3726" s="60">
        <v>700710</v>
      </c>
      <c r="G3726" s="60" t="s">
        <v>388</v>
      </c>
      <c r="H3726" s="60">
        <v>2015</v>
      </c>
      <c r="I3726" s="62"/>
      <c r="J3726" s="60"/>
      <c r="K3726" s="60"/>
      <c r="L3726" s="61"/>
      <c r="M3726" s="61">
        <v>2170.7948708022095</v>
      </c>
      <c r="N3726" s="61"/>
      <c r="O3726" s="60" t="s">
        <v>250</v>
      </c>
      <c r="P3726" s="60">
        <v>503003</v>
      </c>
    </row>
    <row r="3727" spans="1:16" hidden="1" x14ac:dyDescent="0.25">
      <c r="A3727" s="60" t="s">
        <v>177</v>
      </c>
      <c r="B3727" s="60" t="s">
        <v>178</v>
      </c>
      <c r="C3727" s="57">
        <v>1000</v>
      </c>
      <c r="D3727" s="61">
        <v>2170.7968147482961</v>
      </c>
      <c r="E3727" s="62">
        <v>0</v>
      </c>
      <c r="F3727" s="60">
        <v>700710</v>
      </c>
      <c r="G3727" s="60" t="s">
        <v>388</v>
      </c>
      <c r="H3727" s="60">
        <v>2015</v>
      </c>
      <c r="I3727" s="62"/>
      <c r="J3727" s="60"/>
      <c r="K3727" s="60"/>
      <c r="L3727" s="61"/>
      <c r="M3727" s="61">
        <v>2170.7968147482961</v>
      </c>
      <c r="N3727" s="61"/>
      <c r="O3727" s="60" t="s">
        <v>250</v>
      </c>
      <c r="P3727" s="60">
        <v>503003</v>
      </c>
    </row>
    <row r="3728" spans="1:16" hidden="1" x14ac:dyDescent="0.25">
      <c r="A3728" s="60" t="s">
        <v>177</v>
      </c>
      <c r="B3728" s="60" t="s">
        <v>178</v>
      </c>
      <c r="C3728" s="57">
        <v>1000</v>
      </c>
      <c r="D3728" s="61">
        <v>2170.7995417914753</v>
      </c>
      <c r="E3728" s="62">
        <v>0</v>
      </c>
      <c r="F3728" s="60">
        <v>700710</v>
      </c>
      <c r="G3728" s="60" t="s">
        <v>388</v>
      </c>
      <c r="H3728" s="60">
        <v>2016</v>
      </c>
      <c r="I3728" s="62"/>
      <c r="J3728" s="60"/>
      <c r="K3728" s="60"/>
      <c r="L3728" s="61"/>
      <c r="M3728" s="61">
        <v>2170.7995417914753</v>
      </c>
      <c r="N3728" s="61"/>
      <c r="O3728" s="60" t="s">
        <v>250</v>
      </c>
      <c r="P3728" s="60">
        <v>503003</v>
      </c>
    </row>
    <row r="3729" spans="1:16" hidden="1" x14ac:dyDescent="0.25">
      <c r="A3729" s="60" t="s">
        <v>177</v>
      </c>
      <c r="B3729" s="60" t="s">
        <v>178</v>
      </c>
      <c r="C3729" s="57">
        <v>1000</v>
      </c>
      <c r="D3729" s="61">
        <v>2170.8004015182528</v>
      </c>
      <c r="E3729" s="62">
        <v>0</v>
      </c>
      <c r="F3729" s="60">
        <v>700710</v>
      </c>
      <c r="G3729" s="60" t="s">
        <v>388</v>
      </c>
      <c r="H3729" s="60">
        <v>2015</v>
      </c>
      <c r="I3729" s="62"/>
      <c r="J3729" s="60"/>
      <c r="K3729" s="60"/>
      <c r="L3729" s="61"/>
      <c r="M3729" s="61">
        <v>2170.8004015182528</v>
      </c>
      <c r="N3729" s="61"/>
      <c r="O3729" s="60" t="s">
        <v>250</v>
      </c>
      <c r="P3729" s="60">
        <v>503003</v>
      </c>
    </row>
    <row r="3730" spans="1:16" hidden="1" x14ac:dyDescent="0.25">
      <c r="A3730" s="60" t="s">
        <v>177</v>
      </c>
      <c r="B3730" s="60" t="s">
        <v>178</v>
      </c>
      <c r="C3730" s="57">
        <v>1000</v>
      </c>
      <c r="D3730" s="61">
        <v>2170.8008349683582</v>
      </c>
      <c r="E3730" s="62">
        <v>0</v>
      </c>
      <c r="F3730" s="60">
        <v>700710</v>
      </c>
      <c r="G3730" s="60" t="s">
        <v>388</v>
      </c>
      <c r="H3730" s="60">
        <v>2015</v>
      </c>
      <c r="I3730" s="62"/>
      <c r="J3730" s="60"/>
      <c r="K3730" s="60"/>
      <c r="L3730" s="61"/>
      <c r="M3730" s="61">
        <v>2170.8008349683582</v>
      </c>
      <c r="N3730" s="61"/>
      <c r="O3730" s="60" t="s">
        <v>250</v>
      </c>
      <c r="P3730" s="60">
        <v>503003</v>
      </c>
    </row>
    <row r="3731" spans="1:16" hidden="1" x14ac:dyDescent="0.25">
      <c r="A3731" s="60" t="s">
        <v>177</v>
      </c>
      <c r="B3731" s="60" t="s">
        <v>178</v>
      </c>
      <c r="C3731" s="57">
        <v>1000</v>
      </c>
      <c r="D3731" s="61">
        <v>2170.8014941933779</v>
      </c>
      <c r="E3731" s="62">
        <v>0</v>
      </c>
      <c r="F3731" s="60">
        <v>700710</v>
      </c>
      <c r="G3731" s="60" t="s">
        <v>388</v>
      </c>
      <c r="H3731" s="60">
        <v>2015</v>
      </c>
      <c r="I3731" s="62"/>
      <c r="J3731" s="60"/>
      <c r="K3731" s="60"/>
      <c r="L3731" s="61"/>
      <c r="M3731" s="61">
        <v>2170.8014941933779</v>
      </c>
      <c r="N3731" s="61"/>
      <c r="O3731" s="60" t="s">
        <v>250</v>
      </c>
      <c r="P3731" s="60">
        <v>503003</v>
      </c>
    </row>
    <row r="3732" spans="1:16" hidden="1" x14ac:dyDescent="0.25">
      <c r="A3732" s="60" t="s">
        <v>177</v>
      </c>
      <c r="B3732" s="60" t="s">
        <v>178</v>
      </c>
      <c r="C3732" s="57">
        <v>1000</v>
      </c>
      <c r="D3732" s="61">
        <v>2170.8036482868615</v>
      </c>
      <c r="E3732" s="62">
        <v>0</v>
      </c>
      <c r="F3732" s="60">
        <v>700710</v>
      </c>
      <c r="G3732" s="60" t="s">
        <v>388</v>
      </c>
      <c r="H3732" s="60">
        <v>2015</v>
      </c>
      <c r="I3732" s="62"/>
      <c r="J3732" s="60"/>
      <c r="K3732" s="60"/>
      <c r="L3732" s="61"/>
      <c r="M3732" s="61">
        <v>2170.8036482868615</v>
      </c>
      <c r="N3732" s="61"/>
      <c r="O3732" s="60" t="s">
        <v>250</v>
      </c>
      <c r="P3732" s="60">
        <v>503003</v>
      </c>
    </row>
    <row r="3733" spans="1:16" hidden="1" x14ac:dyDescent="0.25">
      <c r="A3733" s="60" t="s">
        <v>177</v>
      </c>
      <c r="B3733" s="60" t="s">
        <v>178</v>
      </c>
      <c r="C3733" s="57">
        <v>1000</v>
      </c>
      <c r="D3733" s="61">
        <v>2170.8042402247079</v>
      </c>
      <c r="E3733" s="62">
        <v>0</v>
      </c>
      <c r="F3733" s="60">
        <v>700710</v>
      </c>
      <c r="G3733" s="60" t="s">
        <v>388</v>
      </c>
      <c r="H3733" s="60">
        <v>2015</v>
      </c>
      <c r="I3733" s="62"/>
      <c r="J3733" s="60"/>
      <c r="K3733" s="60"/>
      <c r="L3733" s="61"/>
      <c r="M3733" s="61">
        <v>2170.8042402247079</v>
      </c>
      <c r="N3733" s="61"/>
      <c r="O3733" s="60" t="s">
        <v>250</v>
      </c>
      <c r="P3733" s="60">
        <v>503003</v>
      </c>
    </row>
    <row r="3734" spans="1:16" hidden="1" x14ac:dyDescent="0.25">
      <c r="A3734" s="60" t="s">
        <v>177</v>
      </c>
      <c r="B3734" s="60" t="s">
        <v>178</v>
      </c>
      <c r="C3734" s="57" t="s">
        <v>173</v>
      </c>
      <c r="D3734" s="61">
        <v>2188.165644872352</v>
      </c>
      <c r="E3734" s="62">
        <v>0</v>
      </c>
      <c r="F3734" s="60">
        <v>454054</v>
      </c>
      <c r="G3734" s="60" t="s">
        <v>387</v>
      </c>
      <c r="H3734" s="60">
        <v>2016</v>
      </c>
      <c r="I3734" s="62">
        <v>0.56699999999999995</v>
      </c>
      <c r="J3734" s="60" t="s">
        <v>268</v>
      </c>
      <c r="K3734" s="60">
        <v>872008</v>
      </c>
      <c r="L3734" s="61">
        <v>1240.6899206426235</v>
      </c>
      <c r="M3734" s="61">
        <v>947.47572422972848</v>
      </c>
      <c r="N3734" s="61"/>
      <c r="O3734" s="57" t="s">
        <v>283</v>
      </c>
      <c r="P3734" s="60">
        <v>503003</v>
      </c>
    </row>
    <row r="3735" spans="1:16" hidden="1" x14ac:dyDescent="0.25">
      <c r="A3735" s="60" t="s">
        <v>177</v>
      </c>
      <c r="B3735" s="60" t="s">
        <v>178</v>
      </c>
      <c r="C3735" s="57" t="s">
        <v>171</v>
      </c>
      <c r="D3735" s="61">
        <v>2220.247302194512</v>
      </c>
      <c r="E3735" s="62">
        <v>0</v>
      </c>
      <c r="F3735" s="60">
        <v>404054</v>
      </c>
      <c r="G3735" s="60" t="s">
        <v>391</v>
      </c>
      <c r="H3735" s="60">
        <v>2014</v>
      </c>
      <c r="I3735" s="62">
        <v>0.56699999999999995</v>
      </c>
      <c r="J3735" s="60" t="s">
        <v>268</v>
      </c>
      <c r="K3735" s="60">
        <v>870905</v>
      </c>
      <c r="L3735" s="61">
        <v>1258.8802203442883</v>
      </c>
      <c r="M3735" s="61">
        <v>961.36708185022371</v>
      </c>
      <c r="N3735" s="61"/>
      <c r="O3735" s="57" t="s">
        <v>259</v>
      </c>
      <c r="P3735" s="60">
        <v>503003</v>
      </c>
    </row>
    <row r="3736" spans="1:16" hidden="1" x14ac:dyDescent="0.25">
      <c r="A3736" s="60" t="s">
        <v>177</v>
      </c>
      <c r="B3736" s="60" t="s">
        <v>178</v>
      </c>
      <c r="C3736" s="57" t="s">
        <v>171</v>
      </c>
      <c r="D3736" s="61">
        <v>2220.249643635847</v>
      </c>
      <c r="E3736" s="62">
        <v>0</v>
      </c>
      <c r="F3736" s="60">
        <v>404054</v>
      </c>
      <c r="G3736" s="60" t="s">
        <v>391</v>
      </c>
      <c r="H3736" s="60">
        <v>2014</v>
      </c>
      <c r="I3736" s="62">
        <v>0.56699999999999995</v>
      </c>
      <c r="J3736" s="60" t="s">
        <v>268</v>
      </c>
      <c r="K3736" s="60">
        <v>870905</v>
      </c>
      <c r="L3736" s="61">
        <v>1258.881547941525</v>
      </c>
      <c r="M3736" s="61">
        <v>961.36809569432194</v>
      </c>
      <c r="N3736" s="61"/>
      <c r="O3736" s="57" t="s">
        <v>259</v>
      </c>
      <c r="P3736" s="60">
        <v>503003</v>
      </c>
    </row>
    <row r="3737" spans="1:16" hidden="1" x14ac:dyDescent="0.25">
      <c r="A3737" s="60" t="s">
        <v>177</v>
      </c>
      <c r="B3737" s="60" t="s">
        <v>178</v>
      </c>
      <c r="C3737" s="57" t="s">
        <v>171</v>
      </c>
      <c r="D3737" s="61">
        <v>2220.2534468220333</v>
      </c>
      <c r="E3737" s="62">
        <v>0</v>
      </c>
      <c r="F3737" s="60">
        <v>404054</v>
      </c>
      <c r="G3737" s="60" t="s">
        <v>391</v>
      </c>
      <c r="H3737" s="60">
        <v>2014</v>
      </c>
      <c r="I3737" s="62">
        <v>0.56699999999999995</v>
      </c>
      <c r="J3737" s="60" t="s">
        <v>268</v>
      </c>
      <c r="K3737" s="60">
        <v>870905</v>
      </c>
      <c r="L3737" s="61">
        <v>1258.8837043480928</v>
      </c>
      <c r="M3737" s="61">
        <v>961.36974247394051</v>
      </c>
      <c r="N3737" s="61"/>
      <c r="O3737" s="57" t="s">
        <v>259</v>
      </c>
      <c r="P3737" s="60">
        <v>503003</v>
      </c>
    </row>
    <row r="3738" spans="1:16" hidden="1" x14ac:dyDescent="0.25">
      <c r="A3738" s="60" t="s">
        <v>177</v>
      </c>
      <c r="B3738" s="60" t="s">
        <v>178</v>
      </c>
      <c r="C3738" s="57" t="s">
        <v>171</v>
      </c>
      <c r="D3738" s="61">
        <v>2319.2207248471218</v>
      </c>
      <c r="E3738" s="62">
        <v>0</v>
      </c>
      <c r="F3738" s="60">
        <v>404054</v>
      </c>
      <c r="G3738" s="60" t="s">
        <v>391</v>
      </c>
      <c r="H3738" s="60">
        <v>2015</v>
      </c>
      <c r="I3738" s="62">
        <v>0.56699999999999995</v>
      </c>
      <c r="J3738" s="60" t="s">
        <v>268</v>
      </c>
      <c r="K3738" s="60">
        <v>870905</v>
      </c>
      <c r="L3738" s="61">
        <v>1314.998150988318</v>
      </c>
      <c r="M3738" s="61">
        <v>1004.2225738588038</v>
      </c>
      <c r="N3738" s="61"/>
      <c r="O3738" s="57" t="s">
        <v>259</v>
      </c>
      <c r="P3738" s="60">
        <v>503003</v>
      </c>
    </row>
    <row r="3739" spans="1:16" hidden="1" x14ac:dyDescent="0.25">
      <c r="A3739" s="60" t="s">
        <v>177</v>
      </c>
      <c r="B3739" s="60" t="s">
        <v>178</v>
      </c>
      <c r="C3739" s="57">
        <v>1300</v>
      </c>
      <c r="D3739" s="61">
        <v>2361.8358869877652</v>
      </c>
      <c r="E3739" s="62">
        <v>0</v>
      </c>
      <c r="F3739" s="60">
        <v>300204</v>
      </c>
      <c r="G3739" s="60" t="s">
        <v>380</v>
      </c>
      <c r="H3739" s="60">
        <v>2015</v>
      </c>
      <c r="I3739" s="62">
        <v>0.56699999999999995</v>
      </c>
      <c r="J3739" s="60" t="s">
        <v>268</v>
      </c>
      <c r="K3739" s="60">
        <v>870905</v>
      </c>
      <c r="L3739" s="61">
        <v>1339.1609479220629</v>
      </c>
      <c r="M3739" s="61">
        <v>1022.6749390657023</v>
      </c>
      <c r="N3739" s="61"/>
      <c r="O3739" s="57" t="s">
        <v>259</v>
      </c>
      <c r="P3739" s="60">
        <v>503003</v>
      </c>
    </row>
    <row r="3740" spans="1:16" hidden="1" x14ac:dyDescent="0.25">
      <c r="A3740" s="60" t="s">
        <v>177</v>
      </c>
      <c r="B3740" s="60" t="s">
        <v>178</v>
      </c>
      <c r="C3740" s="57">
        <v>1300</v>
      </c>
      <c r="D3740" s="61">
        <v>2361.8374486272814</v>
      </c>
      <c r="E3740" s="62">
        <v>0</v>
      </c>
      <c r="F3740" s="60">
        <v>300204</v>
      </c>
      <c r="G3740" s="60" t="s">
        <v>380</v>
      </c>
      <c r="H3740" s="60">
        <v>2015</v>
      </c>
      <c r="I3740" s="62">
        <v>0.56699999999999995</v>
      </c>
      <c r="J3740" s="60" t="s">
        <v>268</v>
      </c>
      <c r="K3740" s="60">
        <v>870905</v>
      </c>
      <c r="L3740" s="61">
        <v>1339.1618333716685</v>
      </c>
      <c r="M3740" s="61">
        <v>1022.6756152556129</v>
      </c>
      <c r="N3740" s="61"/>
      <c r="O3740" s="57" t="s">
        <v>259</v>
      </c>
      <c r="P3740" s="60">
        <v>503003</v>
      </c>
    </row>
    <row r="3741" spans="1:16" hidden="1" x14ac:dyDescent="0.25">
      <c r="A3741" s="60" t="s">
        <v>177</v>
      </c>
      <c r="B3741" s="60" t="s">
        <v>178</v>
      </c>
      <c r="C3741" s="57" t="s">
        <v>169</v>
      </c>
      <c r="D3741" s="61">
        <v>2387.8781484636352</v>
      </c>
      <c r="E3741" s="62">
        <v>0</v>
      </c>
      <c r="F3741" s="60">
        <v>474054</v>
      </c>
      <c r="G3741" s="60" t="s">
        <v>383</v>
      </c>
      <c r="H3741" s="60">
        <v>2015</v>
      </c>
      <c r="I3741" s="62">
        <v>0.56699999999999995</v>
      </c>
      <c r="J3741" s="60" t="s">
        <v>268</v>
      </c>
      <c r="K3741" s="60">
        <v>870905</v>
      </c>
      <c r="L3741" s="61">
        <v>1353.9269101788809</v>
      </c>
      <c r="M3741" s="61">
        <v>1033.9512382847543</v>
      </c>
      <c r="N3741" s="61"/>
      <c r="O3741" s="57" t="s">
        <v>259</v>
      </c>
      <c r="P3741" s="60">
        <v>503003</v>
      </c>
    </row>
    <row r="3742" spans="1:16" hidden="1" x14ac:dyDescent="0.25">
      <c r="A3742" s="60" t="s">
        <v>177</v>
      </c>
      <c r="B3742" s="60" t="s">
        <v>178</v>
      </c>
      <c r="C3742" s="57" t="s">
        <v>169</v>
      </c>
      <c r="D3742" s="61">
        <v>1193.9386147620289</v>
      </c>
      <c r="E3742" s="62">
        <v>0</v>
      </c>
      <c r="F3742" s="60">
        <v>474054</v>
      </c>
      <c r="G3742" s="60" t="s">
        <v>383</v>
      </c>
      <c r="H3742" s="60">
        <v>2015</v>
      </c>
      <c r="I3742" s="62">
        <v>0.56699999999999995</v>
      </c>
      <c r="J3742" s="60" t="s">
        <v>268</v>
      </c>
      <c r="K3742" s="60">
        <v>870905</v>
      </c>
      <c r="L3742" s="61">
        <v>676.9631945700703</v>
      </c>
      <c r="M3742" s="61">
        <v>516.97542019195862</v>
      </c>
      <c r="N3742" s="61"/>
      <c r="O3742" s="57" t="s">
        <v>259</v>
      </c>
      <c r="P3742" s="60">
        <v>503003</v>
      </c>
    </row>
    <row r="3743" spans="1:16" hidden="1" x14ac:dyDescent="0.25">
      <c r="A3743" s="60" t="s">
        <v>177</v>
      </c>
      <c r="B3743" s="60" t="s">
        <v>178</v>
      </c>
      <c r="C3743" s="57" t="s">
        <v>5</v>
      </c>
      <c r="D3743" s="61">
        <v>2448.6590982783614</v>
      </c>
      <c r="E3743" s="62">
        <v>0</v>
      </c>
      <c r="F3743" s="60">
        <v>424054</v>
      </c>
      <c r="G3743" s="60" t="s">
        <v>389</v>
      </c>
      <c r="H3743" s="60">
        <v>2015</v>
      </c>
      <c r="I3743" s="62">
        <v>0.56699999999999995</v>
      </c>
      <c r="J3743" s="60" t="s">
        <v>268</v>
      </c>
      <c r="K3743" s="60">
        <v>870905</v>
      </c>
      <c r="L3743" s="61">
        <v>1388.3897087238308</v>
      </c>
      <c r="M3743" s="61">
        <v>1060.2693895545306</v>
      </c>
      <c r="N3743" s="61"/>
      <c r="O3743" s="57" t="s">
        <v>259</v>
      </c>
      <c r="P3743" s="60">
        <v>503003</v>
      </c>
    </row>
    <row r="3744" spans="1:16" hidden="1" x14ac:dyDescent="0.25">
      <c r="A3744" s="60" t="s">
        <v>177</v>
      </c>
      <c r="B3744" s="60" t="s">
        <v>178</v>
      </c>
      <c r="C3744" s="57" t="s">
        <v>5</v>
      </c>
      <c r="D3744" s="61">
        <v>2448.6616051101237</v>
      </c>
      <c r="E3744" s="62">
        <v>0</v>
      </c>
      <c r="F3744" s="60">
        <v>424054</v>
      </c>
      <c r="G3744" s="60" t="s">
        <v>389</v>
      </c>
      <c r="H3744" s="60">
        <v>2015</v>
      </c>
      <c r="I3744" s="62">
        <v>0.56699999999999995</v>
      </c>
      <c r="J3744" s="60" t="s">
        <v>268</v>
      </c>
      <c r="K3744" s="60">
        <v>870905</v>
      </c>
      <c r="L3744" s="61">
        <v>1388.3911300974401</v>
      </c>
      <c r="M3744" s="61">
        <v>1060.2704750126836</v>
      </c>
      <c r="N3744" s="61"/>
      <c r="O3744" s="57" t="s">
        <v>259</v>
      </c>
      <c r="P3744" s="60">
        <v>503003</v>
      </c>
    </row>
    <row r="3745" spans="1:16" hidden="1" x14ac:dyDescent="0.25">
      <c r="A3745" s="60" t="s">
        <v>177</v>
      </c>
      <c r="B3745" s="60" t="s">
        <v>178</v>
      </c>
      <c r="C3745" s="57" t="s">
        <v>5</v>
      </c>
      <c r="D3745" s="61">
        <v>2448.6616947407256</v>
      </c>
      <c r="E3745" s="62">
        <v>0</v>
      </c>
      <c r="F3745" s="60">
        <v>424054</v>
      </c>
      <c r="G3745" s="60" t="s">
        <v>389</v>
      </c>
      <c r="H3745" s="60">
        <v>2015</v>
      </c>
      <c r="I3745" s="62">
        <v>0.56699999999999995</v>
      </c>
      <c r="J3745" s="60" t="s">
        <v>268</v>
      </c>
      <c r="K3745" s="60">
        <v>870905</v>
      </c>
      <c r="L3745" s="61">
        <v>1388.3911809179913</v>
      </c>
      <c r="M3745" s="61">
        <v>1060.2705138227343</v>
      </c>
      <c r="N3745" s="61"/>
      <c r="O3745" s="57" t="s">
        <v>259</v>
      </c>
      <c r="P3745" s="60">
        <v>503003</v>
      </c>
    </row>
    <row r="3746" spans="1:16" hidden="1" x14ac:dyDescent="0.25">
      <c r="A3746" s="60" t="s">
        <v>177</v>
      </c>
      <c r="B3746" s="60" t="s">
        <v>178</v>
      </c>
      <c r="C3746" s="57" t="s">
        <v>5</v>
      </c>
      <c r="D3746" s="61">
        <v>2448.6622471079181</v>
      </c>
      <c r="E3746" s="62">
        <v>0</v>
      </c>
      <c r="F3746" s="60">
        <v>424054</v>
      </c>
      <c r="G3746" s="60" t="s">
        <v>389</v>
      </c>
      <c r="H3746" s="60">
        <v>2015</v>
      </c>
      <c r="I3746" s="62">
        <v>0.56699999999999995</v>
      </c>
      <c r="J3746" s="60" t="s">
        <v>268</v>
      </c>
      <c r="K3746" s="60">
        <v>870905</v>
      </c>
      <c r="L3746" s="61">
        <v>1388.3914941101893</v>
      </c>
      <c r="M3746" s="61">
        <v>1060.2707529977288</v>
      </c>
      <c r="N3746" s="61"/>
      <c r="O3746" s="57" t="s">
        <v>259</v>
      </c>
      <c r="P3746" s="60">
        <v>503003</v>
      </c>
    </row>
    <row r="3747" spans="1:16" hidden="1" x14ac:dyDescent="0.25">
      <c r="A3747" s="60" t="s">
        <v>177</v>
      </c>
      <c r="B3747" s="60" t="s">
        <v>178</v>
      </c>
      <c r="C3747" s="57" t="s">
        <v>5</v>
      </c>
      <c r="D3747" s="61">
        <v>2448.6632427666518</v>
      </c>
      <c r="E3747" s="62">
        <v>0</v>
      </c>
      <c r="F3747" s="60">
        <v>424054</v>
      </c>
      <c r="G3747" s="60" t="s">
        <v>389</v>
      </c>
      <c r="H3747" s="60">
        <v>2015</v>
      </c>
      <c r="I3747" s="62">
        <v>0.56699999999999995</v>
      </c>
      <c r="J3747" s="60" t="s">
        <v>268</v>
      </c>
      <c r="K3747" s="60">
        <v>870905</v>
      </c>
      <c r="L3747" s="61">
        <v>1388.3920586486915</v>
      </c>
      <c r="M3747" s="61">
        <v>1060.2711841179603</v>
      </c>
      <c r="N3747" s="61"/>
      <c r="O3747" s="57" t="s">
        <v>259</v>
      </c>
      <c r="P3747" s="60">
        <v>503003</v>
      </c>
    </row>
    <row r="3748" spans="1:16" hidden="1" x14ac:dyDescent="0.25">
      <c r="A3748" s="60" t="s">
        <v>177</v>
      </c>
      <c r="B3748" s="60" t="s">
        <v>178</v>
      </c>
      <c r="C3748" s="57" t="s">
        <v>5</v>
      </c>
      <c r="D3748" s="61">
        <v>2448.6638089020539</v>
      </c>
      <c r="E3748" s="62">
        <v>0</v>
      </c>
      <c r="F3748" s="60">
        <v>424054</v>
      </c>
      <c r="G3748" s="60" t="s">
        <v>389</v>
      </c>
      <c r="H3748" s="60">
        <v>2015</v>
      </c>
      <c r="I3748" s="62">
        <v>0.56699999999999995</v>
      </c>
      <c r="J3748" s="60" t="s">
        <v>268</v>
      </c>
      <c r="K3748" s="60">
        <v>870905</v>
      </c>
      <c r="L3748" s="61">
        <v>1388.3923796474644</v>
      </c>
      <c r="M3748" s="61">
        <v>1060.2714292545895</v>
      </c>
      <c r="N3748" s="61"/>
      <c r="O3748" s="57" t="s">
        <v>259</v>
      </c>
      <c r="P3748" s="60">
        <v>503003</v>
      </c>
    </row>
    <row r="3749" spans="1:16" hidden="1" x14ac:dyDescent="0.25">
      <c r="A3749" s="60" t="s">
        <v>177</v>
      </c>
      <c r="B3749" s="60" t="s">
        <v>178</v>
      </c>
      <c r="C3749" s="57" t="s">
        <v>5</v>
      </c>
      <c r="D3749" s="61">
        <v>2448.6670929453348</v>
      </c>
      <c r="E3749" s="62">
        <v>0</v>
      </c>
      <c r="F3749" s="60">
        <v>424054</v>
      </c>
      <c r="G3749" s="60" t="s">
        <v>389</v>
      </c>
      <c r="H3749" s="60">
        <v>2015</v>
      </c>
      <c r="I3749" s="62">
        <v>0.56699999999999995</v>
      </c>
      <c r="J3749" s="60" t="s">
        <v>268</v>
      </c>
      <c r="K3749" s="60">
        <v>870905</v>
      </c>
      <c r="L3749" s="61">
        <v>1388.3942417000048</v>
      </c>
      <c r="M3749" s="61">
        <v>1060.27285124533</v>
      </c>
      <c r="N3749" s="61"/>
      <c r="O3749" s="57" t="s">
        <v>259</v>
      </c>
      <c r="P3749" s="60">
        <v>503003</v>
      </c>
    </row>
    <row r="3750" spans="1:16" hidden="1" x14ac:dyDescent="0.25">
      <c r="A3750" s="60" t="s">
        <v>177</v>
      </c>
      <c r="B3750" s="60" t="s">
        <v>178</v>
      </c>
      <c r="C3750" s="57" t="s">
        <v>167</v>
      </c>
      <c r="D3750" s="61">
        <v>2514.5033920501619</v>
      </c>
      <c r="E3750" s="62">
        <v>0</v>
      </c>
      <c r="F3750" s="60">
        <v>464054</v>
      </c>
      <c r="G3750" s="60" t="s">
        <v>392</v>
      </c>
      <c r="H3750" s="60">
        <v>2015</v>
      </c>
      <c r="I3750" s="62">
        <v>0.56699999999999995</v>
      </c>
      <c r="J3750" s="60" t="s">
        <v>268</v>
      </c>
      <c r="K3750" s="60">
        <v>870905</v>
      </c>
      <c r="L3750" s="61">
        <v>1425.7234232924416</v>
      </c>
      <c r="M3750" s="61">
        <v>1088.7799687577203</v>
      </c>
      <c r="N3750" s="61"/>
      <c r="O3750" s="57" t="s">
        <v>259</v>
      </c>
      <c r="P3750" s="60">
        <v>503003</v>
      </c>
    </row>
    <row r="3751" spans="1:16" hidden="1" x14ac:dyDescent="0.25">
      <c r="A3751" s="60" t="s">
        <v>177</v>
      </c>
      <c r="B3751" s="60" t="s">
        <v>178</v>
      </c>
      <c r="C3751" s="57" t="s">
        <v>175</v>
      </c>
      <c r="D3751" s="61">
        <v>2518.1256851504095</v>
      </c>
      <c r="E3751" s="62">
        <v>0</v>
      </c>
      <c r="F3751" s="60">
        <v>414054</v>
      </c>
      <c r="G3751" s="60" t="s">
        <v>381</v>
      </c>
      <c r="H3751" s="60">
        <v>2015</v>
      </c>
      <c r="I3751" s="62">
        <v>0.56699999999999995</v>
      </c>
      <c r="J3751" s="60" t="s">
        <v>268</v>
      </c>
      <c r="K3751" s="60">
        <v>870905</v>
      </c>
      <c r="L3751" s="61">
        <v>1427.777263480282</v>
      </c>
      <c r="M3751" s="61">
        <v>1090.3484216701274</v>
      </c>
      <c r="N3751" s="61"/>
      <c r="O3751" s="57" t="s">
        <v>259</v>
      </c>
      <c r="P3751" s="60">
        <v>503003</v>
      </c>
    </row>
    <row r="3752" spans="1:16" hidden="1" x14ac:dyDescent="0.25">
      <c r="A3752" s="60" t="s">
        <v>177</v>
      </c>
      <c r="B3752" s="60" t="s">
        <v>178</v>
      </c>
      <c r="C3752" s="57" t="s">
        <v>175</v>
      </c>
      <c r="D3752" s="61">
        <v>2518.1297066335183</v>
      </c>
      <c r="E3752" s="62">
        <v>0</v>
      </c>
      <c r="F3752" s="60">
        <v>414054</v>
      </c>
      <c r="G3752" s="60" t="s">
        <v>381</v>
      </c>
      <c r="H3752" s="60">
        <v>2015</v>
      </c>
      <c r="I3752" s="62">
        <v>0.56699999999999995</v>
      </c>
      <c r="J3752" s="60" t="s">
        <v>268</v>
      </c>
      <c r="K3752" s="60">
        <v>870905</v>
      </c>
      <c r="L3752" s="61">
        <v>1427.7795436612048</v>
      </c>
      <c r="M3752" s="61">
        <v>1090.3501629723135</v>
      </c>
      <c r="N3752" s="61"/>
      <c r="O3752" s="57" t="s">
        <v>259</v>
      </c>
      <c r="P3752" s="60">
        <v>503003</v>
      </c>
    </row>
    <row r="3753" spans="1:16" hidden="1" x14ac:dyDescent="0.25">
      <c r="A3753" s="60" t="s">
        <v>177</v>
      </c>
      <c r="B3753" s="60" t="s">
        <v>178</v>
      </c>
      <c r="C3753" s="57" t="s">
        <v>175</v>
      </c>
      <c r="D3753" s="61">
        <v>2544.1814654511318</v>
      </c>
      <c r="E3753" s="62">
        <v>0</v>
      </c>
      <c r="F3753" s="60">
        <v>414054</v>
      </c>
      <c r="G3753" s="60" t="s">
        <v>381</v>
      </c>
      <c r="H3753" s="60">
        <v>2016</v>
      </c>
      <c r="I3753" s="62">
        <v>0.56699999999999995</v>
      </c>
      <c r="J3753" s="60" t="s">
        <v>268</v>
      </c>
      <c r="K3753" s="60">
        <v>872008</v>
      </c>
      <c r="L3753" s="61">
        <v>1442.5508909107916</v>
      </c>
      <c r="M3753" s="61">
        <v>1101.6305745403401</v>
      </c>
      <c r="N3753" s="61"/>
      <c r="O3753" s="57" t="s">
        <v>283</v>
      </c>
      <c r="P3753" s="60">
        <v>503003</v>
      </c>
    </row>
    <row r="3754" spans="1:16" hidden="1" x14ac:dyDescent="0.25">
      <c r="A3754" s="60" t="s">
        <v>177</v>
      </c>
      <c r="B3754" s="60" t="s">
        <v>178</v>
      </c>
      <c r="C3754" s="57" t="s">
        <v>172</v>
      </c>
      <c r="D3754" s="61">
        <v>2613.6446337711814</v>
      </c>
      <c r="E3754" s="62">
        <v>0</v>
      </c>
      <c r="F3754" s="60">
        <v>484054</v>
      </c>
      <c r="G3754" s="60" t="s">
        <v>382</v>
      </c>
      <c r="H3754" s="60">
        <v>2015</v>
      </c>
      <c r="I3754" s="62">
        <v>0.56699999999999995</v>
      </c>
      <c r="J3754" s="60" t="s">
        <v>268</v>
      </c>
      <c r="K3754" s="60">
        <v>870905</v>
      </c>
      <c r="L3754" s="61">
        <v>1481.9365073482597</v>
      </c>
      <c r="M3754" s="61">
        <v>1131.7081264229216</v>
      </c>
      <c r="N3754" s="61"/>
      <c r="O3754" s="57" t="s">
        <v>259</v>
      </c>
      <c r="P3754" s="60">
        <v>503003</v>
      </c>
    </row>
    <row r="3755" spans="1:16" hidden="1" x14ac:dyDescent="0.25">
      <c r="A3755" s="60" t="s">
        <v>177</v>
      </c>
      <c r="B3755" s="60" t="s">
        <v>178</v>
      </c>
      <c r="C3755" s="57" t="s">
        <v>172</v>
      </c>
      <c r="D3755" s="61">
        <v>2613.6448325720639</v>
      </c>
      <c r="E3755" s="62">
        <v>0</v>
      </c>
      <c r="F3755" s="60">
        <v>484054</v>
      </c>
      <c r="G3755" s="60" t="s">
        <v>382</v>
      </c>
      <c r="H3755" s="60">
        <v>2015</v>
      </c>
      <c r="I3755" s="62">
        <v>0.56699999999999995</v>
      </c>
      <c r="J3755" s="60" t="s">
        <v>268</v>
      </c>
      <c r="K3755" s="60">
        <v>870905</v>
      </c>
      <c r="L3755" s="61">
        <v>1481.9366200683601</v>
      </c>
      <c r="M3755" s="61">
        <v>1131.7082125037039</v>
      </c>
      <c r="N3755" s="61"/>
      <c r="O3755" s="57" t="s">
        <v>259</v>
      </c>
      <c r="P3755" s="60">
        <v>503003</v>
      </c>
    </row>
    <row r="3756" spans="1:16" hidden="1" x14ac:dyDescent="0.25">
      <c r="A3756" s="60" t="s">
        <v>177</v>
      </c>
      <c r="B3756" s="60" t="s">
        <v>178</v>
      </c>
      <c r="C3756" s="57" t="s">
        <v>5</v>
      </c>
      <c r="D3756" s="61">
        <v>2622.327386064745</v>
      </c>
      <c r="E3756" s="62">
        <v>0</v>
      </c>
      <c r="F3756" s="60">
        <v>424054</v>
      </c>
      <c r="G3756" s="60" t="s">
        <v>389</v>
      </c>
      <c r="H3756" s="60">
        <v>2016</v>
      </c>
      <c r="I3756" s="62">
        <v>0.56699999999999995</v>
      </c>
      <c r="J3756" s="60" t="s">
        <v>268</v>
      </c>
      <c r="K3756" s="60">
        <v>872008</v>
      </c>
      <c r="L3756" s="61">
        <v>1486.8596278987104</v>
      </c>
      <c r="M3756" s="61">
        <v>1135.4677581660346</v>
      </c>
      <c r="N3756" s="61"/>
      <c r="O3756" s="57" t="s">
        <v>283</v>
      </c>
      <c r="P3756" s="60">
        <v>503003</v>
      </c>
    </row>
    <row r="3757" spans="1:16" hidden="1" x14ac:dyDescent="0.25">
      <c r="A3757" s="60" t="s">
        <v>177</v>
      </c>
      <c r="B3757" s="60" t="s">
        <v>178</v>
      </c>
      <c r="C3757" s="57" t="s">
        <v>170</v>
      </c>
      <c r="D3757" s="61">
        <v>2665.7454558400173</v>
      </c>
      <c r="E3757" s="62">
        <v>0</v>
      </c>
      <c r="F3757" s="60">
        <v>471254</v>
      </c>
      <c r="G3757" s="60" t="s">
        <v>378</v>
      </c>
      <c r="H3757" s="60">
        <v>2015</v>
      </c>
      <c r="I3757" s="62">
        <v>0.496</v>
      </c>
      <c r="J3757" s="60" t="s">
        <v>268</v>
      </c>
      <c r="K3757" s="60">
        <v>870905</v>
      </c>
      <c r="L3757" s="61">
        <v>1322.2097460966486</v>
      </c>
      <c r="M3757" s="61">
        <v>1343.5357097433687</v>
      </c>
      <c r="N3757" s="61"/>
      <c r="O3757" s="57" t="s">
        <v>259</v>
      </c>
      <c r="P3757" s="60">
        <v>503003</v>
      </c>
    </row>
    <row r="3758" spans="1:16" hidden="1" x14ac:dyDescent="0.25">
      <c r="A3758" s="60" t="s">
        <v>177</v>
      </c>
      <c r="B3758" s="60" t="s">
        <v>178</v>
      </c>
      <c r="C3758" s="57" t="s">
        <v>170</v>
      </c>
      <c r="D3758" s="61">
        <v>2665.7466941357147</v>
      </c>
      <c r="E3758" s="62">
        <v>0</v>
      </c>
      <c r="F3758" s="60">
        <v>471254</v>
      </c>
      <c r="G3758" s="60" t="s">
        <v>378</v>
      </c>
      <c r="H3758" s="60">
        <v>2015</v>
      </c>
      <c r="I3758" s="62">
        <v>0.496</v>
      </c>
      <c r="J3758" s="60" t="s">
        <v>268</v>
      </c>
      <c r="K3758" s="60">
        <v>870905</v>
      </c>
      <c r="L3758" s="61">
        <v>1322.2103602913146</v>
      </c>
      <c r="M3758" s="61">
        <v>1343.5363338444001</v>
      </c>
      <c r="N3758" s="61"/>
      <c r="O3758" s="57" t="s">
        <v>259</v>
      </c>
      <c r="P3758" s="60">
        <v>503003</v>
      </c>
    </row>
    <row r="3759" spans="1:16" hidden="1" x14ac:dyDescent="0.25">
      <c r="A3759" s="60" t="s">
        <v>177</v>
      </c>
      <c r="B3759" s="60" t="s">
        <v>178</v>
      </c>
      <c r="C3759" s="57" t="s">
        <v>172</v>
      </c>
      <c r="D3759" s="61">
        <v>2709.1661587446479</v>
      </c>
      <c r="E3759" s="62">
        <v>0</v>
      </c>
      <c r="F3759" s="60">
        <v>484054</v>
      </c>
      <c r="G3759" s="60" t="s">
        <v>382</v>
      </c>
      <c r="H3759" s="60">
        <v>2016</v>
      </c>
      <c r="I3759" s="62">
        <v>0.56699999999999995</v>
      </c>
      <c r="J3759" s="60" t="s">
        <v>268</v>
      </c>
      <c r="K3759" s="60">
        <v>872008</v>
      </c>
      <c r="L3759" s="61">
        <v>1536.0972120082151</v>
      </c>
      <c r="M3759" s="61">
        <v>1173.0689467364327</v>
      </c>
      <c r="N3759" s="61"/>
      <c r="O3759" s="57" t="s">
        <v>283</v>
      </c>
      <c r="P3759" s="60">
        <v>503003</v>
      </c>
    </row>
    <row r="3760" spans="1:16" hidden="1" x14ac:dyDescent="0.25">
      <c r="A3760" s="60" t="s">
        <v>177</v>
      </c>
      <c r="B3760" s="60" t="s">
        <v>178</v>
      </c>
      <c r="C3760" s="57" t="s">
        <v>167</v>
      </c>
      <c r="D3760" s="61">
        <v>2741.8717333285967</v>
      </c>
      <c r="E3760" s="62">
        <v>0</v>
      </c>
      <c r="F3760" s="60">
        <v>464054</v>
      </c>
      <c r="G3760" s="60" t="s">
        <v>392</v>
      </c>
      <c r="H3760" s="60">
        <v>2014</v>
      </c>
      <c r="I3760" s="62">
        <v>0.56699999999999995</v>
      </c>
      <c r="J3760" s="60" t="s">
        <v>268</v>
      </c>
      <c r="K3760" s="60">
        <v>870905</v>
      </c>
      <c r="L3760" s="61">
        <v>1554.6412727973143</v>
      </c>
      <c r="M3760" s="61">
        <v>1187.2304605312825</v>
      </c>
      <c r="N3760" s="61"/>
      <c r="O3760" s="57" t="s">
        <v>259</v>
      </c>
      <c r="P3760" s="60">
        <v>503003</v>
      </c>
    </row>
    <row r="3761" spans="1:16" hidden="1" x14ac:dyDescent="0.25">
      <c r="A3761" s="60" t="s">
        <v>177</v>
      </c>
      <c r="B3761" s="60" t="s">
        <v>178</v>
      </c>
      <c r="C3761" s="57" t="s">
        <v>167</v>
      </c>
      <c r="D3761" s="61">
        <v>2741.873528734588</v>
      </c>
      <c r="E3761" s="62">
        <v>0</v>
      </c>
      <c r="F3761" s="60">
        <v>464054</v>
      </c>
      <c r="G3761" s="60" t="s">
        <v>392</v>
      </c>
      <c r="H3761" s="60">
        <v>2014</v>
      </c>
      <c r="I3761" s="62">
        <v>0.56699999999999995</v>
      </c>
      <c r="J3761" s="60" t="s">
        <v>268</v>
      </c>
      <c r="K3761" s="60">
        <v>870905</v>
      </c>
      <c r="L3761" s="61">
        <v>1554.6422907925112</v>
      </c>
      <c r="M3761" s="61">
        <v>1187.2312379420769</v>
      </c>
      <c r="N3761" s="61"/>
      <c r="O3761" s="57" t="s">
        <v>259</v>
      </c>
      <c r="P3761" s="60">
        <v>503003</v>
      </c>
    </row>
    <row r="3762" spans="1:16" hidden="1" x14ac:dyDescent="0.25">
      <c r="A3762" s="60" t="s">
        <v>177</v>
      </c>
      <c r="B3762" s="60" t="s">
        <v>178</v>
      </c>
      <c r="C3762" s="57" t="s">
        <v>167</v>
      </c>
      <c r="D3762" s="61">
        <v>2741.8754911274918</v>
      </c>
      <c r="E3762" s="62">
        <v>0</v>
      </c>
      <c r="F3762" s="60">
        <v>464054</v>
      </c>
      <c r="G3762" s="60" t="s">
        <v>392</v>
      </c>
      <c r="H3762" s="60">
        <v>2014</v>
      </c>
      <c r="I3762" s="62">
        <v>0.56699999999999995</v>
      </c>
      <c r="J3762" s="60" t="s">
        <v>268</v>
      </c>
      <c r="K3762" s="60">
        <v>870905</v>
      </c>
      <c r="L3762" s="61">
        <v>1554.6434034692877</v>
      </c>
      <c r="M3762" s="61">
        <v>1187.2320876582041</v>
      </c>
      <c r="N3762" s="61"/>
      <c r="O3762" s="57" t="s">
        <v>259</v>
      </c>
      <c r="P3762" s="60">
        <v>503003</v>
      </c>
    </row>
    <row r="3763" spans="1:16" hidden="1" x14ac:dyDescent="0.25">
      <c r="A3763" s="60" t="s">
        <v>177</v>
      </c>
      <c r="B3763" s="60" t="s">
        <v>178</v>
      </c>
      <c r="C3763" s="57">
        <v>1100</v>
      </c>
      <c r="D3763" s="61">
        <v>2795.9883866191935</v>
      </c>
      <c r="E3763" s="62">
        <v>0</v>
      </c>
      <c r="F3763" s="60">
        <v>600254</v>
      </c>
      <c r="G3763" s="60" t="s">
        <v>384</v>
      </c>
      <c r="H3763" s="60">
        <v>2015</v>
      </c>
      <c r="I3763" s="62"/>
      <c r="J3763" s="60"/>
      <c r="K3763" s="60"/>
      <c r="L3763" s="61"/>
      <c r="M3763" s="61">
        <v>2795.9883866191935</v>
      </c>
      <c r="N3763" s="61"/>
      <c r="O3763" s="60" t="s">
        <v>250</v>
      </c>
      <c r="P3763" s="60">
        <v>503003</v>
      </c>
    </row>
    <row r="3764" spans="1:16" hidden="1" x14ac:dyDescent="0.25">
      <c r="A3764" s="60" t="s">
        <v>177</v>
      </c>
      <c r="B3764" s="60" t="s">
        <v>178</v>
      </c>
      <c r="C3764" s="57">
        <v>1100</v>
      </c>
      <c r="D3764" s="61">
        <v>2795.9889638517934</v>
      </c>
      <c r="E3764" s="62">
        <v>0</v>
      </c>
      <c r="F3764" s="60">
        <v>600254</v>
      </c>
      <c r="G3764" s="60" t="s">
        <v>384</v>
      </c>
      <c r="H3764" s="60">
        <v>2015</v>
      </c>
      <c r="I3764" s="62"/>
      <c r="J3764" s="60"/>
      <c r="K3764" s="60"/>
      <c r="L3764" s="61"/>
      <c r="M3764" s="61">
        <v>2795.9889638517934</v>
      </c>
      <c r="N3764" s="61"/>
      <c r="O3764" s="60" t="s">
        <v>250</v>
      </c>
      <c r="P3764" s="60">
        <v>503003</v>
      </c>
    </row>
    <row r="3765" spans="1:16" hidden="1" x14ac:dyDescent="0.25">
      <c r="A3765" s="60" t="s">
        <v>177</v>
      </c>
      <c r="B3765" s="60" t="s">
        <v>178</v>
      </c>
      <c r="C3765" s="57" t="s">
        <v>169</v>
      </c>
      <c r="D3765" s="61">
        <v>775.75018063060497</v>
      </c>
      <c r="E3765" s="62">
        <v>0</v>
      </c>
      <c r="F3765" s="60">
        <v>474054</v>
      </c>
      <c r="G3765" s="60" t="s">
        <v>383</v>
      </c>
      <c r="H3765" s="60">
        <v>2014</v>
      </c>
      <c r="I3765" s="62">
        <v>0.56699999999999995</v>
      </c>
      <c r="J3765" s="60" t="s">
        <v>268</v>
      </c>
      <c r="K3765" s="60">
        <v>870905</v>
      </c>
      <c r="L3765" s="61">
        <v>439.85035241755298</v>
      </c>
      <c r="M3765" s="61">
        <v>335.89982821305199</v>
      </c>
      <c r="N3765" s="61"/>
      <c r="O3765" s="57" t="s">
        <v>259</v>
      </c>
      <c r="P3765" s="60">
        <v>503003</v>
      </c>
    </row>
    <row r="3766" spans="1:16" hidden="1" x14ac:dyDescent="0.25">
      <c r="A3766" s="60" t="s">
        <v>177</v>
      </c>
      <c r="B3766" s="60" t="s">
        <v>178</v>
      </c>
      <c r="C3766" s="57">
        <v>1108</v>
      </c>
      <c r="D3766" s="61">
        <v>2974.6012829109513</v>
      </c>
      <c r="E3766" s="62">
        <v>0</v>
      </c>
      <c r="F3766" s="60">
        <v>654054</v>
      </c>
      <c r="G3766" s="60" t="s">
        <v>390</v>
      </c>
      <c r="H3766" s="60">
        <v>2014</v>
      </c>
      <c r="I3766" s="62"/>
      <c r="J3766" s="60"/>
      <c r="K3766" s="60"/>
      <c r="L3766" s="61"/>
      <c r="M3766" s="61">
        <v>2974.6012829109513</v>
      </c>
      <c r="N3766" s="61"/>
      <c r="O3766" s="60" t="s">
        <v>250</v>
      </c>
      <c r="P3766" s="60">
        <v>503003</v>
      </c>
    </row>
    <row r="3767" spans="1:16" hidden="1" x14ac:dyDescent="0.25">
      <c r="A3767" s="60" t="s">
        <v>177</v>
      </c>
      <c r="B3767" s="60" t="s">
        <v>178</v>
      </c>
      <c r="C3767" s="57">
        <v>1108</v>
      </c>
      <c r="D3767" s="61">
        <v>2974.6014963206248</v>
      </c>
      <c r="E3767" s="62">
        <v>0</v>
      </c>
      <c r="F3767" s="60">
        <v>654054</v>
      </c>
      <c r="G3767" s="60" t="s">
        <v>390</v>
      </c>
      <c r="H3767" s="60">
        <v>2014</v>
      </c>
      <c r="I3767" s="62"/>
      <c r="J3767" s="60"/>
      <c r="K3767" s="60"/>
      <c r="L3767" s="61"/>
      <c r="M3767" s="61">
        <v>2974.6014963206248</v>
      </c>
      <c r="N3767" s="61"/>
      <c r="O3767" s="60" t="s">
        <v>250</v>
      </c>
      <c r="P3767" s="60">
        <v>503003</v>
      </c>
    </row>
    <row r="3768" spans="1:16" hidden="1" x14ac:dyDescent="0.25">
      <c r="A3768" s="60" t="s">
        <v>177</v>
      </c>
      <c r="B3768" s="60" t="s">
        <v>178</v>
      </c>
      <c r="C3768" s="57">
        <v>1108</v>
      </c>
      <c r="D3768" s="61">
        <v>2974.6074151321677</v>
      </c>
      <c r="E3768" s="62">
        <v>0</v>
      </c>
      <c r="F3768" s="60">
        <v>654054</v>
      </c>
      <c r="G3768" s="60" t="s">
        <v>390</v>
      </c>
      <c r="H3768" s="60">
        <v>2014</v>
      </c>
      <c r="I3768" s="62"/>
      <c r="J3768" s="60"/>
      <c r="K3768" s="60"/>
      <c r="L3768" s="61"/>
      <c r="M3768" s="61">
        <v>2974.6074151321677</v>
      </c>
      <c r="N3768" s="61"/>
      <c r="O3768" s="60" t="s">
        <v>250</v>
      </c>
      <c r="P3768" s="60">
        <v>503003</v>
      </c>
    </row>
    <row r="3769" spans="1:16" hidden="1" x14ac:dyDescent="0.25">
      <c r="A3769" s="60" t="s">
        <v>177</v>
      </c>
      <c r="B3769" s="60" t="s">
        <v>178</v>
      </c>
      <c r="C3769" s="57">
        <v>1101</v>
      </c>
      <c r="D3769" s="61">
        <v>3038.8032282960153</v>
      </c>
      <c r="E3769" s="62">
        <v>0</v>
      </c>
      <c r="F3769" s="60">
        <v>615345</v>
      </c>
      <c r="G3769" s="60" t="s">
        <v>393</v>
      </c>
      <c r="H3769" s="60">
        <v>2015</v>
      </c>
      <c r="I3769" s="62"/>
      <c r="J3769" s="60"/>
      <c r="K3769" s="60"/>
      <c r="L3769" s="61"/>
      <c r="M3769" s="61">
        <v>3038.8032282960153</v>
      </c>
      <c r="N3769" s="61"/>
      <c r="O3769" s="60" t="s">
        <v>250</v>
      </c>
      <c r="P3769" s="60">
        <v>503003</v>
      </c>
    </row>
    <row r="3770" spans="1:16" hidden="1" x14ac:dyDescent="0.25">
      <c r="A3770" s="60" t="s">
        <v>177</v>
      </c>
      <c r="B3770" s="60" t="s">
        <v>178</v>
      </c>
      <c r="C3770" s="57">
        <v>1101</v>
      </c>
      <c r="D3770" s="61">
        <v>3046.8244179385506</v>
      </c>
      <c r="E3770" s="62">
        <v>0</v>
      </c>
      <c r="F3770" s="60">
        <v>615345</v>
      </c>
      <c r="G3770" s="60" t="s">
        <v>393</v>
      </c>
      <c r="H3770" s="60">
        <v>2014</v>
      </c>
      <c r="I3770" s="62"/>
      <c r="J3770" s="60"/>
      <c r="K3770" s="60"/>
      <c r="L3770" s="61"/>
      <c r="M3770" s="61">
        <v>3046.8244179385506</v>
      </c>
      <c r="N3770" s="61"/>
      <c r="O3770" s="60" t="s">
        <v>250</v>
      </c>
      <c r="P3770" s="60">
        <v>503003</v>
      </c>
    </row>
    <row r="3771" spans="1:16" hidden="1" x14ac:dyDescent="0.25">
      <c r="A3771" s="60" t="s">
        <v>177</v>
      </c>
      <c r="B3771" s="60" t="s">
        <v>178</v>
      </c>
      <c r="C3771" s="57">
        <v>1101</v>
      </c>
      <c r="D3771" s="61">
        <v>3046.8246043607069</v>
      </c>
      <c r="E3771" s="62">
        <v>0</v>
      </c>
      <c r="F3771" s="60">
        <v>615345</v>
      </c>
      <c r="G3771" s="60" t="s">
        <v>393</v>
      </c>
      <c r="H3771" s="60">
        <v>2014</v>
      </c>
      <c r="I3771" s="62"/>
      <c r="J3771" s="60"/>
      <c r="K3771" s="60"/>
      <c r="L3771" s="61"/>
      <c r="M3771" s="61">
        <v>3046.8246043607069</v>
      </c>
      <c r="N3771" s="61"/>
      <c r="O3771" s="60" t="s">
        <v>250</v>
      </c>
      <c r="P3771" s="60">
        <v>503003</v>
      </c>
    </row>
    <row r="3772" spans="1:16" hidden="1" x14ac:dyDescent="0.25">
      <c r="A3772" s="60" t="s">
        <v>177</v>
      </c>
      <c r="B3772" s="60" t="s">
        <v>178</v>
      </c>
      <c r="C3772" s="57">
        <v>1101</v>
      </c>
      <c r="D3772" s="61">
        <v>3046.8299452073634</v>
      </c>
      <c r="E3772" s="62">
        <v>0</v>
      </c>
      <c r="F3772" s="60">
        <v>615345</v>
      </c>
      <c r="G3772" s="60" t="s">
        <v>393</v>
      </c>
      <c r="H3772" s="60">
        <v>2014</v>
      </c>
      <c r="I3772" s="62"/>
      <c r="J3772" s="60"/>
      <c r="K3772" s="60"/>
      <c r="L3772" s="61"/>
      <c r="M3772" s="61">
        <v>3046.8299452073634</v>
      </c>
      <c r="N3772" s="61"/>
      <c r="O3772" s="60" t="s">
        <v>250</v>
      </c>
      <c r="P3772" s="60">
        <v>503003</v>
      </c>
    </row>
    <row r="3773" spans="1:16" hidden="1" x14ac:dyDescent="0.25">
      <c r="A3773" s="60" t="s">
        <v>177</v>
      </c>
      <c r="B3773" s="60" t="s">
        <v>178</v>
      </c>
      <c r="C3773" s="57">
        <v>1108</v>
      </c>
      <c r="D3773" s="61">
        <v>3125.9535395806424</v>
      </c>
      <c r="E3773" s="62">
        <v>0</v>
      </c>
      <c r="F3773" s="60">
        <v>654054</v>
      </c>
      <c r="G3773" s="60" t="s">
        <v>390</v>
      </c>
      <c r="H3773" s="60">
        <v>2016</v>
      </c>
      <c r="I3773" s="62"/>
      <c r="J3773" s="60"/>
      <c r="K3773" s="60"/>
      <c r="L3773" s="61"/>
      <c r="M3773" s="61">
        <v>3125.9535395806424</v>
      </c>
      <c r="N3773" s="61"/>
      <c r="O3773" s="60" t="s">
        <v>250</v>
      </c>
      <c r="P3773" s="60">
        <v>503003</v>
      </c>
    </row>
    <row r="3774" spans="1:16" hidden="1" x14ac:dyDescent="0.25">
      <c r="A3774" s="60" t="s">
        <v>177</v>
      </c>
      <c r="B3774" s="60" t="s">
        <v>178</v>
      </c>
      <c r="C3774" s="57">
        <v>1300</v>
      </c>
      <c r="D3774" s="61">
        <v>3325.6615303713788</v>
      </c>
      <c r="E3774" s="62">
        <v>0</v>
      </c>
      <c r="F3774" s="60">
        <v>300204</v>
      </c>
      <c r="G3774" s="60" t="s">
        <v>380</v>
      </c>
      <c r="H3774" s="60">
        <v>2016</v>
      </c>
      <c r="I3774" s="62">
        <v>0.92</v>
      </c>
      <c r="J3774" s="60" t="s">
        <v>268</v>
      </c>
      <c r="K3774" s="60">
        <v>872008</v>
      </c>
      <c r="L3774" s="61">
        <v>3059.6086079416687</v>
      </c>
      <c r="M3774" s="61">
        <v>266.05292242971018</v>
      </c>
      <c r="N3774" s="61"/>
      <c r="O3774" s="57" t="s">
        <v>283</v>
      </c>
      <c r="P3774" s="60">
        <v>503003</v>
      </c>
    </row>
    <row r="3775" spans="1:16" hidden="1" x14ac:dyDescent="0.25">
      <c r="A3775" s="60" t="s">
        <v>177</v>
      </c>
      <c r="B3775" s="60" t="s">
        <v>178</v>
      </c>
      <c r="C3775" s="57">
        <v>1108</v>
      </c>
      <c r="D3775" s="61">
        <v>3386.4450930078524</v>
      </c>
      <c r="E3775" s="62">
        <v>0</v>
      </c>
      <c r="F3775" s="60">
        <v>654054</v>
      </c>
      <c r="G3775" s="60" t="s">
        <v>390</v>
      </c>
      <c r="H3775" s="60">
        <v>2015</v>
      </c>
      <c r="I3775" s="62"/>
      <c r="J3775" s="60"/>
      <c r="K3775" s="60"/>
      <c r="L3775" s="61"/>
      <c r="M3775" s="61">
        <v>3386.4450930078524</v>
      </c>
      <c r="N3775" s="61"/>
      <c r="O3775" s="60" t="s">
        <v>250</v>
      </c>
      <c r="P3775" s="60">
        <v>503003</v>
      </c>
    </row>
    <row r="3776" spans="1:16" hidden="1" x14ac:dyDescent="0.25">
      <c r="A3776" s="60" t="s">
        <v>177</v>
      </c>
      <c r="B3776" s="60" t="s">
        <v>178</v>
      </c>
      <c r="C3776" s="57">
        <v>1108</v>
      </c>
      <c r="D3776" s="61">
        <v>3386.4459967588514</v>
      </c>
      <c r="E3776" s="62">
        <v>0</v>
      </c>
      <c r="F3776" s="60">
        <v>654054</v>
      </c>
      <c r="G3776" s="60" t="s">
        <v>390</v>
      </c>
      <c r="H3776" s="60">
        <v>2015</v>
      </c>
      <c r="I3776" s="62"/>
      <c r="J3776" s="60"/>
      <c r="K3776" s="60"/>
      <c r="L3776" s="61"/>
      <c r="M3776" s="61">
        <v>3386.4459967588514</v>
      </c>
      <c r="N3776" s="61"/>
      <c r="O3776" s="60" t="s">
        <v>250</v>
      </c>
      <c r="P3776" s="60">
        <v>503003</v>
      </c>
    </row>
    <row r="3777" spans="1:16" hidden="1" x14ac:dyDescent="0.25">
      <c r="A3777" s="60" t="s">
        <v>177</v>
      </c>
      <c r="B3777" s="60" t="s">
        <v>178</v>
      </c>
      <c r="C3777" s="57">
        <v>1108</v>
      </c>
      <c r="D3777" s="61">
        <v>3386.4473425549136</v>
      </c>
      <c r="E3777" s="62">
        <v>0</v>
      </c>
      <c r="F3777" s="60">
        <v>654054</v>
      </c>
      <c r="G3777" s="60" t="s">
        <v>390</v>
      </c>
      <c r="H3777" s="60">
        <v>2015</v>
      </c>
      <c r="I3777" s="62"/>
      <c r="J3777" s="60"/>
      <c r="K3777" s="60"/>
      <c r="L3777" s="61"/>
      <c r="M3777" s="61">
        <v>3386.4473425549136</v>
      </c>
      <c r="N3777" s="61"/>
      <c r="O3777" s="60" t="s">
        <v>250</v>
      </c>
      <c r="P3777" s="60">
        <v>503003</v>
      </c>
    </row>
    <row r="3778" spans="1:16" hidden="1" x14ac:dyDescent="0.25">
      <c r="A3778" s="60" t="s">
        <v>177</v>
      </c>
      <c r="B3778" s="60" t="s">
        <v>178</v>
      </c>
      <c r="C3778" s="57">
        <v>1108</v>
      </c>
      <c r="D3778" s="61">
        <v>3386.4479666012662</v>
      </c>
      <c r="E3778" s="62">
        <v>0</v>
      </c>
      <c r="F3778" s="60">
        <v>654054</v>
      </c>
      <c r="G3778" s="60" t="s">
        <v>390</v>
      </c>
      <c r="H3778" s="60">
        <v>2015</v>
      </c>
      <c r="I3778" s="62"/>
      <c r="J3778" s="60"/>
      <c r="K3778" s="60"/>
      <c r="L3778" s="61"/>
      <c r="M3778" s="61">
        <v>3386.4479666012662</v>
      </c>
      <c r="N3778" s="61"/>
      <c r="O3778" s="60" t="s">
        <v>250</v>
      </c>
      <c r="P3778" s="60">
        <v>503003</v>
      </c>
    </row>
    <row r="3779" spans="1:16" hidden="1" x14ac:dyDescent="0.25">
      <c r="A3779" s="60" t="s">
        <v>177</v>
      </c>
      <c r="B3779" s="60" t="s">
        <v>178</v>
      </c>
      <c r="C3779" s="57">
        <v>1108</v>
      </c>
      <c r="D3779" s="61">
        <v>3386.4481274100676</v>
      </c>
      <c r="E3779" s="62">
        <v>0</v>
      </c>
      <c r="F3779" s="60">
        <v>654054</v>
      </c>
      <c r="G3779" s="60" t="s">
        <v>390</v>
      </c>
      <c r="H3779" s="60">
        <v>2015</v>
      </c>
      <c r="I3779" s="62"/>
      <c r="J3779" s="60"/>
      <c r="K3779" s="60"/>
      <c r="L3779" s="61"/>
      <c r="M3779" s="61">
        <v>3386.4481274100676</v>
      </c>
      <c r="N3779" s="61"/>
      <c r="O3779" s="60" t="s">
        <v>250</v>
      </c>
      <c r="P3779" s="60">
        <v>503003</v>
      </c>
    </row>
    <row r="3780" spans="1:16" hidden="1" x14ac:dyDescent="0.25">
      <c r="A3780" s="60" t="s">
        <v>177</v>
      </c>
      <c r="B3780" s="60" t="s">
        <v>178</v>
      </c>
      <c r="C3780" s="57">
        <v>1108</v>
      </c>
      <c r="D3780" s="61">
        <v>3386.4483957543066</v>
      </c>
      <c r="E3780" s="62">
        <v>0</v>
      </c>
      <c r="F3780" s="60">
        <v>654054</v>
      </c>
      <c r="G3780" s="60" t="s">
        <v>390</v>
      </c>
      <c r="H3780" s="60">
        <v>2015</v>
      </c>
      <c r="I3780" s="62"/>
      <c r="J3780" s="60"/>
      <c r="K3780" s="60"/>
      <c r="L3780" s="61"/>
      <c r="M3780" s="61">
        <v>3386.4483957543066</v>
      </c>
      <c r="N3780" s="61"/>
      <c r="O3780" s="60" t="s">
        <v>250</v>
      </c>
      <c r="P3780" s="60">
        <v>503003</v>
      </c>
    </row>
    <row r="3781" spans="1:16" hidden="1" x14ac:dyDescent="0.25">
      <c r="A3781" s="60" t="s">
        <v>177</v>
      </c>
      <c r="B3781" s="60" t="s">
        <v>178</v>
      </c>
      <c r="C3781" s="57">
        <v>1108</v>
      </c>
      <c r="D3781" s="61">
        <v>3386.4542023837889</v>
      </c>
      <c r="E3781" s="62">
        <v>0</v>
      </c>
      <c r="F3781" s="60">
        <v>654054</v>
      </c>
      <c r="G3781" s="60" t="s">
        <v>390</v>
      </c>
      <c r="H3781" s="60">
        <v>2015</v>
      </c>
      <c r="I3781" s="62"/>
      <c r="J3781" s="60"/>
      <c r="K3781" s="60"/>
      <c r="L3781" s="61"/>
      <c r="M3781" s="61">
        <v>3386.4542023837889</v>
      </c>
      <c r="N3781" s="61"/>
      <c r="O3781" s="60" t="s">
        <v>250</v>
      </c>
      <c r="P3781" s="60">
        <v>503003</v>
      </c>
    </row>
    <row r="3782" spans="1:16" hidden="1" x14ac:dyDescent="0.25">
      <c r="A3782" s="60" t="s">
        <v>177</v>
      </c>
      <c r="B3782" s="60" t="s">
        <v>178</v>
      </c>
      <c r="C3782" s="57" t="s">
        <v>176</v>
      </c>
      <c r="D3782" s="61">
        <v>3672.9973384934246</v>
      </c>
      <c r="E3782" s="62">
        <v>0</v>
      </c>
      <c r="F3782" s="60">
        <v>494054</v>
      </c>
      <c r="G3782" s="60" t="s">
        <v>385</v>
      </c>
      <c r="H3782" s="60">
        <v>2015</v>
      </c>
      <c r="I3782" s="62">
        <v>0.56699999999999995</v>
      </c>
      <c r="J3782" s="60" t="s">
        <v>268</v>
      </c>
      <c r="K3782" s="60">
        <v>870905</v>
      </c>
      <c r="L3782" s="61">
        <v>2082.5894909257718</v>
      </c>
      <c r="M3782" s="61">
        <v>1590.4078475676529</v>
      </c>
      <c r="N3782" s="61"/>
      <c r="O3782" s="57" t="s">
        <v>259</v>
      </c>
      <c r="P3782" s="60">
        <v>503003</v>
      </c>
    </row>
    <row r="3783" spans="1:16" hidden="1" x14ac:dyDescent="0.25">
      <c r="A3783" s="60" t="s">
        <v>177</v>
      </c>
      <c r="B3783" s="60" t="s">
        <v>178</v>
      </c>
      <c r="C3783" s="57" t="s">
        <v>176</v>
      </c>
      <c r="D3783" s="61">
        <v>3673.00235156702</v>
      </c>
      <c r="E3783" s="62">
        <v>0</v>
      </c>
      <c r="F3783" s="60">
        <v>494054</v>
      </c>
      <c r="G3783" s="60" t="s">
        <v>385</v>
      </c>
      <c r="H3783" s="60">
        <v>2015</v>
      </c>
      <c r="I3783" s="62">
        <v>0.56699999999999995</v>
      </c>
      <c r="J3783" s="60" t="s">
        <v>268</v>
      </c>
      <c r="K3783" s="60">
        <v>870905</v>
      </c>
      <c r="L3783" s="61">
        <v>2082.5923333385003</v>
      </c>
      <c r="M3783" s="61">
        <v>1590.4100182285197</v>
      </c>
      <c r="N3783" s="61"/>
      <c r="O3783" s="57" t="s">
        <v>259</v>
      </c>
      <c r="P3783" s="60">
        <v>503003</v>
      </c>
    </row>
    <row r="3784" spans="1:16" hidden="1" x14ac:dyDescent="0.25">
      <c r="A3784" s="60" t="s">
        <v>177</v>
      </c>
      <c r="B3784" s="60" t="s">
        <v>178</v>
      </c>
      <c r="C3784" s="57" t="s">
        <v>168</v>
      </c>
      <c r="D3784" s="61">
        <v>3733.776032200632</v>
      </c>
      <c r="E3784" s="62">
        <v>0</v>
      </c>
      <c r="F3784" s="60">
        <v>444054</v>
      </c>
      <c r="G3784" s="60" t="s">
        <v>386</v>
      </c>
      <c r="H3784" s="60">
        <v>2015</v>
      </c>
      <c r="I3784" s="62">
        <v>0.56699999999999995</v>
      </c>
      <c r="J3784" s="60" t="s">
        <v>268</v>
      </c>
      <c r="K3784" s="60">
        <v>870905</v>
      </c>
      <c r="L3784" s="61">
        <v>2117.0510102577582</v>
      </c>
      <c r="M3784" s="61">
        <v>1616.7250219428738</v>
      </c>
      <c r="N3784" s="61"/>
      <c r="O3784" s="57" t="s">
        <v>259</v>
      </c>
      <c r="P3784" s="60">
        <v>503003</v>
      </c>
    </row>
    <row r="3785" spans="1:16" hidden="1" x14ac:dyDescent="0.25">
      <c r="A3785" s="60" t="s">
        <v>177</v>
      </c>
      <c r="B3785" s="60" t="s">
        <v>178</v>
      </c>
      <c r="C3785" s="57" t="s">
        <v>168</v>
      </c>
      <c r="D3785" s="61">
        <v>3733.780611754612</v>
      </c>
      <c r="E3785" s="62">
        <v>0</v>
      </c>
      <c r="F3785" s="60">
        <v>444054</v>
      </c>
      <c r="G3785" s="60" t="s">
        <v>386</v>
      </c>
      <c r="H3785" s="60">
        <v>2015</v>
      </c>
      <c r="I3785" s="62">
        <v>0.56699999999999995</v>
      </c>
      <c r="J3785" s="60" t="s">
        <v>268</v>
      </c>
      <c r="K3785" s="60">
        <v>870905</v>
      </c>
      <c r="L3785" s="61">
        <v>2117.0536068648648</v>
      </c>
      <c r="M3785" s="61">
        <v>1616.7270048897471</v>
      </c>
      <c r="N3785" s="61"/>
      <c r="O3785" s="57" t="s">
        <v>259</v>
      </c>
      <c r="P3785" s="60">
        <v>503003</v>
      </c>
    </row>
    <row r="3786" spans="1:16" hidden="1" x14ac:dyDescent="0.25">
      <c r="A3786" s="60" t="s">
        <v>177</v>
      </c>
      <c r="B3786" s="60" t="s">
        <v>178</v>
      </c>
      <c r="C3786" s="57" t="s">
        <v>171</v>
      </c>
      <c r="D3786" s="61">
        <v>3764.1604365608828</v>
      </c>
      <c r="E3786" s="62">
        <v>0</v>
      </c>
      <c r="F3786" s="60">
        <v>404054</v>
      </c>
      <c r="G3786" s="60" t="s">
        <v>391</v>
      </c>
      <c r="H3786" s="60">
        <v>2015</v>
      </c>
      <c r="I3786" s="62">
        <v>0.56699999999999995</v>
      </c>
      <c r="J3786" s="60" t="s">
        <v>268</v>
      </c>
      <c r="K3786" s="60">
        <v>870905</v>
      </c>
      <c r="L3786" s="61">
        <v>2134.2789675300205</v>
      </c>
      <c r="M3786" s="61">
        <v>1629.8814690308623</v>
      </c>
      <c r="N3786" s="61"/>
      <c r="O3786" s="57" t="s">
        <v>259</v>
      </c>
      <c r="P3786" s="60">
        <v>503003</v>
      </c>
    </row>
    <row r="3787" spans="1:16" hidden="1" x14ac:dyDescent="0.25">
      <c r="A3787" s="60" t="s">
        <v>177</v>
      </c>
      <c r="B3787" s="60" t="s">
        <v>178</v>
      </c>
      <c r="C3787" s="57" t="s">
        <v>171</v>
      </c>
      <c r="D3787" s="61">
        <v>3764.1626026642216</v>
      </c>
      <c r="E3787" s="62">
        <v>0</v>
      </c>
      <c r="F3787" s="60">
        <v>404054</v>
      </c>
      <c r="G3787" s="60" t="s">
        <v>391</v>
      </c>
      <c r="H3787" s="60">
        <v>2015</v>
      </c>
      <c r="I3787" s="62">
        <v>0.56699999999999995</v>
      </c>
      <c r="J3787" s="60" t="s">
        <v>268</v>
      </c>
      <c r="K3787" s="60">
        <v>870905</v>
      </c>
      <c r="L3787" s="61">
        <v>2134.2801957106135</v>
      </c>
      <c r="M3787" s="61">
        <v>1629.8824069536081</v>
      </c>
      <c r="N3787" s="61"/>
      <c r="O3787" s="57" t="s">
        <v>259</v>
      </c>
      <c r="P3787" s="60">
        <v>503003</v>
      </c>
    </row>
    <row r="3788" spans="1:16" hidden="1" x14ac:dyDescent="0.25">
      <c r="A3788" s="60" t="s">
        <v>177</v>
      </c>
      <c r="B3788" s="60" t="s">
        <v>178</v>
      </c>
      <c r="C3788" s="57" t="s">
        <v>171</v>
      </c>
      <c r="D3788" s="61">
        <v>3764.1632375468803</v>
      </c>
      <c r="E3788" s="62">
        <v>0</v>
      </c>
      <c r="F3788" s="60">
        <v>404054</v>
      </c>
      <c r="G3788" s="60" t="s">
        <v>391</v>
      </c>
      <c r="H3788" s="60">
        <v>2015</v>
      </c>
      <c r="I3788" s="62">
        <v>0.56699999999999995</v>
      </c>
      <c r="J3788" s="60" t="s">
        <v>268</v>
      </c>
      <c r="K3788" s="60">
        <v>870905</v>
      </c>
      <c r="L3788" s="61">
        <v>2134.2805556890808</v>
      </c>
      <c r="M3788" s="61">
        <v>1629.8826818577995</v>
      </c>
      <c r="N3788" s="61"/>
      <c r="O3788" s="57" t="s">
        <v>259</v>
      </c>
      <c r="P3788" s="60">
        <v>503003</v>
      </c>
    </row>
    <row r="3789" spans="1:16" hidden="1" x14ac:dyDescent="0.25">
      <c r="A3789" s="60" t="s">
        <v>177</v>
      </c>
      <c r="B3789" s="60" t="s">
        <v>178</v>
      </c>
      <c r="C3789" s="57" t="s">
        <v>171</v>
      </c>
      <c r="D3789" s="61">
        <v>3764.1644865448252</v>
      </c>
      <c r="E3789" s="62">
        <v>0</v>
      </c>
      <c r="F3789" s="60">
        <v>404054</v>
      </c>
      <c r="G3789" s="60" t="s">
        <v>391</v>
      </c>
      <c r="H3789" s="60">
        <v>2015</v>
      </c>
      <c r="I3789" s="62">
        <v>0.56699999999999995</v>
      </c>
      <c r="J3789" s="60" t="s">
        <v>268</v>
      </c>
      <c r="K3789" s="60">
        <v>870905</v>
      </c>
      <c r="L3789" s="61">
        <v>2134.2812638709156</v>
      </c>
      <c r="M3789" s="61">
        <v>1629.8832226739096</v>
      </c>
      <c r="N3789" s="61"/>
      <c r="O3789" s="57" t="s">
        <v>259</v>
      </c>
      <c r="P3789" s="60">
        <v>503003</v>
      </c>
    </row>
    <row r="3790" spans="1:16" hidden="1" x14ac:dyDescent="0.25">
      <c r="A3790" s="60" t="s">
        <v>177</v>
      </c>
      <c r="B3790" s="60" t="s">
        <v>178</v>
      </c>
      <c r="C3790" s="57" t="s">
        <v>171</v>
      </c>
      <c r="D3790" s="61">
        <v>3764.1676127152064</v>
      </c>
      <c r="E3790" s="62">
        <v>0</v>
      </c>
      <c r="F3790" s="60">
        <v>404054</v>
      </c>
      <c r="G3790" s="60" t="s">
        <v>391</v>
      </c>
      <c r="H3790" s="60">
        <v>2015</v>
      </c>
      <c r="I3790" s="62">
        <v>0.56699999999999995</v>
      </c>
      <c r="J3790" s="60" t="s">
        <v>268</v>
      </c>
      <c r="K3790" s="60">
        <v>870905</v>
      </c>
      <c r="L3790" s="61">
        <v>2134.2830364095216</v>
      </c>
      <c r="M3790" s="61">
        <v>1629.8845763056847</v>
      </c>
      <c r="N3790" s="61"/>
      <c r="O3790" s="57" t="s">
        <v>259</v>
      </c>
      <c r="P3790" s="60">
        <v>503003</v>
      </c>
    </row>
    <row r="3791" spans="1:16" hidden="1" x14ac:dyDescent="0.25">
      <c r="A3791" s="60" t="s">
        <v>177</v>
      </c>
      <c r="B3791" s="60" t="s">
        <v>178</v>
      </c>
      <c r="C3791" s="57" t="s">
        <v>171</v>
      </c>
      <c r="D3791" s="61">
        <v>3764.1693738198187</v>
      </c>
      <c r="E3791" s="62">
        <v>0</v>
      </c>
      <c r="F3791" s="60">
        <v>404054</v>
      </c>
      <c r="G3791" s="60" t="s">
        <v>391</v>
      </c>
      <c r="H3791" s="60">
        <v>2015</v>
      </c>
      <c r="I3791" s="62">
        <v>0.56699999999999995</v>
      </c>
      <c r="J3791" s="60" t="s">
        <v>268</v>
      </c>
      <c r="K3791" s="60">
        <v>870905</v>
      </c>
      <c r="L3791" s="61">
        <v>2134.2840349558369</v>
      </c>
      <c r="M3791" s="61">
        <v>1629.8853388639818</v>
      </c>
      <c r="N3791" s="61"/>
      <c r="O3791" s="57" t="s">
        <v>259</v>
      </c>
      <c r="P3791" s="60">
        <v>503003</v>
      </c>
    </row>
    <row r="3792" spans="1:16" hidden="1" x14ac:dyDescent="0.25">
      <c r="A3792" s="60" t="s">
        <v>177</v>
      </c>
      <c r="B3792" s="60" t="s">
        <v>178</v>
      </c>
      <c r="C3792" s="57" t="s">
        <v>171</v>
      </c>
      <c r="D3792" s="61">
        <v>3764.1697186445845</v>
      </c>
      <c r="E3792" s="62">
        <v>0</v>
      </c>
      <c r="F3792" s="60">
        <v>404054</v>
      </c>
      <c r="G3792" s="60" t="s">
        <v>391</v>
      </c>
      <c r="H3792" s="60">
        <v>2015</v>
      </c>
      <c r="I3792" s="62">
        <v>0.56699999999999995</v>
      </c>
      <c r="J3792" s="60" t="s">
        <v>268</v>
      </c>
      <c r="K3792" s="60">
        <v>870905</v>
      </c>
      <c r="L3792" s="61">
        <v>2134.2842304714791</v>
      </c>
      <c r="M3792" s="61">
        <v>1629.8854881731054</v>
      </c>
      <c r="N3792" s="61"/>
      <c r="O3792" s="57" t="s">
        <v>259</v>
      </c>
      <c r="P3792" s="60">
        <v>503003</v>
      </c>
    </row>
    <row r="3793" spans="1:16" hidden="1" x14ac:dyDescent="0.25">
      <c r="A3793" s="60" t="s">
        <v>177</v>
      </c>
      <c r="B3793" s="60" t="s">
        <v>178</v>
      </c>
      <c r="C3793" s="57" t="s">
        <v>171</v>
      </c>
      <c r="D3793" s="61">
        <v>3816.2721743438265</v>
      </c>
      <c r="E3793" s="62">
        <v>0</v>
      </c>
      <c r="F3793" s="60">
        <v>404054</v>
      </c>
      <c r="G3793" s="60" t="s">
        <v>391</v>
      </c>
      <c r="H3793" s="60">
        <v>2016</v>
      </c>
      <c r="I3793" s="62">
        <v>0.56699999999999995</v>
      </c>
      <c r="J3793" s="60" t="s">
        <v>268</v>
      </c>
      <c r="K3793" s="60">
        <v>872008</v>
      </c>
      <c r="L3793" s="61">
        <v>2163.8263228529495</v>
      </c>
      <c r="M3793" s="61">
        <v>1652.445851490877</v>
      </c>
      <c r="N3793" s="61"/>
      <c r="O3793" s="57" t="s">
        <v>283</v>
      </c>
      <c r="P3793" s="60">
        <v>503003</v>
      </c>
    </row>
    <row r="3794" spans="1:16" hidden="1" x14ac:dyDescent="0.25">
      <c r="A3794" s="60" t="s">
        <v>177</v>
      </c>
      <c r="B3794" s="60" t="s">
        <v>178</v>
      </c>
      <c r="C3794" s="57" t="s">
        <v>168</v>
      </c>
      <c r="D3794" s="61">
        <v>3820.615610251928</v>
      </c>
      <c r="E3794" s="62">
        <v>0</v>
      </c>
      <c r="F3794" s="60">
        <v>444054</v>
      </c>
      <c r="G3794" s="60" t="s">
        <v>386</v>
      </c>
      <c r="H3794" s="60">
        <v>2016</v>
      </c>
      <c r="I3794" s="62">
        <v>0.56699999999999995</v>
      </c>
      <c r="J3794" s="60" t="s">
        <v>268</v>
      </c>
      <c r="K3794" s="60">
        <v>872008</v>
      </c>
      <c r="L3794" s="61">
        <v>2166.2890510128432</v>
      </c>
      <c r="M3794" s="61">
        <v>1654.3265592390849</v>
      </c>
      <c r="N3794" s="61"/>
      <c r="O3794" s="57" t="s">
        <v>283</v>
      </c>
      <c r="P3794" s="60">
        <v>503003</v>
      </c>
    </row>
    <row r="3795" spans="1:16" hidden="1" x14ac:dyDescent="0.25">
      <c r="A3795" s="60" t="s">
        <v>177</v>
      </c>
      <c r="B3795" s="60" t="s">
        <v>178</v>
      </c>
      <c r="C3795" s="57" t="s">
        <v>176</v>
      </c>
      <c r="D3795" s="61">
        <v>3872.7087127695909</v>
      </c>
      <c r="E3795" s="62">
        <v>0</v>
      </c>
      <c r="F3795" s="60">
        <v>494054</v>
      </c>
      <c r="G3795" s="60" t="s">
        <v>385</v>
      </c>
      <c r="H3795" s="60">
        <v>2016</v>
      </c>
      <c r="I3795" s="62">
        <v>0.56699999999999995</v>
      </c>
      <c r="J3795" s="60" t="s">
        <v>268</v>
      </c>
      <c r="K3795" s="60">
        <v>872008</v>
      </c>
      <c r="L3795" s="61">
        <v>2195.8258401403577</v>
      </c>
      <c r="M3795" s="61">
        <v>1676.8828726292331</v>
      </c>
      <c r="N3795" s="61"/>
      <c r="O3795" s="57" t="s">
        <v>283</v>
      </c>
      <c r="P3795" s="60">
        <v>503003</v>
      </c>
    </row>
    <row r="3796" spans="1:16" hidden="1" x14ac:dyDescent="0.25">
      <c r="A3796" s="60" t="s">
        <v>177</v>
      </c>
      <c r="B3796" s="60" t="s">
        <v>178</v>
      </c>
      <c r="C3796" s="57">
        <v>1105</v>
      </c>
      <c r="D3796" s="61">
        <v>3889.4474579357079</v>
      </c>
      <c r="E3796" s="62">
        <v>0</v>
      </c>
      <c r="F3796" s="60">
        <v>640007</v>
      </c>
      <c r="G3796" s="60" t="s">
        <v>394</v>
      </c>
      <c r="H3796" s="60">
        <v>2014</v>
      </c>
      <c r="I3796" s="62"/>
      <c r="J3796" s="60"/>
      <c r="K3796" s="60"/>
      <c r="L3796" s="61"/>
      <c r="M3796" s="61">
        <v>3889.4474579357079</v>
      </c>
      <c r="N3796" s="61"/>
      <c r="O3796" s="60" t="s">
        <v>250</v>
      </c>
      <c r="P3796" s="60">
        <v>503003</v>
      </c>
    </row>
    <row r="3797" spans="1:16" hidden="1" x14ac:dyDescent="0.25">
      <c r="A3797" s="60" t="s">
        <v>177</v>
      </c>
      <c r="B3797" s="60" t="s">
        <v>178</v>
      </c>
      <c r="C3797" s="57">
        <v>1105</v>
      </c>
      <c r="D3797" s="61">
        <v>3889.4529181902608</v>
      </c>
      <c r="E3797" s="62">
        <v>0</v>
      </c>
      <c r="F3797" s="60">
        <v>640007</v>
      </c>
      <c r="G3797" s="60" t="s">
        <v>394</v>
      </c>
      <c r="H3797" s="60">
        <v>2014</v>
      </c>
      <c r="I3797" s="62"/>
      <c r="J3797" s="60"/>
      <c r="K3797" s="60"/>
      <c r="L3797" s="61"/>
      <c r="M3797" s="61">
        <v>3889.4529181902608</v>
      </c>
      <c r="N3797" s="61"/>
      <c r="O3797" s="60" t="s">
        <v>250</v>
      </c>
      <c r="P3797" s="60">
        <v>503003</v>
      </c>
    </row>
    <row r="3798" spans="1:16" hidden="1" x14ac:dyDescent="0.25">
      <c r="A3798" s="60" t="s">
        <v>177</v>
      </c>
      <c r="B3798" s="60" t="s">
        <v>178</v>
      </c>
      <c r="C3798" s="57">
        <v>1105</v>
      </c>
      <c r="D3798" s="61">
        <v>3889.4547231989814</v>
      </c>
      <c r="E3798" s="62">
        <v>0</v>
      </c>
      <c r="F3798" s="60">
        <v>640007</v>
      </c>
      <c r="G3798" s="60" t="s">
        <v>394</v>
      </c>
      <c r="H3798" s="60">
        <v>2014</v>
      </c>
      <c r="I3798" s="62"/>
      <c r="J3798" s="60"/>
      <c r="K3798" s="60"/>
      <c r="L3798" s="61"/>
      <c r="M3798" s="61">
        <v>3889.4547231989814</v>
      </c>
      <c r="N3798" s="61"/>
      <c r="O3798" s="60" t="s">
        <v>250</v>
      </c>
      <c r="P3798" s="60">
        <v>503003</v>
      </c>
    </row>
    <row r="3799" spans="1:16" hidden="1" x14ac:dyDescent="0.25">
      <c r="A3799" s="60" t="s">
        <v>177</v>
      </c>
      <c r="B3799" s="60" t="s">
        <v>178</v>
      </c>
      <c r="C3799" s="57" t="s">
        <v>173</v>
      </c>
      <c r="D3799" s="61">
        <v>4072.4215734109885</v>
      </c>
      <c r="E3799" s="62">
        <v>0</v>
      </c>
      <c r="F3799" s="60">
        <v>454054</v>
      </c>
      <c r="G3799" s="60" t="s">
        <v>387</v>
      </c>
      <c r="H3799" s="60">
        <v>2015</v>
      </c>
      <c r="I3799" s="62">
        <v>0.56699999999999995</v>
      </c>
      <c r="J3799" s="60" t="s">
        <v>268</v>
      </c>
      <c r="K3799" s="60">
        <v>870905</v>
      </c>
      <c r="L3799" s="61">
        <v>2309.0630321240301</v>
      </c>
      <c r="M3799" s="61">
        <v>1763.3585412869584</v>
      </c>
      <c r="N3799" s="61"/>
      <c r="O3799" s="57" t="s">
        <v>259</v>
      </c>
      <c r="P3799" s="60">
        <v>503003</v>
      </c>
    </row>
    <row r="3800" spans="1:16" hidden="1" x14ac:dyDescent="0.25">
      <c r="A3800" s="60" t="s">
        <v>177</v>
      </c>
      <c r="B3800" s="60" t="s">
        <v>178</v>
      </c>
      <c r="C3800" s="57" t="s">
        <v>173</v>
      </c>
      <c r="D3800" s="61">
        <v>4072.4220332842206</v>
      </c>
      <c r="E3800" s="62">
        <v>0</v>
      </c>
      <c r="F3800" s="60">
        <v>454054</v>
      </c>
      <c r="G3800" s="60" t="s">
        <v>387</v>
      </c>
      <c r="H3800" s="60">
        <v>2015</v>
      </c>
      <c r="I3800" s="62">
        <v>0.56699999999999995</v>
      </c>
      <c r="J3800" s="60" t="s">
        <v>268</v>
      </c>
      <c r="K3800" s="60">
        <v>870905</v>
      </c>
      <c r="L3800" s="61">
        <v>2309.0632928721529</v>
      </c>
      <c r="M3800" s="61">
        <v>1763.3587404120676</v>
      </c>
      <c r="N3800" s="61"/>
      <c r="O3800" s="57" t="s">
        <v>259</v>
      </c>
      <c r="P3800" s="60">
        <v>503003</v>
      </c>
    </row>
    <row r="3801" spans="1:16" hidden="1" x14ac:dyDescent="0.25">
      <c r="A3801" s="60" t="s">
        <v>177</v>
      </c>
      <c r="B3801" s="60" t="s">
        <v>178</v>
      </c>
      <c r="C3801" s="57" t="s">
        <v>167</v>
      </c>
      <c r="D3801" s="61">
        <v>4081.0998919556801</v>
      </c>
      <c r="E3801" s="62">
        <v>0</v>
      </c>
      <c r="F3801" s="60">
        <v>464054</v>
      </c>
      <c r="G3801" s="60" t="s">
        <v>392</v>
      </c>
      <c r="H3801" s="60">
        <v>2015</v>
      </c>
      <c r="I3801" s="62">
        <v>0.56699999999999995</v>
      </c>
      <c r="J3801" s="60" t="s">
        <v>268</v>
      </c>
      <c r="K3801" s="60">
        <v>870905</v>
      </c>
      <c r="L3801" s="61">
        <v>2313.9836387388705</v>
      </c>
      <c r="M3801" s="61">
        <v>1767.1162532168096</v>
      </c>
      <c r="N3801" s="61"/>
      <c r="O3801" s="57" t="s">
        <v>259</v>
      </c>
      <c r="P3801" s="60">
        <v>503003</v>
      </c>
    </row>
    <row r="3802" spans="1:16" hidden="1" x14ac:dyDescent="0.25">
      <c r="A3802" s="60" t="s">
        <v>177</v>
      </c>
      <c r="B3802" s="60" t="s">
        <v>178</v>
      </c>
      <c r="C3802" s="57" t="s">
        <v>167</v>
      </c>
      <c r="D3802" s="61">
        <v>4081.1032084913891</v>
      </c>
      <c r="E3802" s="62">
        <v>0</v>
      </c>
      <c r="F3802" s="60">
        <v>464054</v>
      </c>
      <c r="G3802" s="60" t="s">
        <v>392</v>
      </c>
      <c r="H3802" s="60">
        <v>2015</v>
      </c>
      <c r="I3802" s="62">
        <v>0.56699999999999995</v>
      </c>
      <c r="J3802" s="60" t="s">
        <v>268</v>
      </c>
      <c r="K3802" s="60">
        <v>870905</v>
      </c>
      <c r="L3802" s="61">
        <v>2313.9855192146174</v>
      </c>
      <c r="M3802" s="61">
        <v>1767.1176892767717</v>
      </c>
      <c r="N3802" s="61"/>
      <c r="O3802" s="57" t="s">
        <v>259</v>
      </c>
      <c r="P3802" s="60">
        <v>503003</v>
      </c>
    </row>
    <row r="3803" spans="1:16" hidden="1" x14ac:dyDescent="0.25">
      <c r="A3803" s="60" t="s">
        <v>177</v>
      </c>
      <c r="B3803" s="60" t="s">
        <v>178</v>
      </c>
      <c r="C3803" s="57" t="s">
        <v>167</v>
      </c>
      <c r="D3803" s="61">
        <v>4081.1037451798634</v>
      </c>
      <c r="E3803" s="62">
        <v>0</v>
      </c>
      <c r="F3803" s="60">
        <v>464054</v>
      </c>
      <c r="G3803" s="60" t="s">
        <v>392</v>
      </c>
      <c r="H3803" s="60">
        <v>2015</v>
      </c>
      <c r="I3803" s="62">
        <v>0.56699999999999995</v>
      </c>
      <c r="J3803" s="60" t="s">
        <v>268</v>
      </c>
      <c r="K3803" s="60">
        <v>870905</v>
      </c>
      <c r="L3803" s="61">
        <v>2313.9858235169822</v>
      </c>
      <c r="M3803" s="61">
        <v>1767.1179216628811</v>
      </c>
      <c r="N3803" s="61"/>
      <c r="O3803" s="57" t="s">
        <v>259</v>
      </c>
      <c r="P3803" s="60">
        <v>503003</v>
      </c>
    </row>
    <row r="3804" spans="1:16" hidden="1" x14ac:dyDescent="0.25">
      <c r="A3804" s="60" t="s">
        <v>177</v>
      </c>
      <c r="B3804" s="60" t="s">
        <v>178</v>
      </c>
      <c r="C3804" s="57" t="s">
        <v>167</v>
      </c>
      <c r="D3804" s="61">
        <v>4081.1037912105085</v>
      </c>
      <c r="E3804" s="62">
        <v>0</v>
      </c>
      <c r="F3804" s="60">
        <v>464054</v>
      </c>
      <c r="G3804" s="60" t="s">
        <v>392</v>
      </c>
      <c r="H3804" s="60">
        <v>2015</v>
      </c>
      <c r="I3804" s="62">
        <v>0.56699999999999995</v>
      </c>
      <c r="J3804" s="60" t="s">
        <v>268</v>
      </c>
      <c r="K3804" s="60">
        <v>870905</v>
      </c>
      <c r="L3804" s="61">
        <v>2313.9858496163579</v>
      </c>
      <c r="M3804" s="61">
        <v>1767.1179415941506</v>
      </c>
      <c r="N3804" s="61"/>
      <c r="O3804" s="57" t="s">
        <v>259</v>
      </c>
      <c r="P3804" s="60">
        <v>503003</v>
      </c>
    </row>
    <row r="3805" spans="1:16" hidden="1" x14ac:dyDescent="0.25">
      <c r="A3805" s="60" t="s">
        <v>177</v>
      </c>
      <c r="B3805" s="60" t="s">
        <v>178</v>
      </c>
      <c r="C3805" s="57" t="s">
        <v>167</v>
      </c>
      <c r="D3805" s="61">
        <v>4081.1053148901724</v>
      </c>
      <c r="E3805" s="62">
        <v>0</v>
      </c>
      <c r="F3805" s="60">
        <v>464054</v>
      </c>
      <c r="G3805" s="60" t="s">
        <v>392</v>
      </c>
      <c r="H3805" s="60">
        <v>2015</v>
      </c>
      <c r="I3805" s="62">
        <v>0.56699999999999995</v>
      </c>
      <c r="J3805" s="60" t="s">
        <v>268</v>
      </c>
      <c r="K3805" s="60">
        <v>870905</v>
      </c>
      <c r="L3805" s="61">
        <v>2313.9867135427276</v>
      </c>
      <c r="M3805" s="61">
        <v>1767.1186013474448</v>
      </c>
      <c r="N3805" s="61"/>
      <c r="O3805" s="57" t="s">
        <v>259</v>
      </c>
      <c r="P3805" s="60">
        <v>503003</v>
      </c>
    </row>
    <row r="3806" spans="1:16" hidden="1" x14ac:dyDescent="0.25">
      <c r="A3806" s="60" t="s">
        <v>177</v>
      </c>
      <c r="B3806" s="60" t="s">
        <v>178</v>
      </c>
      <c r="C3806" s="57" t="s">
        <v>167</v>
      </c>
      <c r="D3806" s="61">
        <v>4081.1054046110862</v>
      </c>
      <c r="E3806" s="62">
        <v>0</v>
      </c>
      <c r="F3806" s="60">
        <v>464054</v>
      </c>
      <c r="G3806" s="60" t="s">
        <v>392</v>
      </c>
      <c r="H3806" s="60">
        <v>2015</v>
      </c>
      <c r="I3806" s="62">
        <v>0.56699999999999995</v>
      </c>
      <c r="J3806" s="60" t="s">
        <v>268</v>
      </c>
      <c r="K3806" s="60">
        <v>870905</v>
      </c>
      <c r="L3806" s="61">
        <v>2313.9867644144856</v>
      </c>
      <c r="M3806" s="61">
        <v>1767.1186401966006</v>
      </c>
      <c r="N3806" s="61"/>
      <c r="O3806" s="57" t="s">
        <v>259</v>
      </c>
      <c r="P3806" s="60">
        <v>503003</v>
      </c>
    </row>
    <row r="3807" spans="1:16" hidden="1" x14ac:dyDescent="0.25">
      <c r="A3807" s="60" t="s">
        <v>177</v>
      </c>
      <c r="B3807" s="60" t="s">
        <v>178</v>
      </c>
      <c r="C3807" s="57" t="s">
        <v>167</v>
      </c>
      <c r="D3807" s="61">
        <v>4081.1063481700894</v>
      </c>
      <c r="E3807" s="62">
        <v>0</v>
      </c>
      <c r="F3807" s="60">
        <v>464054</v>
      </c>
      <c r="G3807" s="60" t="s">
        <v>392</v>
      </c>
      <c r="H3807" s="60">
        <v>2015</v>
      </c>
      <c r="I3807" s="62">
        <v>0.56699999999999995</v>
      </c>
      <c r="J3807" s="60" t="s">
        <v>268</v>
      </c>
      <c r="K3807" s="60">
        <v>870905</v>
      </c>
      <c r="L3807" s="61">
        <v>2313.9872994124403</v>
      </c>
      <c r="M3807" s="61">
        <v>1767.1190487576491</v>
      </c>
      <c r="N3807" s="61"/>
      <c r="O3807" s="57" t="s">
        <v>259</v>
      </c>
      <c r="P3807" s="60">
        <v>503003</v>
      </c>
    </row>
    <row r="3808" spans="1:16" hidden="1" x14ac:dyDescent="0.25">
      <c r="A3808" s="60" t="s">
        <v>177</v>
      </c>
      <c r="B3808" s="60" t="s">
        <v>178</v>
      </c>
      <c r="C3808" s="57" t="s">
        <v>167</v>
      </c>
      <c r="D3808" s="61">
        <v>4189.6479726679081</v>
      </c>
      <c r="E3808" s="62">
        <v>0</v>
      </c>
      <c r="F3808" s="60">
        <v>464054</v>
      </c>
      <c r="G3808" s="60" t="s">
        <v>392</v>
      </c>
      <c r="H3808" s="60">
        <v>2016</v>
      </c>
      <c r="I3808" s="62">
        <v>0.56699999999999995</v>
      </c>
      <c r="J3808" s="60" t="s">
        <v>268</v>
      </c>
      <c r="K3808" s="60">
        <v>872008</v>
      </c>
      <c r="L3808" s="61">
        <v>2375.5304005027037</v>
      </c>
      <c r="M3808" s="61">
        <v>1814.1175721652044</v>
      </c>
      <c r="N3808" s="61"/>
      <c r="O3808" s="57" t="s">
        <v>283</v>
      </c>
      <c r="P3808" s="60">
        <v>503003</v>
      </c>
    </row>
    <row r="3809" spans="1:16" hidden="1" x14ac:dyDescent="0.25">
      <c r="A3809" s="60" t="s">
        <v>177</v>
      </c>
      <c r="B3809" s="60" t="s">
        <v>178</v>
      </c>
      <c r="C3809" s="57" t="s">
        <v>174</v>
      </c>
      <c r="D3809" s="61">
        <v>4200.0068678687448</v>
      </c>
      <c r="E3809" s="62">
        <v>0</v>
      </c>
      <c r="F3809" s="60">
        <v>434054</v>
      </c>
      <c r="G3809" s="60" t="s">
        <v>376</v>
      </c>
      <c r="H3809" s="60">
        <v>2015</v>
      </c>
      <c r="I3809" s="62">
        <v>0.56699999999999995</v>
      </c>
      <c r="J3809" s="60" t="s">
        <v>268</v>
      </c>
      <c r="K3809" s="60">
        <v>870905</v>
      </c>
      <c r="L3809" s="61">
        <v>2381.4038940815781</v>
      </c>
      <c r="M3809" s="61">
        <v>1818.6029737871668</v>
      </c>
      <c r="N3809" s="61"/>
      <c r="O3809" s="57" t="s">
        <v>259</v>
      </c>
      <c r="P3809" s="60">
        <v>503003</v>
      </c>
    </row>
    <row r="3810" spans="1:16" hidden="1" x14ac:dyDescent="0.25">
      <c r="A3810" s="60" t="s">
        <v>177</v>
      </c>
      <c r="B3810" s="60" t="s">
        <v>178</v>
      </c>
      <c r="C3810" s="57">
        <v>1105</v>
      </c>
      <c r="D3810" s="61">
        <v>4237.202854000825</v>
      </c>
      <c r="E3810" s="62">
        <v>0</v>
      </c>
      <c r="F3810" s="60">
        <v>640007</v>
      </c>
      <c r="G3810" s="60" t="s">
        <v>394</v>
      </c>
      <c r="H3810" s="60">
        <v>2015</v>
      </c>
      <c r="I3810" s="62"/>
      <c r="J3810" s="60"/>
      <c r="K3810" s="60"/>
      <c r="L3810" s="61"/>
      <c r="M3810" s="61">
        <v>4237.202854000825</v>
      </c>
      <c r="N3810" s="61"/>
      <c r="O3810" s="60" t="s">
        <v>250</v>
      </c>
      <c r="P3810" s="60">
        <v>503003</v>
      </c>
    </row>
    <row r="3811" spans="1:16" hidden="1" x14ac:dyDescent="0.25">
      <c r="A3811" s="60" t="s">
        <v>177</v>
      </c>
      <c r="B3811" s="60" t="s">
        <v>178</v>
      </c>
      <c r="C3811" s="57">
        <v>1000</v>
      </c>
      <c r="D3811" s="61">
        <v>4341.5951699051357</v>
      </c>
      <c r="E3811" s="62">
        <v>0</v>
      </c>
      <c r="F3811" s="60">
        <v>700710</v>
      </c>
      <c r="G3811" s="60" t="s">
        <v>388</v>
      </c>
      <c r="H3811" s="60">
        <v>2015</v>
      </c>
      <c r="I3811" s="62"/>
      <c r="J3811" s="60"/>
      <c r="K3811" s="60"/>
      <c r="L3811" s="61"/>
      <c r="M3811" s="61">
        <v>4341.5951699051357</v>
      </c>
      <c r="N3811" s="61"/>
      <c r="O3811" s="60" t="s">
        <v>250</v>
      </c>
      <c r="P3811" s="60">
        <v>503003</v>
      </c>
    </row>
    <row r="3812" spans="1:16" hidden="1" x14ac:dyDescent="0.25">
      <c r="A3812" s="60" t="s">
        <v>177</v>
      </c>
      <c r="B3812" s="60" t="s">
        <v>178</v>
      </c>
      <c r="C3812" s="57">
        <v>1000</v>
      </c>
      <c r="D3812" s="61">
        <v>4341.5991027714772</v>
      </c>
      <c r="E3812" s="62">
        <v>0</v>
      </c>
      <c r="F3812" s="60">
        <v>700710</v>
      </c>
      <c r="G3812" s="60" t="s">
        <v>388</v>
      </c>
      <c r="H3812" s="60">
        <v>2015</v>
      </c>
      <c r="I3812" s="62"/>
      <c r="J3812" s="60"/>
      <c r="K3812" s="60"/>
      <c r="L3812" s="61"/>
      <c r="M3812" s="61">
        <v>4341.5991027714772</v>
      </c>
      <c r="N3812" s="61"/>
      <c r="O3812" s="60" t="s">
        <v>250</v>
      </c>
      <c r="P3812" s="60">
        <v>503003</v>
      </c>
    </row>
    <row r="3813" spans="1:16" hidden="1" x14ac:dyDescent="0.25">
      <c r="A3813" s="60" t="s">
        <v>177</v>
      </c>
      <c r="B3813" s="60" t="s">
        <v>178</v>
      </c>
      <c r="C3813" s="57">
        <v>1000</v>
      </c>
      <c r="D3813" s="61">
        <v>4341.6023201987591</v>
      </c>
      <c r="E3813" s="62">
        <v>0</v>
      </c>
      <c r="F3813" s="60">
        <v>700710</v>
      </c>
      <c r="G3813" s="60" t="s">
        <v>388</v>
      </c>
      <c r="H3813" s="60">
        <v>2016</v>
      </c>
      <c r="I3813" s="62"/>
      <c r="J3813" s="60"/>
      <c r="K3813" s="60"/>
      <c r="L3813" s="61"/>
      <c r="M3813" s="61">
        <v>4341.6023201987591</v>
      </c>
      <c r="N3813" s="61"/>
      <c r="O3813" s="60" t="s">
        <v>250</v>
      </c>
      <c r="P3813" s="60">
        <v>503003</v>
      </c>
    </row>
    <row r="3814" spans="1:16" hidden="1" x14ac:dyDescent="0.25">
      <c r="A3814" s="60" t="s">
        <v>177</v>
      </c>
      <c r="B3814" s="60" t="s">
        <v>178</v>
      </c>
      <c r="C3814" s="57" t="s">
        <v>173</v>
      </c>
      <c r="D3814" s="61">
        <v>4376.331055210534</v>
      </c>
      <c r="E3814" s="62">
        <v>0</v>
      </c>
      <c r="F3814" s="60">
        <v>454054</v>
      </c>
      <c r="G3814" s="60" t="s">
        <v>387</v>
      </c>
      <c r="H3814" s="60">
        <v>2016</v>
      </c>
      <c r="I3814" s="62">
        <v>0.56699999999999995</v>
      </c>
      <c r="J3814" s="60" t="s">
        <v>268</v>
      </c>
      <c r="K3814" s="60">
        <v>872008</v>
      </c>
      <c r="L3814" s="61">
        <v>2481.3797083043728</v>
      </c>
      <c r="M3814" s="61">
        <v>1894.9513469061612</v>
      </c>
      <c r="N3814" s="61"/>
      <c r="O3814" s="57" t="s">
        <v>283</v>
      </c>
      <c r="P3814" s="60">
        <v>503003</v>
      </c>
    </row>
    <row r="3815" spans="1:16" hidden="1" x14ac:dyDescent="0.25">
      <c r="A3815" s="60" t="s">
        <v>177</v>
      </c>
      <c r="B3815" s="60" t="s">
        <v>178</v>
      </c>
      <c r="C3815" s="57">
        <v>1200</v>
      </c>
      <c r="D3815" s="61">
        <v>4399.9984307549557</v>
      </c>
      <c r="E3815" s="62">
        <v>0</v>
      </c>
      <c r="F3815" s="60">
        <v>626065</v>
      </c>
      <c r="G3815" s="60" t="s">
        <v>377</v>
      </c>
      <c r="H3815" s="60">
        <v>2015</v>
      </c>
      <c r="I3815" s="62"/>
      <c r="J3815" s="60"/>
      <c r="K3815" s="60"/>
      <c r="L3815" s="61"/>
      <c r="M3815" s="61">
        <v>4399.9984307549557</v>
      </c>
      <c r="N3815" s="61"/>
      <c r="O3815" s="60" t="s">
        <v>250</v>
      </c>
      <c r="P3815" s="60">
        <v>503003</v>
      </c>
    </row>
    <row r="3816" spans="1:16" hidden="1" x14ac:dyDescent="0.25">
      <c r="A3816" s="60" t="s">
        <v>177</v>
      </c>
      <c r="B3816" s="60" t="s">
        <v>178</v>
      </c>
      <c r="C3816" s="57">
        <v>1400</v>
      </c>
      <c r="D3816" s="61">
        <v>4480.0008679281236</v>
      </c>
      <c r="E3816" s="62">
        <v>0</v>
      </c>
      <c r="F3816" s="60">
        <v>700043</v>
      </c>
      <c r="G3816" s="60" t="s">
        <v>260</v>
      </c>
      <c r="H3816" s="60">
        <v>2015</v>
      </c>
      <c r="I3816" s="62"/>
      <c r="J3816" s="60"/>
      <c r="K3816" s="60"/>
      <c r="L3816" s="61"/>
      <c r="M3816" s="61">
        <v>4480.0008679281236</v>
      </c>
      <c r="N3816" s="61"/>
      <c r="O3816" s="60" t="s">
        <v>250</v>
      </c>
      <c r="P3816" s="60">
        <v>503003</v>
      </c>
    </row>
    <row r="3817" spans="1:16" hidden="1" x14ac:dyDescent="0.25">
      <c r="A3817" s="60" t="s">
        <v>177</v>
      </c>
      <c r="B3817" s="60" t="s">
        <v>178</v>
      </c>
      <c r="C3817" s="57">
        <v>1101</v>
      </c>
      <c r="D3817" s="61">
        <v>4728.0063323455588</v>
      </c>
      <c r="E3817" s="62">
        <v>0</v>
      </c>
      <c r="F3817" s="60">
        <v>615345</v>
      </c>
      <c r="G3817" s="60" t="s">
        <v>393</v>
      </c>
      <c r="H3817" s="60">
        <v>2016</v>
      </c>
      <c r="I3817" s="62"/>
      <c r="J3817" s="60"/>
      <c r="K3817" s="60"/>
      <c r="L3817" s="61"/>
      <c r="M3817" s="61">
        <v>4728.0063323455588</v>
      </c>
      <c r="N3817" s="61"/>
      <c r="O3817" s="60" t="s">
        <v>250</v>
      </c>
      <c r="P3817" s="60">
        <v>503003</v>
      </c>
    </row>
    <row r="3818" spans="1:16" hidden="1" x14ac:dyDescent="0.25">
      <c r="A3818" s="60" t="s">
        <v>177</v>
      </c>
      <c r="B3818" s="60" t="s">
        <v>178</v>
      </c>
      <c r="C3818" s="57" t="s">
        <v>5</v>
      </c>
      <c r="D3818" s="61">
        <v>4897.3245057090453</v>
      </c>
      <c r="E3818" s="62">
        <v>0</v>
      </c>
      <c r="F3818" s="60">
        <v>424054</v>
      </c>
      <c r="G3818" s="60" t="s">
        <v>389</v>
      </c>
      <c r="H3818" s="60">
        <v>2015</v>
      </c>
      <c r="I3818" s="62">
        <v>0.56699999999999995</v>
      </c>
      <c r="J3818" s="60" t="s">
        <v>268</v>
      </c>
      <c r="K3818" s="60">
        <v>870905</v>
      </c>
      <c r="L3818" s="61">
        <v>2776.7829947370283</v>
      </c>
      <c r="M3818" s="61">
        <v>2120.541510972017</v>
      </c>
      <c r="N3818" s="61"/>
      <c r="O3818" s="57" t="s">
        <v>259</v>
      </c>
      <c r="P3818" s="60">
        <v>503003</v>
      </c>
    </row>
    <row r="3819" spans="1:16" hidden="1" x14ac:dyDescent="0.25">
      <c r="A3819" s="60" t="s">
        <v>177</v>
      </c>
      <c r="B3819" s="60" t="s">
        <v>178</v>
      </c>
      <c r="C3819" s="57" t="s">
        <v>5</v>
      </c>
      <c r="D3819" s="61">
        <v>4897.3297846578989</v>
      </c>
      <c r="E3819" s="62">
        <v>0</v>
      </c>
      <c r="F3819" s="60">
        <v>424054</v>
      </c>
      <c r="G3819" s="60" t="s">
        <v>389</v>
      </c>
      <c r="H3819" s="60">
        <v>2015</v>
      </c>
      <c r="I3819" s="62">
        <v>0.56699999999999995</v>
      </c>
      <c r="J3819" s="60" t="s">
        <v>268</v>
      </c>
      <c r="K3819" s="60">
        <v>870905</v>
      </c>
      <c r="L3819" s="61">
        <v>2776.7859879010284</v>
      </c>
      <c r="M3819" s="61">
        <v>2120.5437967568705</v>
      </c>
      <c r="N3819" s="61"/>
      <c r="O3819" s="57" t="s">
        <v>259</v>
      </c>
      <c r="P3819" s="60">
        <v>503003</v>
      </c>
    </row>
    <row r="3820" spans="1:16" hidden="1" x14ac:dyDescent="0.25">
      <c r="A3820" s="60" t="s">
        <v>177</v>
      </c>
      <c r="B3820" s="60" t="s">
        <v>178</v>
      </c>
      <c r="C3820" s="57">
        <v>1101</v>
      </c>
      <c r="D3820" s="61">
        <v>4932.0551001079075</v>
      </c>
      <c r="E3820" s="62">
        <v>0</v>
      </c>
      <c r="F3820" s="60">
        <v>615345</v>
      </c>
      <c r="G3820" s="60" t="s">
        <v>393</v>
      </c>
      <c r="H3820" s="60">
        <v>2015</v>
      </c>
      <c r="I3820" s="62"/>
      <c r="J3820" s="60"/>
      <c r="K3820" s="60"/>
      <c r="L3820" s="61"/>
      <c r="M3820" s="61">
        <v>4932.0551001079075</v>
      </c>
      <c r="N3820" s="61"/>
      <c r="O3820" s="60" t="s">
        <v>250</v>
      </c>
      <c r="P3820" s="60">
        <v>503003</v>
      </c>
    </row>
    <row r="3821" spans="1:16" hidden="1" x14ac:dyDescent="0.25">
      <c r="A3821" s="60" t="s">
        <v>177</v>
      </c>
      <c r="B3821" s="60" t="s">
        <v>178</v>
      </c>
      <c r="C3821" s="57">
        <v>1101</v>
      </c>
      <c r="D3821" s="61">
        <v>4932.0574843627437</v>
      </c>
      <c r="E3821" s="62">
        <v>0</v>
      </c>
      <c r="F3821" s="60">
        <v>615345</v>
      </c>
      <c r="G3821" s="60" t="s">
        <v>393</v>
      </c>
      <c r="H3821" s="60">
        <v>2015</v>
      </c>
      <c r="I3821" s="62"/>
      <c r="J3821" s="60"/>
      <c r="K3821" s="60"/>
      <c r="L3821" s="61"/>
      <c r="M3821" s="61">
        <v>4932.0574843627437</v>
      </c>
      <c r="N3821" s="61"/>
      <c r="O3821" s="60" t="s">
        <v>250</v>
      </c>
      <c r="P3821" s="60">
        <v>503003</v>
      </c>
    </row>
    <row r="3822" spans="1:16" hidden="1" x14ac:dyDescent="0.25">
      <c r="A3822" s="60" t="s">
        <v>177</v>
      </c>
      <c r="B3822" s="60" t="s">
        <v>178</v>
      </c>
      <c r="C3822" s="57">
        <v>1101</v>
      </c>
      <c r="D3822" s="61">
        <v>4932.0578939088618</v>
      </c>
      <c r="E3822" s="62">
        <v>0</v>
      </c>
      <c r="F3822" s="60">
        <v>615345</v>
      </c>
      <c r="G3822" s="60" t="s">
        <v>393</v>
      </c>
      <c r="H3822" s="60">
        <v>2015</v>
      </c>
      <c r="I3822" s="62"/>
      <c r="J3822" s="60"/>
      <c r="K3822" s="60"/>
      <c r="L3822" s="61"/>
      <c r="M3822" s="61">
        <v>4932.0578939088618</v>
      </c>
      <c r="N3822" s="61"/>
      <c r="O3822" s="60" t="s">
        <v>250</v>
      </c>
      <c r="P3822" s="60">
        <v>503003</v>
      </c>
    </row>
    <row r="3823" spans="1:16" hidden="1" x14ac:dyDescent="0.25">
      <c r="A3823" s="60" t="s">
        <v>177</v>
      </c>
      <c r="B3823" s="60" t="s">
        <v>178</v>
      </c>
      <c r="C3823" s="57">
        <v>1101</v>
      </c>
      <c r="D3823" s="61">
        <v>4932.0593087249017</v>
      </c>
      <c r="E3823" s="62">
        <v>0</v>
      </c>
      <c r="F3823" s="60">
        <v>615345</v>
      </c>
      <c r="G3823" s="60" t="s">
        <v>393</v>
      </c>
      <c r="H3823" s="60">
        <v>2015</v>
      </c>
      <c r="I3823" s="62"/>
      <c r="J3823" s="60"/>
      <c r="K3823" s="60"/>
      <c r="L3823" s="61"/>
      <c r="M3823" s="61">
        <v>4932.0593087249017</v>
      </c>
      <c r="N3823" s="61"/>
      <c r="O3823" s="60" t="s">
        <v>250</v>
      </c>
      <c r="P3823" s="60">
        <v>503003</v>
      </c>
    </row>
    <row r="3824" spans="1:16" hidden="1" x14ac:dyDescent="0.25">
      <c r="A3824" s="60" t="s">
        <v>177</v>
      </c>
      <c r="B3824" s="60" t="s">
        <v>178</v>
      </c>
      <c r="C3824" s="57">
        <v>1101</v>
      </c>
      <c r="D3824" s="61">
        <v>4932.059664043104</v>
      </c>
      <c r="E3824" s="62">
        <v>0</v>
      </c>
      <c r="F3824" s="60">
        <v>615345</v>
      </c>
      <c r="G3824" s="60" t="s">
        <v>393</v>
      </c>
      <c r="H3824" s="60">
        <v>2015</v>
      </c>
      <c r="I3824" s="62"/>
      <c r="J3824" s="60"/>
      <c r="K3824" s="60"/>
      <c r="L3824" s="61"/>
      <c r="M3824" s="61">
        <v>4932.059664043104</v>
      </c>
      <c r="N3824" s="61"/>
      <c r="O3824" s="60" t="s">
        <v>250</v>
      </c>
      <c r="P3824" s="60">
        <v>503003</v>
      </c>
    </row>
    <row r="3825" spans="1:16" hidden="1" x14ac:dyDescent="0.25">
      <c r="A3825" s="60" t="s">
        <v>177</v>
      </c>
      <c r="B3825" s="60" t="s">
        <v>178</v>
      </c>
      <c r="C3825" s="57">
        <v>1101</v>
      </c>
      <c r="D3825" s="61">
        <v>4932.0597709950507</v>
      </c>
      <c r="E3825" s="62">
        <v>0</v>
      </c>
      <c r="F3825" s="60">
        <v>615345</v>
      </c>
      <c r="G3825" s="60" t="s">
        <v>393</v>
      </c>
      <c r="H3825" s="60">
        <v>2015</v>
      </c>
      <c r="I3825" s="62"/>
      <c r="J3825" s="60"/>
      <c r="K3825" s="60"/>
      <c r="L3825" s="61"/>
      <c r="M3825" s="61">
        <v>4932.0597709950507</v>
      </c>
      <c r="N3825" s="61"/>
      <c r="O3825" s="60" t="s">
        <v>250</v>
      </c>
      <c r="P3825" s="60">
        <v>503003</v>
      </c>
    </row>
    <row r="3826" spans="1:16" hidden="1" x14ac:dyDescent="0.25">
      <c r="A3826" s="60" t="s">
        <v>177</v>
      </c>
      <c r="B3826" s="60" t="s">
        <v>178</v>
      </c>
      <c r="C3826" s="57">
        <v>1101</v>
      </c>
      <c r="D3826" s="61">
        <v>4932.0633855167589</v>
      </c>
      <c r="E3826" s="62">
        <v>0</v>
      </c>
      <c r="F3826" s="60">
        <v>615345</v>
      </c>
      <c r="G3826" s="60" t="s">
        <v>393</v>
      </c>
      <c r="H3826" s="60">
        <v>2015</v>
      </c>
      <c r="I3826" s="62"/>
      <c r="J3826" s="60"/>
      <c r="K3826" s="60"/>
      <c r="L3826" s="61"/>
      <c r="M3826" s="61">
        <v>4932.0633855167589</v>
      </c>
      <c r="N3826" s="61"/>
      <c r="O3826" s="60" t="s">
        <v>250</v>
      </c>
      <c r="P3826" s="60">
        <v>503003</v>
      </c>
    </row>
    <row r="3827" spans="1:16" hidden="1" x14ac:dyDescent="0.25">
      <c r="A3827" s="60" t="s">
        <v>177</v>
      </c>
      <c r="B3827" s="60" t="s">
        <v>178</v>
      </c>
      <c r="C3827" s="57" t="s">
        <v>5</v>
      </c>
      <c r="D3827" s="61">
        <v>5244.6515192502866</v>
      </c>
      <c r="E3827" s="62">
        <v>0</v>
      </c>
      <c r="F3827" s="60">
        <v>424054</v>
      </c>
      <c r="G3827" s="60" t="s">
        <v>389</v>
      </c>
      <c r="H3827" s="60">
        <v>2016</v>
      </c>
      <c r="I3827" s="62">
        <v>0.56699999999999995</v>
      </c>
      <c r="J3827" s="60" t="s">
        <v>268</v>
      </c>
      <c r="K3827" s="60">
        <v>872008</v>
      </c>
      <c r="L3827" s="61">
        <v>2973.717411414912</v>
      </c>
      <c r="M3827" s="61">
        <v>2270.9341078353746</v>
      </c>
      <c r="N3827" s="61"/>
      <c r="O3827" s="57" t="s">
        <v>283</v>
      </c>
      <c r="P3827" s="60">
        <v>503003</v>
      </c>
    </row>
    <row r="3828" spans="1:16" hidden="1" x14ac:dyDescent="0.25">
      <c r="A3828" s="60" t="s">
        <v>177</v>
      </c>
      <c r="B3828" s="60" t="s">
        <v>178</v>
      </c>
      <c r="C3828" s="57">
        <v>1108</v>
      </c>
      <c r="D3828" s="61">
        <v>6251.905484927207</v>
      </c>
      <c r="E3828" s="62">
        <v>0</v>
      </c>
      <c r="F3828" s="60">
        <v>654054</v>
      </c>
      <c r="G3828" s="60" t="s">
        <v>390</v>
      </c>
      <c r="H3828" s="60">
        <v>2016</v>
      </c>
      <c r="I3828" s="62"/>
      <c r="J3828" s="60"/>
      <c r="K3828" s="60"/>
      <c r="L3828" s="61"/>
      <c r="M3828" s="61">
        <v>6251.905484927207</v>
      </c>
      <c r="N3828" s="61"/>
      <c r="O3828" s="60" t="s">
        <v>250</v>
      </c>
      <c r="P3828" s="60">
        <v>503003</v>
      </c>
    </row>
    <row r="3829" spans="1:16" hidden="1" x14ac:dyDescent="0.25">
      <c r="A3829" s="60" t="s">
        <v>177</v>
      </c>
      <c r="B3829" s="60" t="s">
        <v>178</v>
      </c>
      <c r="C3829" s="57">
        <v>1105</v>
      </c>
      <c r="D3829" s="61">
        <v>6508.0639727320759</v>
      </c>
      <c r="E3829" s="62">
        <v>0</v>
      </c>
      <c r="F3829" s="60">
        <v>640007</v>
      </c>
      <c r="G3829" s="60" t="s">
        <v>394</v>
      </c>
      <c r="H3829" s="60">
        <v>2016</v>
      </c>
      <c r="I3829" s="62"/>
      <c r="J3829" s="60"/>
      <c r="K3829" s="60"/>
      <c r="L3829" s="61"/>
      <c r="M3829" s="61">
        <v>6508.0639727320759</v>
      </c>
      <c r="N3829" s="61"/>
      <c r="O3829" s="60" t="s">
        <v>250</v>
      </c>
      <c r="P3829" s="60">
        <v>503003</v>
      </c>
    </row>
    <row r="3830" spans="1:16" hidden="1" x14ac:dyDescent="0.25">
      <c r="A3830" s="60" t="s">
        <v>177</v>
      </c>
      <c r="B3830" s="60" t="s">
        <v>178</v>
      </c>
      <c r="C3830" s="57">
        <v>1108</v>
      </c>
      <c r="D3830" s="61">
        <v>6772.8910114094106</v>
      </c>
      <c r="E3830" s="62">
        <v>0</v>
      </c>
      <c r="F3830" s="60">
        <v>654054</v>
      </c>
      <c r="G3830" s="60" t="s">
        <v>390</v>
      </c>
      <c r="H3830" s="60">
        <v>2015</v>
      </c>
      <c r="I3830" s="62"/>
      <c r="J3830" s="60"/>
      <c r="K3830" s="60"/>
      <c r="L3830" s="61"/>
      <c r="M3830" s="61">
        <v>6772.8910114094106</v>
      </c>
      <c r="N3830" s="61"/>
      <c r="O3830" s="60" t="s">
        <v>250</v>
      </c>
      <c r="P3830" s="60">
        <v>503003</v>
      </c>
    </row>
    <row r="3831" spans="1:16" hidden="1" x14ac:dyDescent="0.25">
      <c r="A3831" s="60" t="s">
        <v>177</v>
      </c>
      <c r="B3831" s="60" t="s">
        <v>178</v>
      </c>
      <c r="C3831" s="57">
        <v>1108</v>
      </c>
      <c r="D3831" s="61">
        <v>6772.8958711974683</v>
      </c>
      <c r="E3831" s="62">
        <v>0</v>
      </c>
      <c r="F3831" s="60">
        <v>654054</v>
      </c>
      <c r="G3831" s="60" t="s">
        <v>390</v>
      </c>
      <c r="H3831" s="60">
        <v>2015</v>
      </c>
      <c r="I3831" s="62"/>
      <c r="J3831" s="60"/>
      <c r="K3831" s="60"/>
      <c r="L3831" s="61"/>
      <c r="M3831" s="61">
        <v>6772.8958711974683</v>
      </c>
      <c r="N3831" s="61"/>
      <c r="O3831" s="60" t="s">
        <v>250</v>
      </c>
      <c r="P3831" s="60">
        <v>503003</v>
      </c>
    </row>
    <row r="3832" spans="1:16" hidden="1" x14ac:dyDescent="0.25">
      <c r="A3832" s="60" t="s">
        <v>177</v>
      </c>
      <c r="B3832" s="60" t="s">
        <v>178</v>
      </c>
      <c r="C3832" s="57">
        <v>1105</v>
      </c>
      <c r="D3832" s="61">
        <v>6877.0916345848</v>
      </c>
      <c r="E3832" s="62">
        <v>0</v>
      </c>
      <c r="F3832" s="60">
        <v>640007</v>
      </c>
      <c r="G3832" s="60" t="s">
        <v>394</v>
      </c>
      <c r="H3832" s="60">
        <v>2015</v>
      </c>
      <c r="I3832" s="62"/>
      <c r="J3832" s="60"/>
      <c r="K3832" s="60"/>
      <c r="L3832" s="61"/>
      <c r="M3832" s="61">
        <v>6877.0916345848</v>
      </c>
      <c r="N3832" s="61"/>
      <c r="O3832" s="60" t="s">
        <v>250</v>
      </c>
      <c r="P3832" s="60">
        <v>503003</v>
      </c>
    </row>
    <row r="3833" spans="1:16" hidden="1" x14ac:dyDescent="0.25">
      <c r="A3833" s="60" t="s">
        <v>177</v>
      </c>
      <c r="B3833" s="60" t="s">
        <v>178</v>
      </c>
      <c r="C3833" s="57">
        <v>1105</v>
      </c>
      <c r="D3833" s="61">
        <v>6877.0922028921232</v>
      </c>
      <c r="E3833" s="62">
        <v>0</v>
      </c>
      <c r="F3833" s="60">
        <v>640007</v>
      </c>
      <c r="G3833" s="60" t="s">
        <v>394</v>
      </c>
      <c r="H3833" s="60">
        <v>2015</v>
      </c>
      <c r="I3833" s="62"/>
      <c r="J3833" s="60"/>
      <c r="K3833" s="60"/>
      <c r="L3833" s="61"/>
      <c r="M3833" s="61">
        <v>6877.0922028921232</v>
      </c>
      <c r="N3833" s="61"/>
      <c r="O3833" s="60" t="s">
        <v>250</v>
      </c>
      <c r="P3833" s="60">
        <v>503003</v>
      </c>
    </row>
    <row r="3834" spans="1:16" hidden="1" x14ac:dyDescent="0.25">
      <c r="A3834" s="60" t="s">
        <v>177</v>
      </c>
      <c r="B3834" s="60" t="s">
        <v>178</v>
      </c>
      <c r="C3834" s="57">
        <v>1105</v>
      </c>
      <c r="D3834" s="61">
        <v>6877.092260315083</v>
      </c>
      <c r="E3834" s="62">
        <v>0</v>
      </c>
      <c r="F3834" s="60">
        <v>640007</v>
      </c>
      <c r="G3834" s="60" t="s">
        <v>394</v>
      </c>
      <c r="H3834" s="60">
        <v>2015</v>
      </c>
      <c r="I3834" s="62"/>
      <c r="J3834" s="60"/>
      <c r="K3834" s="60"/>
      <c r="L3834" s="61"/>
      <c r="M3834" s="61">
        <v>6877.092260315083</v>
      </c>
      <c r="N3834" s="61"/>
      <c r="O3834" s="60" t="s">
        <v>250</v>
      </c>
      <c r="P3834" s="60">
        <v>503003</v>
      </c>
    </row>
    <row r="3835" spans="1:16" hidden="1" x14ac:dyDescent="0.25">
      <c r="A3835" s="60" t="s">
        <v>177</v>
      </c>
      <c r="B3835" s="60" t="s">
        <v>178</v>
      </c>
      <c r="C3835" s="57">
        <v>1105</v>
      </c>
      <c r="D3835" s="61">
        <v>6877.0936995289248</v>
      </c>
      <c r="E3835" s="62">
        <v>0</v>
      </c>
      <c r="F3835" s="60">
        <v>640007</v>
      </c>
      <c r="G3835" s="60" t="s">
        <v>394</v>
      </c>
      <c r="H3835" s="60">
        <v>2015</v>
      </c>
      <c r="I3835" s="62"/>
      <c r="J3835" s="60"/>
      <c r="K3835" s="60"/>
      <c r="L3835" s="61"/>
      <c r="M3835" s="61">
        <v>6877.0936995289248</v>
      </c>
      <c r="N3835" s="61"/>
      <c r="O3835" s="60" t="s">
        <v>250</v>
      </c>
      <c r="P3835" s="60">
        <v>503003</v>
      </c>
    </row>
    <row r="3836" spans="1:16" hidden="1" x14ac:dyDescent="0.25">
      <c r="A3836" s="60" t="s">
        <v>177</v>
      </c>
      <c r="B3836" s="60" t="s">
        <v>178</v>
      </c>
      <c r="C3836" s="57">
        <v>1105</v>
      </c>
      <c r="D3836" s="61">
        <v>6877.0938011726785</v>
      </c>
      <c r="E3836" s="62">
        <v>0</v>
      </c>
      <c r="F3836" s="60">
        <v>640007</v>
      </c>
      <c r="G3836" s="60" t="s">
        <v>394</v>
      </c>
      <c r="H3836" s="60">
        <v>2015</v>
      </c>
      <c r="I3836" s="62"/>
      <c r="J3836" s="60"/>
      <c r="K3836" s="60"/>
      <c r="L3836" s="61"/>
      <c r="M3836" s="61">
        <v>6877.0938011726785</v>
      </c>
      <c r="N3836" s="61"/>
      <c r="O3836" s="60" t="s">
        <v>250</v>
      </c>
      <c r="P3836" s="60">
        <v>503003</v>
      </c>
    </row>
    <row r="3837" spans="1:16" hidden="1" x14ac:dyDescent="0.25">
      <c r="A3837" s="60" t="s">
        <v>177</v>
      </c>
      <c r="B3837" s="60" t="s">
        <v>178</v>
      </c>
      <c r="C3837" s="57">
        <v>1105</v>
      </c>
      <c r="D3837" s="61">
        <v>6877.0942484913876</v>
      </c>
      <c r="E3837" s="62">
        <v>0</v>
      </c>
      <c r="F3837" s="60">
        <v>640007</v>
      </c>
      <c r="G3837" s="60" t="s">
        <v>394</v>
      </c>
      <c r="H3837" s="60">
        <v>2015</v>
      </c>
      <c r="I3837" s="62"/>
      <c r="J3837" s="60"/>
      <c r="K3837" s="60"/>
      <c r="L3837" s="61"/>
      <c r="M3837" s="61">
        <v>6877.0942484913876</v>
      </c>
      <c r="N3837" s="61"/>
      <c r="O3837" s="60" t="s">
        <v>250</v>
      </c>
      <c r="P3837" s="60">
        <v>503003</v>
      </c>
    </row>
    <row r="3838" spans="1:16" hidden="1" x14ac:dyDescent="0.25">
      <c r="A3838" s="60" t="s">
        <v>177</v>
      </c>
      <c r="B3838" s="60" t="s">
        <v>178</v>
      </c>
      <c r="C3838" s="57">
        <v>1105</v>
      </c>
      <c r="D3838" s="61">
        <v>6877.1003137000607</v>
      </c>
      <c r="E3838" s="62">
        <v>0</v>
      </c>
      <c r="F3838" s="60">
        <v>640007</v>
      </c>
      <c r="G3838" s="60" t="s">
        <v>394</v>
      </c>
      <c r="H3838" s="60">
        <v>2015</v>
      </c>
      <c r="I3838" s="62"/>
      <c r="J3838" s="60"/>
      <c r="K3838" s="60"/>
      <c r="L3838" s="61"/>
      <c r="M3838" s="61">
        <v>6877.1003137000607</v>
      </c>
      <c r="N3838" s="61"/>
      <c r="O3838" s="60" t="s">
        <v>250</v>
      </c>
      <c r="P3838" s="60">
        <v>503003</v>
      </c>
    </row>
    <row r="3839" spans="1:16" hidden="1" x14ac:dyDescent="0.25">
      <c r="A3839" s="60" t="s">
        <v>177</v>
      </c>
      <c r="B3839" s="60" t="s">
        <v>178</v>
      </c>
      <c r="C3839" s="57" t="s">
        <v>171</v>
      </c>
      <c r="D3839" s="61">
        <v>7528.3305114115801</v>
      </c>
      <c r="E3839" s="62">
        <v>0</v>
      </c>
      <c r="F3839" s="60">
        <v>404054</v>
      </c>
      <c r="G3839" s="60" t="s">
        <v>391</v>
      </c>
      <c r="H3839" s="60">
        <v>2015</v>
      </c>
      <c r="I3839" s="62">
        <v>0.56699999999999995</v>
      </c>
      <c r="J3839" s="60" t="s">
        <v>268</v>
      </c>
      <c r="K3839" s="60">
        <v>870905</v>
      </c>
      <c r="L3839" s="61">
        <v>4268.5633999703659</v>
      </c>
      <c r="M3839" s="61">
        <v>3259.7671114412142</v>
      </c>
      <c r="N3839" s="61"/>
      <c r="O3839" s="57" t="s">
        <v>259</v>
      </c>
      <c r="P3839" s="60">
        <v>503003</v>
      </c>
    </row>
    <row r="3840" spans="1:16" hidden="1" x14ac:dyDescent="0.25">
      <c r="A3840" s="60" t="s">
        <v>177</v>
      </c>
      <c r="B3840" s="60" t="s">
        <v>178</v>
      </c>
      <c r="C3840" s="57" t="s">
        <v>171</v>
      </c>
      <c r="D3840" s="61">
        <v>7528.3307581084719</v>
      </c>
      <c r="E3840" s="62">
        <v>0</v>
      </c>
      <c r="F3840" s="60">
        <v>404054</v>
      </c>
      <c r="G3840" s="60" t="s">
        <v>391</v>
      </c>
      <c r="H3840" s="60">
        <v>2015</v>
      </c>
      <c r="I3840" s="62">
        <v>0.56699999999999995</v>
      </c>
      <c r="J3840" s="60" t="s">
        <v>268</v>
      </c>
      <c r="K3840" s="60">
        <v>870905</v>
      </c>
      <c r="L3840" s="61">
        <v>4268.5635398475033</v>
      </c>
      <c r="M3840" s="61">
        <v>3259.7672182609685</v>
      </c>
      <c r="N3840" s="61"/>
      <c r="O3840" s="57" t="s">
        <v>259</v>
      </c>
      <c r="P3840" s="60">
        <v>503003</v>
      </c>
    </row>
    <row r="3841" spans="1:16" hidden="1" x14ac:dyDescent="0.25">
      <c r="A3841" s="60" t="s">
        <v>177</v>
      </c>
      <c r="B3841" s="60" t="s">
        <v>178</v>
      </c>
      <c r="C3841" s="57" t="s">
        <v>171</v>
      </c>
      <c r="D3841" s="61">
        <v>7632.5258347633298</v>
      </c>
      <c r="E3841" s="62">
        <v>0</v>
      </c>
      <c r="F3841" s="60">
        <v>404054</v>
      </c>
      <c r="G3841" s="60" t="s">
        <v>391</v>
      </c>
      <c r="H3841" s="60">
        <v>2016</v>
      </c>
      <c r="I3841" s="62">
        <v>0.56699999999999995</v>
      </c>
      <c r="J3841" s="60" t="s">
        <v>268</v>
      </c>
      <c r="K3841" s="60">
        <v>872008</v>
      </c>
      <c r="L3841" s="61">
        <v>4327.6421483108079</v>
      </c>
      <c r="M3841" s="61">
        <v>3304.8836864525219</v>
      </c>
      <c r="N3841" s="61"/>
      <c r="O3841" s="57" t="s">
        <v>283</v>
      </c>
      <c r="P3841" s="60">
        <v>503003</v>
      </c>
    </row>
    <row r="3842" spans="1:16" hidden="1" x14ac:dyDescent="0.25">
      <c r="A3842" s="60" t="s">
        <v>177</v>
      </c>
      <c r="B3842" s="60" t="s">
        <v>178</v>
      </c>
      <c r="C3842" s="57">
        <v>1302</v>
      </c>
      <c r="D3842" s="61">
        <v>7880.0027374608007</v>
      </c>
      <c r="E3842" s="62">
        <v>0</v>
      </c>
      <c r="F3842" s="60">
        <v>710554</v>
      </c>
      <c r="G3842" s="60" t="s">
        <v>379</v>
      </c>
      <c r="H3842" s="60">
        <v>2015</v>
      </c>
      <c r="I3842" s="62">
        <v>0.56699999999999995</v>
      </c>
      <c r="J3842" s="60" t="s">
        <v>268</v>
      </c>
      <c r="K3842" s="60">
        <v>870905</v>
      </c>
      <c r="L3842" s="61">
        <v>4467.9615521402739</v>
      </c>
      <c r="M3842" s="61">
        <v>3412.0411853205269</v>
      </c>
      <c r="N3842" s="61"/>
      <c r="O3842" s="57" t="s">
        <v>259</v>
      </c>
      <c r="P3842" s="60">
        <v>503003</v>
      </c>
    </row>
    <row r="3843" spans="1:16" hidden="1" x14ac:dyDescent="0.25">
      <c r="A3843" s="60" t="s">
        <v>177</v>
      </c>
      <c r="B3843" s="60" t="s">
        <v>178</v>
      </c>
      <c r="C3843" s="57" t="s">
        <v>167</v>
      </c>
      <c r="D3843" s="61">
        <v>8162.208257605058</v>
      </c>
      <c r="E3843" s="62">
        <v>0</v>
      </c>
      <c r="F3843" s="60">
        <v>464054</v>
      </c>
      <c r="G3843" s="60" t="s">
        <v>392</v>
      </c>
      <c r="H3843" s="60">
        <v>2015</v>
      </c>
      <c r="I3843" s="62">
        <v>0.56699999999999995</v>
      </c>
      <c r="J3843" s="60" t="s">
        <v>268</v>
      </c>
      <c r="K3843" s="60">
        <v>870905</v>
      </c>
      <c r="L3843" s="61">
        <v>4627.9720820620678</v>
      </c>
      <c r="M3843" s="61">
        <v>3534.2361755429902</v>
      </c>
      <c r="N3843" s="61"/>
      <c r="O3843" s="57" t="s">
        <v>259</v>
      </c>
      <c r="P3843" s="60">
        <v>503003</v>
      </c>
    </row>
    <row r="3844" spans="1:16" hidden="1" x14ac:dyDescent="0.25">
      <c r="A3844" s="60" t="s">
        <v>177</v>
      </c>
      <c r="B3844" s="60" t="s">
        <v>178</v>
      </c>
      <c r="C3844" s="57" t="s">
        <v>167</v>
      </c>
      <c r="D3844" s="61">
        <v>8162.2134910385666</v>
      </c>
      <c r="E3844" s="62">
        <v>0</v>
      </c>
      <c r="F3844" s="60">
        <v>464054</v>
      </c>
      <c r="G3844" s="60" t="s">
        <v>392</v>
      </c>
      <c r="H3844" s="60">
        <v>2015</v>
      </c>
      <c r="I3844" s="62">
        <v>0.56699999999999995</v>
      </c>
      <c r="J3844" s="60" t="s">
        <v>268</v>
      </c>
      <c r="K3844" s="60">
        <v>870905</v>
      </c>
      <c r="L3844" s="61">
        <v>4627.9750494188665</v>
      </c>
      <c r="M3844" s="61">
        <v>3534.2384416197001</v>
      </c>
      <c r="N3844" s="61"/>
      <c r="O3844" s="57" t="s">
        <v>259</v>
      </c>
      <c r="P3844" s="60">
        <v>503003</v>
      </c>
    </row>
    <row r="3845" spans="1:16" hidden="1" x14ac:dyDescent="0.25">
      <c r="A3845" s="60" t="s">
        <v>177</v>
      </c>
      <c r="B3845" s="60" t="s">
        <v>178</v>
      </c>
      <c r="C3845" s="57" t="s">
        <v>167</v>
      </c>
      <c r="D3845" s="61">
        <v>8379.2957262618675</v>
      </c>
      <c r="E3845" s="62">
        <v>0</v>
      </c>
      <c r="F3845" s="60">
        <v>464054</v>
      </c>
      <c r="G3845" s="60" t="s">
        <v>392</v>
      </c>
      <c r="H3845" s="60">
        <v>2016</v>
      </c>
      <c r="I3845" s="62">
        <v>0.56699999999999995</v>
      </c>
      <c r="J3845" s="60" t="s">
        <v>268</v>
      </c>
      <c r="K3845" s="60">
        <v>872008</v>
      </c>
      <c r="L3845" s="61">
        <v>4751.0606767904783</v>
      </c>
      <c r="M3845" s="61">
        <v>3628.2350494713892</v>
      </c>
      <c r="N3845" s="61"/>
      <c r="O3845" s="57" t="s">
        <v>283</v>
      </c>
      <c r="P3845" s="60">
        <v>503003</v>
      </c>
    </row>
    <row r="3846" spans="1:16" hidden="1" x14ac:dyDescent="0.25">
      <c r="A3846" s="60" t="s">
        <v>177</v>
      </c>
      <c r="B3846" s="60" t="s">
        <v>178</v>
      </c>
      <c r="C3846" s="57">
        <v>1101</v>
      </c>
      <c r="D3846" s="61">
        <v>9456.0071619623377</v>
      </c>
      <c r="E3846" s="62">
        <v>0</v>
      </c>
      <c r="F3846" s="60">
        <v>615345</v>
      </c>
      <c r="G3846" s="60" t="s">
        <v>393</v>
      </c>
      <c r="H3846" s="60">
        <v>2016</v>
      </c>
      <c r="I3846" s="62"/>
      <c r="J3846" s="60"/>
      <c r="K3846" s="60"/>
      <c r="L3846" s="61"/>
      <c r="M3846" s="61">
        <v>9456.0071619623377</v>
      </c>
      <c r="N3846" s="61"/>
      <c r="O3846" s="60" t="s">
        <v>250</v>
      </c>
      <c r="P3846" s="60">
        <v>503003</v>
      </c>
    </row>
    <row r="3847" spans="1:16" hidden="1" x14ac:dyDescent="0.25">
      <c r="A3847" s="60" t="s">
        <v>177</v>
      </c>
      <c r="B3847" s="60" t="s">
        <v>178</v>
      </c>
      <c r="C3847" s="57">
        <v>1101</v>
      </c>
      <c r="D3847" s="61">
        <v>9864.112443713977</v>
      </c>
      <c r="E3847" s="62">
        <v>0</v>
      </c>
      <c r="F3847" s="60">
        <v>615345</v>
      </c>
      <c r="G3847" s="60" t="s">
        <v>393</v>
      </c>
      <c r="H3847" s="60">
        <v>2015</v>
      </c>
      <c r="I3847" s="62"/>
      <c r="J3847" s="60"/>
      <c r="K3847" s="60"/>
      <c r="L3847" s="61"/>
      <c r="M3847" s="61">
        <v>9864.112443713977</v>
      </c>
      <c r="N3847" s="61"/>
      <c r="O3847" s="60" t="s">
        <v>250</v>
      </c>
      <c r="P3847" s="60">
        <v>503003</v>
      </c>
    </row>
    <row r="3848" spans="1:16" hidden="1" x14ac:dyDescent="0.25">
      <c r="A3848" s="60" t="s">
        <v>177</v>
      </c>
      <c r="B3848" s="60" t="s">
        <v>178</v>
      </c>
      <c r="C3848" s="57">
        <v>1101</v>
      </c>
      <c r="D3848" s="61">
        <v>9864.1163334622597</v>
      </c>
      <c r="E3848" s="62">
        <v>0</v>
      </c>
      <c r="F3848" s="60">
        <v>615345</v>
      </c>
      <c r="G3848" s="60" t="s">
        <v>393</v>
      </c>
      <c r="H3848" s="60">
        <v>2015</v>
      </c>
      <c r="I3848" s="62"/>
      <c r="J3848" s="60"/>
      <c r="K3848" s="60"/>
      <c r="L3848" s="61"/>
      <c r="M3848" s="61">
        <v>9864.1163334622597</v>
      </c>
      <c r="N3848" s="61"/>
      <c r="O3848" s="60" t="s">
        <v>250</v>
      </c>
      <c r="P3848" s="60">
        <v>503003</v>
      </c>
    </row>
    <row r="3849" spans="1:16" hidden="1" x14ac:dyDescent="0.25">
      <c r="A3849" s="60" t="s">
        <v>177</v>
      </c>
      <c r="B3849" s="60" t="s">
        <v>178</v>
      </c>
      <c r="C3849" s="57">
        <v>1300</v>
      </c>
      <c r="D3849" s="61">
        <v>10880.002107825445</v>
      </c>
      <c r="E3849" s="62">
        <v>0</v>
      </c>
      <c r="F3849" s="60">
        <v>300204</v>
      </c>
      <c r="G3849" s="60" t="s">
        <v>380</v>
      </c>
      <c r="H3849" s="60">
        <v>2015</v>
      </c>
      <c r="I3849" s="62">
        <v>0.56699999999999995</v>
      </c>
      <c r="J3849" s="60" t="s">
        <v>268</v>
      </c>
      <c r="K3849" s="60">
        <v>870905</v>
      </c>
      <c r="L3849" s="61">
        <v>6168.9611951370271</v>
      </c>
      <c r="M3849" s="61">
        <v>4711.0409126884178</v>
      </c>
      <c r="N3849" s="61"/>
      <c r="O3849" s="57" t="s">
        <v>259</v>
      </c>
      <c r="P3849" s="60">
        <v>503003</v>
      </c>
    </row>
    <row r="3850" spans="1:16" hidden="1" x14ac:dyDescent="0.25">
      <c r="A3850" s="60" t="s">
        <v>177</v>
      </c>
      <c r="B3850" s="60" t="s">
        <v>178</v>
      </c>
      <c r="C3850" s="57" t="s">
        <v>169</v>
      </c>
      <c r="D3850" s="61">
        <v>1193.9412720674127</v>
      </c>
      <c r="E3850" s="62">
        <v>0</v>
      </c>
      <c r="F3850" s="60">
        <v>474054</v>
      </c>
      <c r="G3850" s="60" t="s">
        <v>383</v>
      </c>
      <c r="H3850" s="60">
        <v>2015</v>
      </c>
      <c r="I3850" s="62">
        <v>0.56699999999999995</v>
      </c>
      <c r="J3850" s="60" t="s">
        <v>268</v>
      </c>
      <c r="K3850" s="60">
        <v>870905</v>
      </c>
      <c r="L3850" s="61">
        <v>676.96470126222289</v>
      </c>
      <c r="M3850" s="61">
        <v>516.97657080518979</v>
      </c>
      <c r="N3850" s="61"/>
      <c r="O3850" s="57" t="s">
        <v>259</v>
      </c>
      <c r="P3850" s="60">
        <v>503003</v>
      </c>
    </row>
    <row r="3851" spans="1:16" hidden="1" x14ac:dyDescent="0.25">
      <c r="A3851" s="60" t="s">
        <v>177</v>
      </c>
      <c r="B3851" s="60" t="s">
        <v>178</v>
      </c>
      <c r="C3851" s="57" t="s">
        <v>175</v>
      </c>
      <c r="D3851" s="61">
        <v>11599.994982290538</v>
      </c>
      <c r="E3851" s="62">
        <v>0</v>
      </c>
      <c r="F3851" s="60">
        <v>414054</v>
      </c>
      <c r="G3851" s="60" t="s">
        <v>381</v>
      </c>
      <c r="H3851" s="60">
        <v>2015</v>
      </c>
      <c r="I3851" s="62">
        <v>0.56699999999999995</v>
      </c>
      <c r="J3851" s="60" t="s">
        <v>268</v>
      </c>
      <c r="K3851" s="60">
        <v>870905</v>
      </c>
      <c r="L3851" s="61">
        <v>6577.1971549587342</v>
      </c>
      <c r="M3851" s="61">
        <v>5022.797827331804</v>
      </c>
      <c r="N3851" s="61"/>
      <c r="O3851" s="57" t="s">
        <v>259</v>
      </c>
      <c r="P3851" s="60">
        <v>503003</v>
      </c>
    </row>
    <row r="3852" spans="1:16" hidden="1" x14ac:dyDescent="0.25">
      <c r="A3852" s="60" t="s">
        <v>177</v>
      </c>
      <c r="B3852" s="60" t="s">
        <v>178</v>
      </c>
      <c r="C3852" s="57" t="s">
        <v>172</v>
      </c>
      <c r="D3852" s="61">
        <v>12040.003543394059</v>
      </c>
      <c r="E3852" s="62">
        <v>0</v>
      </c>
      <c r="F3852" s="60">
        <v>484054</v>
      </c>
      <c r="G3852" s="60" t="s">
        <v>382</v>
      </c>
      <c r="H3852" s="60">
        <v>2015</v>
      </c>
      <c r="I3852" s="62">
        <v>0.56699999999999995</v>
      </c>
      <c r="J3852" s="60" t="s">
        <v>268</v>
      </c>
      <c r="K3852" s="60">
        <v>870905</v>
      </c>
      <c r="L3852" s="61">
        <v>6826.682009104431</v>
      </c>
      <c r="M3852" s="61">
        <v>5213.3215342896283</v>
      </c>
      <c r="N3852" s="61"/>
      <c r="O3852" s="57" t="s">
        <v>259</v>
      </c>
      <c r="P3852" s="60">
        <v>503003</v>
      </c>
    </row>
    <row r="3853" spans="1:16" hidden="1" x14ac:dyDescent="0.25">
      <c r="A3853" s="60" t="s">
        <v>177</v>
      </c>
      <c r="B3853" s="60" t="s">
        <v>178</v>
      </c>
      <c r="C3853" s="57" t="s">
        <v>170</v>
      </c>
      <c r="D3853" s="61">
        <v>12280.001168215758</v>
      </c>
      <c r="E3853" s="62">
        <v>0</v>
      </c>
      <c r="F3853" s="60">
        <v>471254</v>
      </c>
      <c r="G3853" s="60" t="s">
        <v>378</v>
      </c>
      <c r="H3853" s="60">
        <v>2015</v>
      </c>
      <c r="I3853" s="62">
        <v>0.496</v>
      </c>
      <c r="J3853" s="60" t="s">
        <v>268</v>
      </c>
      <c r="K3853" s="60">
        <v>870905</v>
      </c>
      <c r="L3853" s="61">
        <v>6090.8805794350164</v>
      </c>
      <c r="M3853" s="61">
        <v>6189.1205887807419</v>
      </c>
      <c r="N3853" s="61"/>
      <c r="O3853" s="57" t="s">
        <v>259</v>
      </c>
      <c r="P3853" s="60">
        <v>503003</v>
      </c>
    </row>
    <row r="3854" spans="1:16" hidden="1" x14ac:dyDescent="0.25">
      <c r="A3854" s="60" t="s">
        <v>177</v>
      </c>
      <c r="B3854" s="60" t="s">
        <v>178</v>
      </c>
      <c r="C3854" s="57">
        <v>1100</v>
      </c>
      <c r="D3854" s="61">
        <v>12880.004916967808</v>
      </c>
      <c r="E3854" s="62">
        <v>0</v>
      </c>
      <c r="F3854" s="60">
        <v>600254</v>
      </c>
      <c r="G3854" s="60" t="s">
        <v>384</v>
      </c>
      <c r="H3854" s="60">
        <v>2015</v>
      </c>
      <c r="I3854" s="62"/>
      <c r="J3854" s="60"/>
      <c r="K3854" s="60"/>
      <c r="L3854" s="61"/>
      <c r="M3854" s="61">
        <v>12880.004916967808</v>
      </c>
      <c r="N3854" s="61"/>
      <c r="O3854" s="60" t="s">
        <v>250</v>
      </c>
      <c r="P3854" s="60">
        <v>503003</v>
      </c>
    </row>
    <row r="3855" spans="1:16" hidden="1" x14ac:dyDescent="0.25">
      <c r="A3855" s="60" t="s">
        <v>177</v>
      </c>
      <c r="B3855" s="60" t="s">
        <v>178</v>
      </c>
      <c r="C3855" s="57">
        <v>1105</v>
      </c>
      <c r="D3855" s="61">
        <v>13016.120136445816</v>
      </c>
      <c r="E3855" s="62">
        <v>0</v>
      </c>
      <c r="F3855" s="60">
        <v>640007</v>
      </c>
      <c r="G3855" s="60" t="s">
        <v>394</v>
      </c>
      <c r="H3855" s="60">
        <v>2016</v>
      </c>
      <c r="I3855" s="62"/>
      <c r="J3855" s="60"/>
      <c r="K3855" s="60"/>
      <c r="L3855" s="61"/>
      <c r="M3855" s="61">
        <v>13016.120136445816</v>
      </c>
      <c r="N3855" s="61"/>
      <c r="O3855" s="60" t="s">
        <v>250</v>
      </c>
      <c r="P3855" s="60">
        <v>503003</v>
      </c>
    </row>
    <row r="3856" spans="1:16" hidden="1" x14ac:dyDescent="0.25">
      <c r="A3856" s="60" t="s">
        <v>177</v>
      </c>
      <c r="B3856" s="60" t="s">
        <v>178</v>
      </c>
      <c r="C3856" s="57">
        <v>1105</v>
      </c>
      <c r="D3856" s="61">
        <v>13754.186185308645</v>
      </c>
      <c r="E3856" s="62">
        <v>0</v>
      </c>
      <c r="F3856" s="60">
        <v>640007</v>
      </c>
      <c r="G3856" s="60" t="s">
        <v>394</v>
      </c>
      <c r="H3856" s="60">
        <v>2015</v>
      </c>
      <c r="I3856" s="62"/>
      <c r="J3856" s="60"/>
      <c r="K3856" s="60"/>
      <c r="L3856" s="61"/>
      <c r="M3856" s="61">
        <v>13754.186185308645</v>
      </c>
      <c r="N3856" s="61"/>
      <c r="O3856" s="60" t="s">
        <v>250</v>
      </c>
      <c r="P3856" s="60">
        <v>503003</v>
      </c>
    </row>
    <row r="3857" spans="1:16" hidden="1" x14ac:dyDescent="0.25">
      <c r="A3857" s="60" t="s">
        <v>177</v>
      </c>
      <c r="B3857" s="60" t="s">
        <v>178</v>
      </c>
      <c r="C3857" s="57">
        <v>1105</v>
      </c>
      <c r="D3857" s="61">
        <v>13754.190264276955</v>
      </c>
      <c r="E3857" s="62">
        <v>0</v>
      </c>
      <c r="F3857" s="60">
        <v>640007</v>
      </c>
      <c r="G3857" s="60" t="s">
        <v>394</v>
      </c>
      <c r="H3857" s="60">
        <v>2015</v>
      </c>
      <c r="I3857" s="62"/>
      <c r="J3857" s="60"/>
      <c r="K3857" s="60"/>
      <c r="L3857" s="61"/>
      <c r="M3857" s="61">
        <v>13754.190264276955</v>
      </c>
      <c r="N3857" s="61"/>
      <c r="O3857" s="60" t="s">
        <v>250</v>
      </c>
      <c r="P3857" s="60">
        <v>503003</v>
      </c>
    </row>
    <row r="3858" spans="1:16" hidden="1" x14ac:dyDescent="0.25">
      <c r="A3858" s="60" t="s">
        <v>177</v>
      </c>
      <c r="B3858" s="60" t="s">
        <v>178</v>
      </c>
      <c r="C3858" s="57" t="s">
        <v>176</v>
      </c>
      <c r="D3858" s="61">
        <v>16919.997223792412</v>
      </c>
      <c r="E3858" s="62">
        <v>0</v>
      </c>
      <c r="F3858" s="60">
        <v>494054</v>
      </c>
      <c r="G3858" s="60" t="s">
        <v>385</v>
      </c>
      <c r="H3858" s="60">
        <v>2015</v>
      </c>
      <c r="I3858" s="62">
        <v>0.56699999999999995</v>
      </c>
      <c r="J3858" s="60" t="s">
        <v>268</v>
      </c>
      <c r="K3858" s="60">
        <v>870905</v>
      </c>
      <c r="L3858" s="61">
        <v>9593.6384258902963</v>
      </c>
      <c r="M3858" s="61">
        <v>7326.3587979021158</v>
      </c>
      <c r="N3858" s="61"/>
      <c r="O3858" s="57" t="s">
        <v>259</v>
      </c>
      <c r="P3858" s="60">
        <v>503003</v>
      </c>
    </row>
    <row r="3859" spans="1:16" hidden="1" x14ac:dyDescent="0.25">
      <c r="A3859" s="60" t="s">
        <v>177</v>
      </c>
      <c r="B3859" s="60" t="s">
        <v>178</v>
      </c>
      <c r="C3859" s="57" t="s">
        <v>168</v>
      </c>
      <c r="D3859" s="61">
        <v>17200.000910549599</v>
      </c>
      <c r="E3859" s="62">
        <v>0</v>
      </c>
      <c r="F3859" s="60">
        <v>444054</v>
      </c>
      <c r="G3859" s="60" t="s">
        <v>386</v>
      </c>
      <c r="H3859" s="60">
        <v>2015</v>
      </c>
      <c r="I3859" s="62">
        <v>0.56699999999999995</v>
      </c>
      <c r="J3859" s="60" t="s">
        <v>268</v>
      </c>
      <c r="K3859" s="60">
        <v>870905</v>
      </c>
      <c r="L3859" s="61">
        <v>9752.4005162816211</v>
      </c>
      <c r="M3859" s="61">
        <v>7447.6003942679781</v>
      </c>
      <c r="N3859" s="61"/>
      <c r="O3859" s="57" t="s">
        <v>259</v>
      </c>
      <c r="P3859" s="60">
        <v>503003</v>
      </c>
    </row>
    <row r="3860" spans="1:16" hidden="1" x14ac:dyDescent="0.25">
      <c r="A3860" s="60" t="s">
        <v>177</v>
      </c>
      <c r="B3860" s="60" t="s">
        <v>178</v>
      </c>
      <c r="C3860" s="57" t="s">
        <v>173</v>
      </c>
      <c r="D3860" s="61">
        <v>18759.995158588437</v>
      </c>
      <c r="E3860" s="62">
        <v>0</v>
      </c>
      <c r="F3860" s="60">
        <v>454054</v>
      </c>
      <c r="G3860" s="60" t="s">
        <v>387</v>
      </c>
      <c r="H3860" s="60">
        <v>2015</v>
      </c>
      <c r="I3860" s="62">
        <v>0.56699999999999995</v>
      </c>
      <c r="J3860" s="60" t="s">
        <v>268</v>
      </c>
      <c r="K3860" s="60">
        <v>870905</v>
      </c>
      <c r="L3860" s="61">
        <v>10636.917254919643</v>
      </c>
      <c r="M3860" s="61">
        <v>8123.0779036687945</v>
      </c>
      <c r="N3860" s="61"/>
      <c r="O3860" s="57" t="s">
        <v>259</v>
      </c>
      <c r="P3860" s="60">
        <v>503003</v>
      </c>
    </row>
    <row r="3861" spans="1:16" hidden="1" x14ac:dyDescent="0.25">
      <c r="A3861" s="60" t="s">
        <v>177</v>
      </c>
      <c r="B3861" s="60" t="s">
        <v>178</v>
      </c>
      <c r="C3861" s="57">
        <v>1000</v>
      </c>
      <c r="D3861" s="61">
        <v>20000.008718028028</v>
      </c>
      <c r="E3861" s="62">
        <v>0</v>
      </c>
      <c r="F3861" s="60">
        <v>700710</v>
      </c>
      <c r="G3861" s="60" t="s">
        <v>388</v>
      </c>
      <c r="H3861" s="60">
        <v>2015</v>
      </c>
      <c r="I3861" s="62"/>
      <c r="J3861" s="60"/>
      <c r="K3861" s="60"/>
      <c r="L3861" s="61"/>
      <c r="M3861" s="61">
        <v>20000.008718028028</v>
      </c>
      <c r="N3861" s="61"/>
      <c r="O3861" s="60" t="s">
        <v>250</v>
      </c>
      <c r="P3861" s="60">
        <v>503003</v>
      </c>
    </row>
    <row r="3862" spans="1:16" hidden="1" x14ac:dyDescent="0.25">
      <c r="A3862" s="60" t="s">
        <v>177</v>
      </c>
      <c r="B3862" s="60" t="s">
        <v>178</v>
      </c>
      <c r="C3862" s="57" t="s">
        <v>5</v>
      </c>
      <c r="D3862" s="61">
        <v>22559.99952728915</v>
      </c>
      <c r="E3862" s="62">
        <v>0</v>
      </c>
      <c r="F3862" s="60">
        <v>424054</v>
      </c>
      <c r="G3862" s="60" t="s">
        <v>389</v>
      </c>
      <c r="H3862" s="60">
        <v>2015</v>
      </c>
      <c r="I3862" s="62">
        <v>0.56699999999999995</v>
      </c>
      <c r="J3862" s="60" t="s">
        <v>268</v>
      </c>
      <c r="K3862" s="60">
        <v>870905</v>
      </c>
      <c r="L3862" s="61">
        <v>12791.519731972947</v>
      </c>
      <c r="M3862" s="61">
        <v>9768.4797953162033</v>
      </c>
      <c r="N3862" s="61"/>
      <c r="O3862" s="57" t="s">
        <v>259</v>
      </c>
      <c r="P3862" s="60">
        <v>503003</v>
      </c>
    </row>
    <row r="3863" spans="1:16" hidden="1" x14ac:dyDescent="0.25">
      <c r="A3863" s="60" t="s">
        <v>177</v>
      </c>
      <c r="B3863" s="60" t="s">
        <v>178</v>
      </c>
      <c r="C3863" s="57">
        <v>1108</v>
      </c>
      <c r="D3863" s="61">
        <v>31200.001201150535</v>
      </c>
      <c r="E3863" s="62">
        <v>0</v>
      </c>
      <c r="F3863" s="60">
        <v>654054</v>
      </c>
      <c r="G3863" s="60" t="s">
        <v>390</v>
      </c>
      <c r="H3863" s="60">
        <v>2015</v>
      </c>
      <c r="I3863" s="62"/>
      <c r="J3863" s="60"/>
      <c r="K3863" s="60"/>
      <c r="L3863" s="61"/>
      <c r="M3863" s="61">
        <v>31200.001201150535</v>
      </c>
      <c r="N3863" s="61"/>
      <c r="O3863" s="60" t="s">
        <v>250</v>
      </c>
      <c r="P3863" s="60">
        <v>503003</v>
      </c>
    </row>
    <row r="3864" spans="1:16" hidden="1" x14ac:dyDescent="0.25">
      <c r="A3864" s="60" t="s">
        <v>177</v>
      </c>
      <c r="B3864" s="60" t="s">
        <v>178</v>
      </c>
      <c r="C3864" s="57" t="s">
        <v>171</v>
      </c>
      <c r="D3864" s="61">
        <v>34679.995821158569</v>
      </c>
      <c r="E3864" s="62">
        <v>0</v>
      </c>
      <c r="F3864" s="60">
        <v>404054</v>
      </c>
      <c r="G3864" s="60" t="s">
        <v>391</v>
      </c>
      <c r="H3864" s="60">
        <v>2015</v>
      </c>
      <c r="I3864" s="62">
        <v>0.56699999999999995</v>
      </c>
      <c r="J3864" s="60" t="s">
        <v>268</v>
      </c>
      <c r="K3864" s="60">
        <v>870905</v>
      </c>
      <c r="L3864" s="61">
        <v>19663.557630596908</v>
      </c>
      <c r="M3864" s="61">
        <v>15016.438190561661</v>
      </c>
      <c r="N3864" s="61"/>
      <c r="O3864" s="57" t="s">
        <v>259</v>
      </c>
      <c r="P3864" s="60">
        <v>503003</v>
      </c>
    </row>
    <row r="3865" spans="1:16" hidden="1" x14ac:dyDescent="0.25">
      <c r="A3865" s="60" t="s">
        <v>177</v>
      </c>
      <c r="B3865" s="60" t="s">
        <v>178</v>
      </c>
      <c r="C3865" s="57" t="s">
        <v>167</v>
      </c>
      <c r="D3865" s="61">
        <v>37599.992754350045</v>
      </c>
      <c r="E3865" s="62">
        <v>0</v>
      </c>
      <c r="F3865" s="60">
        <v>464054</v>
      </c>
      <c r="G3865" s="60" t="s">
        <v>392</v>
      </c>
      <c r="H3865" s="60">
        <v>2015</v>
      </c>
      <c r="I3865" s="62">
        <v>0.56699999999999995</v>
      </c>
      <c r="J3865" s="60" t="s">
        <v>268</v>
      </c>
      <c r="K3865" s="60">
        <v>870905</v>
      </c>
      <c r="L3865" s="61">
        <v>21319.195891716474</v>
      </c>
      <c r="M3865" s="61">
        <v>16280.796862633571</v>
      </c>
      <c r="N3865" s="61"/>
      <c r="O3865" s="57" t="s">
        <v>259</v>
      </c>
      <c r="P3865" s="60">
        <v>503003</v>
      </c>
    </row>
    <row r="3866" spans="1:16" hidden="1" x14ac:dyDescent="0.25">
      <c r="A3866" s="60" t="s">
        <v>177</v>
      </c>
      <c r="B3866" s="60" t="s">
        <v>178</v>
      </c>
      <c r="C3866" s="57">
        <v>1100</v>
      </c>
      <c r="D3866" s="61">
        <v>43416</v>
      </c>
      <c r="E3866" s="62">
        <v>0</v>
      </c>
      <c r="F3866" s="60">
        <v>600254</v>
      </c>
      <c r="G3866" s="60" t="s">
        <v>384</v>
      </c>
      <c r="H3866" s="60">
        <v>2017</v>
      </c>
      <c r="I3866" s="62"/>
      <c r="J3866" s="60"/>
      <c r="K3866" s="60"/>
      <c r="L3866" s="61"/>
      <c r="M3866" s="61">
        <v>43416</v>
      </c>
      <c r="N3866" s="61"/>
      <c r="O3866" s="60" t="s">
        <v>250</v>
      </c>
      <c r="P3866" s="60">
        <v>502849</v>
      </c>
    </row>
    <row r="3867" spans="1:16" hidden="1" x14ac:dyDescent="0.25">
      <c r="A3867" s="60" t="s">
        <v>177</v>
      </c>
      <c r="B3867" s="60" t="s">
        <v>178</v>
      </c>
      <c r="C3867" s="57">
        <v>1100</v>
      </c>
      <c r="D3867" s="61">
        <v>43416</v>
      </c>
      <c r="E3867" s="62">
        <v>0</v>
      </c>
      <c r="F3867" s="60">
        <v>600254</v>
      </c>
      <c r="G3867" s="60" t="s">
        <v>384</v>
      </c>
      <c r="H3867" s="60">
        <v>2018</v>
      </c>
      <c r="I3867" s="62"/>
      <c r="J3867" s="60"/>
      <c r="K3867" s="60"/>
      <c r="L3867" s="61"/>
      <c r="M3867" s="61">
        <v>43416</v>
      </c>
      <c r="N3867" s="61"/>
      <c r="O3867" s="60" t="s">
        <v>250</v>
      </c>
      <c r="P3867" s="60">
        <v>502849</v>
      </c>
    </row>
    <row r="3868" spans="1:16" hidden="1" x14ac:dyDescent="0.25">
      <c r="A3868" s="60" t="s">
        <v>177</v>
      </c>
      <c r="B3868" s="60" t="s">
        <v>178</v>
      </c>
      <c r="C3868" s="57">
        <v>1100</v>
      </c>
      <c r="D3868" s="61">
        <v>43416</v>
      </c>
      <c r="E3868" s="62">
        <v>0</v>
      </c>
      <c r="F3868" s="60">
        <v>600254</v>
      </c>
      <c r="G3868" s="60" t="s">
        <v>384</v>
      </c>
      <c r="H3868" s="60">
        <v>2016</v>
      </c>
      <c r="I3868" s="62"/>
      <c r="J3868" s="60"/>
      <c r="K3868" s="60"/>
      <c r="L3868" s="61"/>
      <c r="M3868" s="61">
        <v>43416</v>
      </c>
      <c r="N3868" s="61"/>
      <c r="O3868" s="60" t="s">
        <v>250</v>
      </c>
      <c r="P3868" s="60">
        <v>502849</v>
      </c>
    </row>
    <row r="3869" spans="1:16" hidden="1" x14ac:dyDescent="0.25">
      <c r="A3869" s="60" t="s">
        <v>177</v>
      </c>
      <c r="B3869" s="60" t="s">
        <v>178</v>
      </c>
      <c r="C3869" s="57">
        <v>1100</v>
      </c>
      <c r="D3869" s="61">
        <v>43416</v>
      </c>
      <c r="E3869" s="62">
        <v>0</v>
      </c>
      <c r="F3869" s="60">
        <v>600254</v>
      </c>
      <c r="G3869" s="60" t="s">
        <v>384</v>
      </c>
      <c r="H3869" s="60">
        <v>2016</v>
      </c>
      <c r="I3869" s="62"/>
      <c r="J3869" s="60"/>
      <c r="K3869" s="60"/>
      <c r="L3869" s="61"/>
      <c r="M3869" s="61">
        <v>43416</v>
      </c>
      <c r="N3869" s="61"/>
      <c r="O3869" s="60" t="s">
        <v>250</v>
      </c>
      <c r="P3869" s="60">
        <v>502849</v>
      </c>
    </row>
    <row r="3870" spans="1:16" hidden="1" x14ac:dyDescent="0.25">
      <c r="A3870" s="60" t="s">
        <v>177</v>
      </c>
      <c r="B3870" s="60" t="s">
        <v>178</v>
      </c>
      <c r="C3870" s="57">
        <v>1100</v>
      </c>
      <c r="D3870" s="61">
        <v>43416</v>
      </c>
      <c r="E3870" s="62">
        <v>0</v>
      </c>
      <c r="F3870" s="60">
        <v>600254</v>
      </c>
      <c r="G3870" s="60" t="s">
        <v>384</v>
      </c>
      <c r="H3870" s="60">
        <v>2017</v>
      </c>
      <c r="I3870" s="62"/>
      <c r="J3870" s="60"/>
      <c r="K3870" s="60"/>
      <c r="L3870" s="61"/>
      <c r="M3870" s="61">
        <v>43416</v>
      </c>
      <c r="N3870" s="61"/>
      <c r="O3870" s="60" t="s">
        <v>250</v>
      </c>
      <c r="P3870" s="60">
        <v>502849</v>
      </c>
    </row>
    <row r="3871" spans="1:16" hidden="1" x14ac:dyDescent="0.25">
      <c r="A3871" s="60" t="s">
        <v>177</v>
      </c>
      <c r="B3871" s="60" t="s">
        <v>178</v>
      </c>
      <c r="C3871" s="57">
        <v>1100</v>
      </c>
      <c r="D3871" s="61">
        <v>43416</v>
      </c>
      <c r="E3871" s="62">
        <v>0</v>
      </c>
      <c r="F3871" s="60">
        <v>600254</v>
      </c>
      <c r="G3871" s="60" t="s">
        <v>384</v>
      </c>
      <c r="H3871" s="60">
        <v>2017</v>
      </c>
      <c r="I3871" s="62"/>
      <c r="J3871" s="60"/>
      <c r="K3871" s="60"/>
      <c r="L3871" s="61"/>
      <c r="M3871" s="61">
        <v>43416</v>
      </c>
      <c r="N3871" s="61"/>
      <c r="O3871" s="60" t="s">
        <v>250</v>
      </c>
      <c r="P3871" s="60">
        <v>502849</v>
      </c>
    </row>
    <row r="3872" spans="1:16" hidden="1" x14ac:dyDescent="0.25">
      <c r="A3872" s="60" t="s">
        <v>177</v>
      </c>
      <c r="B3872" s="60" t="s">
        <v>178</v>
      </c>
      <c r="C3872" s="57">
        <v>1100</v>
      </c>
      <c r="D3872" s="61">
        <v>43416</v>
      </c>
      <c r="E3872" s="62">
        <v>0</v>
      </c>
      <c r="F3872" s="60">
        <v>600254</v>
      </c>
      <c r="G3872" s="60" t="s">
        <v>384</v>
      </c>
      <c r="H3872" s="60">
        <v>2016</v>
      </c>
      <c r="I3872" s="62"/>
      <c r="J3872" s="60"/>
      <c r="K3872" s="60"/>
      <c r="L3872" s="61"/>
      <c r="M3872" s="61">
        <v>43416</v>
      </c>
      <c r="N3872" s="61"/>
      <c r="O3872" s="60" t="s">
        <v>250</v>
      </c>
      <c r="P3872" s="60">
        <v>502849</v>
      </c>
    </row>
    <row r="3873" spans="1:16" hidden="1" x14ac:dyDescent="0.25">
      <c r="A3873" s="60" t="s">
        <v>177</v>
      </c>
      <c r="B3873" s="60" t="s">
        <v>178</v>
      </c>
      <c r="C3873" s="57">
        <v>1100</v>
      </c>
      <c r="D3873" s="61">
        <v>43416</v>
      </c>
      <c r="E3873" s="62">
        <v>0</v>
      </c>
      <c r="F3873" s="60">
        <v>600254</v>
      </c>
      <c r="G3873" s="60" t="s">
        <v>384</v>
      </c>
      <c r="H3873" s="60">
        <v>2017</v>
      </c>
      <c r="I3873" s="62"/>
      <c r="J3873" s="60"/>
      <c r="K3873" s="60"/>
      <c r="L3873" s="61"/>
      <c r="M3873" s="61">
        <v>43416</v>
      </c>
      <c r="N3873" s="61"/>
      <c r="O3873" s="60" t="s">
        <v>250</v>
      </c>
      <c r="P3873" s="60">
        <v>502849</v>
      </c>
    </row>
    <row r="3874" spans="1:16" hidden="1" x14ac:dyDescent="0.25">
      <c r="A3874" s="60" t="s">
        <v>177</v>
      </c>
      <c r="B3874" s="60" t="s">
        <v>178</v>
      </c>
      <c r="C3874" s="57">
        <v>1100</v>
      </c>
      <c r="D3874" s="61">
        <v>43416</v>
      </c>
      <c r="E3874" s="62">
        <v>0</v>
      </c>
      <c r="F3874" s="60">
        <v>600254</v>
      </c>
      <c r="G3874" s="60" t="s">
        <v>384</v>
      </c>
      <c r="H3874" s="60">
        <v>2016</v>
      </c>
      <c r="I3874" s="62"/>
      <c r="J3874" s="60"/>
      <c r="K3874" s="60"/>
      <c r="L3874" s="61"/>
      <c r="M3874" s="61">
        <v>43416</v>
      </c>
      <c r="N3874" s="61"/>
      <c r="O3874" s="60" t="s">
        <v>250</v>
      </c>
      <c r="P3874" s="60">
        <v>502849</v>
      </c>
    </row>
    <row r="3875" spans="1:16" hidden="1" x14ac:dyDescent="0.25">
      <c r="A3875" s="60" t="s">
        <v>177</v>
      </c>
      <c r="B3875" s="60" t="s">
        <v>178</v>
      </c>
      <c r="C3875" s="57">
        <v>1100</v>
      </c>
      <c r="D3875" s="61">
        <v>43416</v>
      </c>
      <c r="E3875" s="62">
        <v>0</v>
      </c>
      <c r="F3875" s="60">
        <v>600254</v>
      </c>
      <c r="G3875" s="60" t="s">
        <v>384</v>
      </c>
      <c r="H3875" s="60">
        <v>2017</v>
      </c>
      <c r="I3875" s="62"/>
      <c r="J3875" s="60"/>
      <c r="K3875" s="60"/>
      <c r="L3875" s="61"/>
      <c r="M3875" s="61">
        <v>43416</v>
      </c>
      <c r="N3875" s="61"/>
      <c r="O3875" s="60" t="s">
        <v>250</v>
      </c>
      <c r="P3875" s="60">
        <v>502849</v>
      </c>
    </row>
    <row r="3876" spans="1:16" hidden="1" x14ac:dyDescent="0.25">
      <c r="A3876" s="60" t="s">
        <v>177</v>
      </c>
      <c r="B3876" s="60" t="s">
        <v>178</v>
      </c>
      <c r="C3876" s="57">
        <v>1100</v>
      </c>
      <c r="D3876" s="61">
        <v>43416</v>
      </c>
      <c r="E3876" s="62">
        <v>0</v>
      </c>
      <c r="F3876" s="60">
        <v>600254</v>
      </c>
      <c r="G3876" s="60" t="s">
        <v>384</v>
      </c>
      <c r="H3876" s="60">
        <v>2016</v>
      </c>
      <c r="I3876" s="62"/>
      <c r="J3876" s="60"/>
      <c r="K3876" s="60"/>
      <c r="L3876" s="61"/>
      <c r="M3876" s="61">
        <v>43416</v>
      </c>
      <c r="N3876" s="61"/>
      <c r="O3876" s="60" t="s">
        <v>250</v>
      </c>
      <c r="P3876" s="60">
        <v>502849</v>
      </c>
    </row>
    <row r="3877" spans="1:16" hidden="1" x14ac:dyDescent="0.25">
      <c r="A3877" s="60" t="s">
        <v>177</v>
      </c>
      <c r="B3877" s="60" t="s">
        <v>178</v>
      </c>
      <c r="C3877" s="57">
        <v>1100</v>
      </c>
      <c r="D3877" s="61">
        <v>43416</v>
      </c>
      <c r="E3877" s="62">
        <v>0</v>
      </c>
      <c r="F3877" s="60">
        <v>600254</v>
      </c>
      <c r="G3877" s="60" t="s">
        <v>384</v>
      </c>
      <c r="H3877" s="60">
        <v>2017</v>
      </c>
      <c r="I3877" s="62"/>
      <c r="J3877" s="60"/>
      <c r="K3877" s="60"/>
      <c r="L3877" s="61"/>
      <c r="M3877" s="61">
        <v>43416</v>
      </c>
      <c r="N3877" s="61"/>
      <c r="O3877" s="60" t="s">
        <v>250</v>
      </c>
      <c r="P3877" s="60">
        <v>502849</v>
      </c>
    </row>
    <row r="3878" spans="1:16" hidden="1" x14ac:dyDescent="0.25">
      <c r="A3878" s="60" t="s">
        <v>177</v>
      </c>
      <c r="B3878" s="60" t="s">
        <v>178</v>
      </c>
      <c r="C3878" s="57">
        <v>1100</v>
      </c>
      <c r="D3878" s="61">
        <v>43416</v>
      </c>
      <c r="E3878" s="62">
        <v>0</v>
      </c>
      <c r="F3878" s="60">
        <v>600254</v>
      </c>
      <c r="G3878" s="60" t="s">
        <v>384</v>
      </c>
      <c r="H3878" s="60">
        <v>2016</v>
      </c>
      <c r="I3878" s="62"/>
      <c r="J3878" s="60"/>
      <c r="K3878" s="60"/>
      <c r="L3878" s="61"/>
      <c r="M3878" s="61">
        <v>43416</v>
      </c>
      <c r="N3878" s="61"/>
      <c r="O3878" s="60" t="s">
        <v>250</v>
      </c>
      <c r="P3878" s="60">
        <v>502849</v>
      </c>
    </row>
    <row r="3879" spans="1:16" hidden="1" x14ac:dyDescent="0.25">
      <c r="A3879" s="60" t="s">
        <v>177</v>
      </c>
      <c r="B3879" s="60" t="s">
        <v>178</v>
      </c>
      <c r="C3879" s="57">
        <v>1100</v>
      </c>
      <c r="D3879" s="61">
        <v>43416</v>
      </c>
      <c r="E3879" s="62">
        <v>0</v>
      </c>
      <c r="F3879" s="60">
        <v>600254</v>
      </c>
      <c r="G3879" s="60" t="s">
        <v>384</v>
      </c>
      <c r="H3879" s="60">
        <v>2017</v>
      </c>
      <c r="I3879" s="62"/>
      <c r="J3879" s="60"/>
      <c r="K3879" s="60"/>
      <c r="L3879" s="61"/>
      <c r="M3879" s="61">
        <v>43416</v>
      </c>
      <c r="N3879" s="61"/>
      <c r="O3879" s="60" t="s">
        <v>250</v>
      </c>
      <c r="P3879" s="60">
        <v>502849</v>
      </c>
    </row>
    <row r="3880" spans="1:16" hidden="1" x14ac:dyDescent="0.25">
      <c r="A3880" s="60" t="s">
        <v>177</v>
      </c>
      <c r="B3880" s="60" t="s">
        <v>178</v>
      </c>
      <c r="C3880" s="57">
        <v>1101</v>
      </c>
      <c r="D3880" s="61">
        <v>45439.99911657317</v>
      </c>
      <c r="E3880" s="62">
        <v>0</v>
      </c>
      <c r="F3880" s="60">
        <v>615345</v>
      </c>
      <c r="G3880" s="60" t="s">
        <v>393</v>
      </c>
      <c r="H3880" s="60">
        <v>2015</v>
      </c>
      <c r="I3880" s="62"/>
      <c r="J3880" s="60"/>
      <c r="K3880" s="60"/>
      <c r="L3880" s="61"/>
      <c r="M3880" s="61">
        <v>45439.99911657317</v>
      </c>
      <c r="N3880" s="61"/>
      <c r="O3880" s="60" t="s">
        <v>250</v>
      </c>
      <c r="P3880" s="60">
        <v>503003</v>
      </c>
    </row>
    <row r="3881" spans="1:16" hidden="1" x14ac:dyDescent="0.25">
      <c r="A3881" s="60" t="s">
        <v>177</v>
      </c>
      <c r="B3881" s="60" t="s">
        <v>178</v>
      </c>
      <c r="C3881" s="57">
        <v>1105</v>
      </c>
      <c r="D3881" s="61">
        <v>63360.002588285672</v>
      </c>
      <c r="E3881" s="62">
        <v>0</v>
      </c>
      <c r="F3881" s="60">
        <v>640007</v>
      </c>
      <c r="G3881" s="60" t="s">
        <v>394</v>
      </c>
      <c r="H3881" s="60">
        <v>2015</v>
      </c>
      <c r="I3881" s="62"/>
      <c r="J3881" s="60"/>
      <c r="K3881" s="60"/>
      <c r="L3881" s="61"/>
      <c r="M3881" s="61">
        <v>63360.002588285672</v>
      </c>
      <c r="N3881" s="61"/>
      <c r="O3881" s="60" t="s">
        <v>250</v>
      </c>
      <c r="P3881" s="60">
        <v>503003</v>
      </c>
    </row>
    <row r="3882" spans="1:16" hidden="1" x14ac:dyDescent="0.25">
      <c r="A3882" s="60" t="s">
        <v>177</v>
      </c>
      <c r="B3882" s="60" t="s">
        <v>178</v>
      </c>
      <c r="C3882" s="57">
        <v>1100</v>
      </c>
      <c r="D3882" s="61">
        <v>86832</v>
      </c>
      <c r="E3882" s="62">
        <v>0</v>
      </c>
      <c r="F3882" s="60">
        <v>600254</v>
      </c>
      <c r="G3882" s="60" t="s">
        <v>384</v>
      </c>
      <c r="H3882" s="60">
        <v>2016</v>
      </c>
      <c r="I3882" s="62"/>
      <c r="J3882" s="60"/>
      <c r="K3882" s="60"/>
      <c r="L3882" s="61"/>
      <c r="M3882" s="61">
        <v>86832</v>
      </c>
      <c r="N3882" s="61"/>
      <c r="O3882" s="60" t="s">
        <v>250</v>
      </c>
      <c r="P3882" s="60">
        <v>502849</v>
      </c>
    </row>
    <row r="3883" spans="1:16" hidden="1" x14ac:dyDescent="0.25">
      <c r="A3883" s="60" t="s">
        <v>177</v>
      </c>
      <c r="B3883" s="60" t="s">
        <v>178</v>
      </c>
      <c r="C3883" s="57">
        <v>1100</v>
      </c>
      <c r="D3883" s="61">
        <v>86832</v>
      </c>
      <c r="E3883" s="62">
        <v>0</v>
      </c>
      <c r="F3883" s="60">
        <v>600254</v>
      </c>
      <c r="G3883" s="60" t="s">
        <v>384</v>
      </c>
      <c r="H3883" s="60">
        <v>2017</v>
      </c>
      <c r="I3883" s="62"/>
      <c r="J3883" s="60"/>
      <c r="K3883" s="60"/>
      <c r="L3883" s="61"/>
      <c r="M3883" s="61">
        <v>86832</v>
      </c>
      <c r="N3883" s="61"/>
      <c r="O3883" s="60" t="s">
        <v>250</v>
      </c>
      <c r="P3883" s="60">
        <v>502849</v>
      </c>
    </row>
    <row r="3884" spans="1:16" hidden="1" x14ac:dyDescent="0.25">
      <c r="A3884" s="60" t="s">
        <v>177</v>
      </c>
      <c r="B3884" s="60" t="s">
        <v>178</v>
      </c>
      <c r="C3884" s="57">
        <v>1100</v>
      </c>
      <c r="D3884" s="61">
        <v>86832</v>
      </c>
      <c r="E3884" s="62">
        <v>0</v>
      </c>
      <c r="F3884" s="60">
        <v>600254</v>
      </c>
      <c r="G3884" s="60" t="s">
        <v>384</v>
      </c>
      <c r="H3884" s="60">
        <v>2017</v>
      </c>
      <c r="I3884" s="62"/>
      <c r="J3884" s="60"/>
      <c r="K3884" s="60"/>
      <c r="L3884" s="61"/>
      <c r="M3884" s="61">
        <v>86832</v>
      </c>
      <c r="N3884" s="61"/>
      <c r="O3884" s="60" t="s">
        <v>250</v>
      </c>
      <c r="P3884" s="60">
        <v>502849</v>
      </c>
    </row>
    <row r="3885" spans="1:16" hidden="1" x14ac:dyDescent="0.25">
      <c r="A3885" s="60" t="s">
        <v>177</v>
      </c>
      <c r="B3885" s="60" t="s">
        <v>178</v>
      </c>
      <c r="C3885" s="57">
        <v>1100</v>
      </c>
      <c r="D3885" s="61">
        <v>86832</v>
      </c>
      <c r="E3885" s="62">
        <v>0</v>
      </c>
      <c r="F3885" s="60">
        <v>600254</v>
      </c>
      <c r="G3885" s="60" t="s">
        <v>384</v>
      </c>
      <c r="H3885" s="60">
        <v>2016</v>
      </c>
      <c r="I3885" s="62"/>
      <c r="J3885" s="60"/>
      <c r="K3885" s="60"/>
      <c r="L3885" s="61"/>
      <c r="M3885" s="61">
        <v>86832</v>
      </c>
      <c r="N3885" s="61"/>
      <c r="O3885" s="60" t="s">
        <v>250</v>
      </c>
      <c r="P3885" s="60">
        <v>502849</v>
      </c>
    </row>
    <row r="3886" spans="1:16" hidden="1" x14ac:dyDescent="0.25">
      <c r="A3886" s="60" t="s">
        <v>177</v>
      </c>
      <c r="B3886" s="60" t="s">
        <v>178</v>
      </c>
      <c r="C3886" s="57" t="s">
        <v>175</v>
      </c>
      <c r="D3886" s="61">
        <v>228941.61223666326</v>
      </c>
      <c r="E3886" s="62">
        <v>0</v>
      </c>
      <c r="F3886" s="60">
        <v>414054</v>
      </c>
      <c r="G3886" s="60" t="s">
        <v>381</v>
      </c>
      <c r="H3886" s="60">
        <v>2016</v>
      </c>
      <c r="I3886" s="62">
        <v>0.56699999999999995</v>
      </c>
      <c r="J3886" s="60" t="s">
        <v>268</v>
      </c>
      <c r="K3886" s="60">
        <v>872005</v>
      </c>
      <c r="L3886" s="61">
        <v>129809.89413818806</v>
      </c>
      <c r="M3886" s="61">
        <v>99131.718098475205</v>
      </c>
      <c r="N3886" s="61"/>
      <c r="O3886" s="57" t="s">
        <v>283</v>
      </c>
      <c r="P3886" s="60">
        <v>503006</v>
      </c>
    </row>
    <row r="3887" spans="1:16" hidden="1" x14ac:dyDescent="0.25">
      <c r="A3887" s="60" t="s">
        <v>177</v>
      </c>
      <c r="B3887" s="60" t="s">
        <v>178</v>
      </c>
      <c r="C3887" s="57" t="s">
        <v>175</v>
      </c>
      <c r="D3887" s="61">
        <v>457053.22383128922</v>
      </c>
      <c r="E3887" s="62">
        <v>0</v>
      </c>
      <c r="F3887" s="60">
        <v>414054</v>
      </c>
      <c r="G3887" s="60" t="s">
        <v>381</v>
      </c>
      <c r="H3887" s="60">
        <v>2017</v>
      </c>
      <c r="I3887" s="62">
        <v>0.56699999999999995</v>
      </c>
      <c r="J3887" s="60" t="s">
        <v>268</v>
      </c>
      <c r="K3887" s="60">
        <v>872005</v>
      </c>
      <c r="L3887" s="61">
        <v>259149.17791234097</v>
      </c>
      <c r="M3887" s="61">
        <v>197904.04591894825</v>
      </c>
      <c r="N3887" s="61"/>
      <c r="O3887" s="57" t="s">
        <v>283</v>
      </c>
      <c r="P3887" s="60">
        <v>503006</v>
      </c>
    </row>
    <row r="3888" spans="1:16" hidden="1" x14ac:dyDescent="0.25">
      <c r="A3888" s="60" t="s">
        <v>177</v>
      </c>
      <c r="B3888" s="60" t="s">
        <v>178</v>
      </c>
      <c r="C3888" s="57" t="s">
        <v>175</v>
      </c>
      <c r="D3888" s="61">
        <v>469226.55772573105</v>
      </c>
      <c r="E3888" s="62">
        <v>0</v>
      </c>
      <c r="F3888" s="60">
        <v>414054</v>
      </c>
      <c r="G3888" s="60" t="s">
        <v>381</v>
      </c>
      <c r="H3888" s="60">
        <v>2018</v>
      </c>
      <c r="I3888" s="62">
        <v>0.56699999999999995</v>
      </c>
      <c r="J3888" s="60" t="s">
        <v>268</v>
      </c>
      <c r="K3888" s="60">
        <v>872005</v>
      </c>
      <c r="L3888" s="61">
        <v>266051.45823048946</v>
      </c>
      <c r="M3888" s="61">
        <v>203175.09949524159</v>
      </c>
      <c r="N3888" s="61"/>
      <c r="O3888" s="57" t="s">
        <v>283</v>
      </c>
      <c r="P3888" s="60">
        <v>503006</v>
      </c>
    </row>
    <row r="3889" spans="1:16" hidden="1" x14ac:dyDescent="0.25">
      <c r="A3889" s="60" t="s">
        <v>177</v>
      </c>
      <c r="B3889" s="60" t="s">
        <v>178</v>
      </c>
      <c r="C3889" s="57" t="s">
        <v>5</v>
      </c>
      <c r="D3889" s="61">
        <v>470471.55062879494</v>
      </c>
      <c r="E3889" s="62">
        <v>0</v>
      </c>
      <c r="F3889" s="60">
        <v>424004</v>
      </c>
      <c r="G3889" s="60" t="s">
        <v>395</v>
      </c>
      <c r="H3889" s="60">
        <v>2016</v>
      </c>
      <c r="I3889" s="62">
        <v>0.56699999999999995</v>
      </c>
      <c r="J3889" s="60" t="s">
        <v>268</v>
      </c>
      <c r="K3889" s="60">
        <v>872005</v>
      </c>
      <c r="L3889" s="61">
        <v>266757.36920652672</v>
      </c>
      <c r="M3889" s="61">
        <v>203714.18142226822</v>
      </c>
      <c r="N3889" s="61"/>
      <c r="O3889" s="57" t="s">
        <v>283</v>
      </c>
      <c r="P3889" s="60">
        <v>503006</v>
      </c>
    </row>
    <row r="3890" spans="1:16" hidden="1" x14ac:dyDescent="0.25">
      <c r="A3890" s="60" t="s">
        <v>177</v>
      </c>
      <c r="B3890" s="60" t="s">
        <v>178</v>
      </c>
      <c r="C3890" s="57" t="s">
        <v>171</v>
      </c>
      <c r="D3890" s="61">
        <v>683919.83713454183</v>
      </c>
      <c r="E3890" s="62">
        <v>0</v>
      </c>
      <c r="F3890" s="60">
        <v>404004</v>
      </c>
      <c r="G3890" s="60" t="s">
        <v>396</v>
      </c>
      <c r="H3890" s="60">
        <v>2016</v>
      </c>
      <c r="I3890" s="62">
        <v>0.56699999999999995</v>
      </c>
      <c r="J3890" s="60" t="s">
        <v>268</v>
      </c>
      <c r="K3890" s="60">
        <v>872005</v>
      </c>
      <c r="L3890" s="61">
        <v>387782.54765528516</v>
      </c>
      <c r="M3890" s="61">
        <v>296137.28947925667</v>
      </c>
      <c r="N3890" s="61"/>
      <c r="O3890" s="57" t="s">
        <v>283</v>
      </c>
      <c r="P3890" s="60">
        <v>503006</v>
      </c>
    </row>
    <row r="3891" spans="1:16" hidden="1" x14ac:dyDescent="0.25">
      <c r="A3891" s="60" t="s">
        <v>177</v>
      </c>
      <c r="B3891" s="60" t="s">
        <v>178</v>
      </c>
      <c r="C3891" s="57" t="s">
        <v>175</v>
      </c>
      <c r="D3891" s="61">
        <v>734933.28158852144</v>
      </c>
      <c r="E3891" s="62">
        <v>0</v>
      </c>
      <c r="F3891" s="60">
        <v>414054</v>
      </c>
      <c r="G3891" s="60" t="s">
        <v>381</v>
      </c>
      <c r="H3891" s="60">
        <v>2018</v>
      </c>
      <c r="I3891" s="62">
        <v>0.56699999999999995</v>
      </c>
      <c r="J3891" s="60" t="s">
        <v>268</v>
      </c>
      <c r="K3891" s="60">
        <v>872005</v>
      </c>
      <c r="L3891" s="61">
        <v>416707.17066069163</v>
      </c>
      <c r="M3891" s="61">
        <v>318226.11092782981</v>
      </c>
      <c r="N3891" s="61"/>
      <c r="O3891" s="57" t="s">
        <v>283</v>
      </c>
      <c r="P3891" s="60">
        <v>503006</v>
      </c>
    </row>
    <row r="3892" spans="1:16" hidden="1" x14ac:dyDescent="0.25">
      <c r="A3892" s="60" t="s">
        <v>177</v>
      </c>
      <c r="B3892" s="60" t="s">
        <v>178</v>
      </c>
      <c r="C3892" s="57" t="s">
        <v>5</v>
      </c>
      <c r="D3892" s="61">
        <v>935133.11178381403</v>
      </c>
      <c r="E3892" s="62">
        <v>0</v>
      </c>
      <c r="F3892" s="60">
        <v>424004</v>
      </c>
      <c r="G3892" s="60" t="s">
        <v>395</v>
      </c>
      <c r="H3892" s="60">
        <v>2017</v>
      </c>
      <c r="I3892" s="62">
        <v>0.56699999999999995</v>
      </c>
      <c r="J3892" s="60" t="s">
        <v>268</v>
      </c>
      <c r="K3892" s="60">
        <v>872005</v>
      </c>
      <c r="L3892" s="61">
        <v>530220.47438142251</v>
      </c>
      <c r="M3892" s="61">
        <v>404912.63740239153</v>
      </c>
      <c r="N3892" s="61"/>
      <c r="O3892" s="57" t="s">
        <v>283</v>
      </c>
      <c r="P3892" s="60">
        <v>503006</v>
      </c>
    </row>
    <row r="3893" spans="1:16" hidden="1" x14ac:dyDescent="0.25">
      <c r="A3893" s="60" t="s">
        <v>177</v>
      </c>
      <c r="B3893" s="60" t="s">
        <v>178</v>
      </c>
      <c r="C3893" s="57" t="s">
        <v>5</v>
      </c>
      <c r="D3893" s="61">
        <v>978016.42632294889</v>
      </c>
      <c r="E3893" s="62">
        <v>0</v>
      </c>
      <c r="F3893" s="60">
        <v>424004</v>
      </c>
      <c r="G3893" s="60" t="s">
        <v>395</v>
      </c>
      <c r="H3893" s="60">
        <v>2018</v>
      </c>
      <c r="I3893" s="62">
        <v>0.56699999999999995</v>
      </c>
      <c r="J3893" s="60" t="s">
        <v>268</v>
      </c>
      <c r="K3893" s="60">
        <v>872005</v>
      </c>
      <c r="L3893" s="61">
        <v>554535.31372511201</v>
      </c>
      <c r="M3893" s="61">
        <v>423481.11259783688</v>
      </c>
      <c r="N3893" s="61"/>
      <c r="O3893" s="57" t="s">
        <v>283</v>
      </c>
      <c r="P3893" s="60">
        <v>503006</v>
      </c>
    </row>
    <row r="3894" spans="1:16" hidden="1" x14ac:dyDescent="0.25">
      <c r="A3894" s="60" t="s">
        <v>177</v>
      </c>
      <c r="B3894" s="60" t="s">
        <v>178</v>
      </c>
      <c r="C3894" s="57" t="s">
        <v>171</v>
      </c>
      <c r="D3894" s="61">
        <v>1319423.0159513203</v>
      </c>
      <c r="E3894" s="62">
        <v>0</v>
      </c>
      <c r="F3894" s="60">
        <v>404004</v>
      </c>
      <c r="G3894" s="60" t="s">
        <v>396</v>
      </c>
      <c r="H3894" s="60">
        <v>2018</v>
      </c>
      <c r="I3894" s="62">
        <v>0.56699999999999995</v>
      </c>
      <c r="J3894" s="60" t="s">
        <v>268</v>
      </c>
      <c r="K3894" s="60">
        <v>872005</v>
      </c>
      <c r="L3894" s="61">
        <v>748112.85004439857</v>
      </c>
      <c r="M3894" s="61">
        <v>571310.16590692173</v>
      </c>
      <c r="N3894" s="61"/>
      <c r="O3894" s="57" t="s">
        <v>283</v>
      </c>
      <c r="P3894" s="60">
        <v>503006</v>
      </c>
    </row>
    <row r="3895" spans="1:16" hidden="1" x14ac:dyDescent="0.25">
      <c r="A3895" s="60" t="s">
        <v>177</v>
      </c>
      <c r="B3895" s="60" t="s">
        <v>178</v>
      </c>
      <c r="C3895" s="57" t="s">
        <v>171</v>
      </c>
      <c r="D3895" s="61">
        <v>1374479.6643848969</v>
      </c>
      <c r="E3895" s="62">
        <v>0</v>
      </c>
      <c r="F3895" s="60">
        <v>404004</v>
      </c>
      <c r="G3895" s="60" t="s">
        <v>396</v>
      </c>
      <c r="H3895" s="60">
        <v>2017</v>
      </c>
      <c r="I3895" s="62">
        <v>0.56699999999999995</v>
      </c>
      <c r="J3895" s="60" t="s">
        <v>268</v>
      </c>
      <c r="K3895" s="60">
        <v>872005</v>
      </c>
      <c r="L3895" s="61">
        <v>779329.9697062365</v>
      </c>
      <c r="M3895" s="61">
        <v>595149.69467866037</v>
      </c>
      <c r="N3895" s="61"/>
      <c r="O3895" s="57" t="s">
        <v>283</v>
      </c>
      <c r="P3895" s="60">
        <v>503006</v>
      </c>
    </row>
    <row r="3896" spans="1:16" hidden="1" x14ac:dyDescent="0.25">
      <c r="A3896" s="60" t="s">
        <v>177</v>
      </c>
      <c r="B3896" s="60" t="s">
        <v>178</v>
      </c>
      <c r="C3896" s="57" t="s">
        <v>5</v>
      </c>
      <c r="D3896" s="61">
        <v>1531833.2139493362</v>
      </c>
      <c r="E3896" s="62">
        <v>0</v>
      </c>
      <c r="F3896" s="60">
        <v>424004</v>
      </c>
      <c r="G3896" s="60" t="s">
        <v>395</v>
      </c>
      <c r="H3896" s="60">
        <v>2018</v>
      </c>
      <c r="I3896" s="62">
        <v>0.56699999999999995</v>
      </c>
      <c r="J3896" s="60" t="s">
        <v>268</v>
      </c>
      <c r="K3896" s="60">
        <v>872005</v>
      </c>
      <c r="L3896" s="61">
        <v>868549.43230927351</v>
      </c>
      <c r="M3896" s="61">
        <v>663283.78164006269</v>
      </c>
      <c r="N3896" s="61"/>
      <c r="O3896" s="57" t="s">
        <v>283</v>
      </c>
      <c r="P3896" s="60">
        <v>503006</v>
      </c>
    </row>
    <row r="3897" spans="1:16" hidden="1" x14ac:dyDescent="0.25">
      <c r="A3897" s="60" t="s">
        <v>177</v>
      </c>
      <c r="B3897" s="60" t="s">
        <v>178</v>
      </c>
      <c r="C3897" s="57" t="s">
        <v>171</v>
      </c>
      <c r="D3897" s="61">
        <v>2066566.5044621418</v>
      </c>
      <c r="E3897" s="62">
        <v>0</v>
      </c>
      <c r="F3897" s="60">
        <v>404004</v>
      </c>
      <c r="G3897" s="60" t="s">
        <v>396</v>
      </c>
      <c r="H3897" s="60">
        <v>2018</v>
      </c>
      <c r="I3897" s="62">
        <v>0.56699999999999995</v>
      </c>
      <c r="J3897" s="60" t="s">
        <v>268</v>
      </c>
      <c r="K3897" s="60">
        <v>872005</v>
      </c>
      <c r="L3897" s="61">
        <v>1171743.2080300343</v>
      </c>
      <c r="M3897" s="61">
        <v>894823.29643210745</v>
      </c>
      <c r="N3897" s="61"/>
      <c r="O3897" s="57" t="s">
        <v>283</v>
      </c>
      <c r="P3897" s="60">
        <v>503006</v>
      </c>
    </row>
    <row r="3898" spans="1:16" x14ac:dyDescent="0.25">
      <c r="A3898" s="57" t="s">
        <v>73</v>
      </c>
      <c r="B3898" s="57" t="s">
        <v>72</v>
      </c>
      <c r="C3898" s="57" t="s">
        <v>5</v>
      </c>
      <c r="D3898" s="58">
        <v>406280</v>
      </c>
      <c r="F3898" s="57">
        <v>421008</v>
      </c>
      <c r="H3898" s="57">
        <v>2019</v>
      </c>
      <c r="J3898" s="57">
        <v>4000</v>
      </c>
      <c r="K3898" s="57">
        <v>830020</v>
      </c>
      <c r="M3898" s="58">
        <v>406280</v>
      </c>
      <c r="O3898" s="57">
        <v>9230</v>
      </c>
      <c r="P3898" s="57">
        <v>992986</v>
      </c>
    </row>
    <row r="3899" spans="1:16" x14ac:dyDescent="0.25">
      <c r="A3899" s="57" t="s">
        <v>73</v>
      </c>
      <c r="B3899" s="57" t="s">
        <v>72</v>
      </c>
      <c r="C3899" s="57" t="s">
        <v>171</v>
      </c>
      <c r="D3899" s="58">
        <v>402076</v>
      </c>
      <c r="F3899" s="57">
        <v>401008</v>
      </c>
      <c r="H3899" s="57">
        <v>2019</v>
      </c>
      <c r="J3899" s="57">
        <v>4000</v>
      </c>
      <c r="K3899" s="57">
        <v>830020</v>
      </c>
      <c r="M3899" s="58">
        <v>402076</v>
      </c>
      <c r="O3899" s="57">
        <v>9230</v>
      </c>
      <c r="P3899" s="57">
        <v>992987</v>
      </c>
    </row>
    <row r="3900" spans="1:16" x14ac:dyDescent="0.25">
      <c r="A3900" s="57" t="s">
        <v>73</v>
      </c>
      <c r="B3900" s="57" t="s">
        <v>72</v>
      </c>
      <c r="C3900" s="57" t="s">
        <v>175</v>
      </c>
      <c r="D3900" s="58">
        <v>191644</v>
      </c>
      <c r="F3900" s="57">
        <v>411008</v>
      </c>
      <c r="H3900" s="57">
        <v>2019</v>
      </c>
      <c r="J3900" s="57">
        <v>4000</v>
      </c>
      <c r="K3900" s="57">
        <v>830020</v>
      </c>
      <c r="M3900" s="58">
        <v>191644</v>
      </c>
      <c r="O3900" s="57">
        <v>9230</v>
      </c>
      <c r="P3900" s="57">
        <v>992988</v>
      </c>
    </row>
    <row r="3901" spans="1:16" x14ac:dyDescent="0.25">
      <c r="A3901" s="57" t="s">
        <v>73</v>
      </c>
      <c r="B3901" s="57" t="s">
        <v>72</v>
      </c>
      <c r="C3901" s="57" t="s">
        <v>5</v>
      </c>
      <c r="D3901" s="58">
        <v>346280</v>
      </c>
      <c r="F3901" s="57">
        <v>421008</v>
      </c>
      <c r="H3901" s="57">
        <v>2020</v>
      </c>
      <c r="J3901" s="57">
        <v>4000</v>
      </c>
      <c r="K3901" s="57">
        <v>830020</v>
      </c>
      <c r="M3901" s="58">
        <v>346280</v>
      </c>
      <c r="O3901" s="57">
        <v>9230</v>
      </c>
      <c r="P3901" s="57">
        <v>993196</v>
      </c>
    </row>
    <row r="3902" spans="1:16" x14ac:dyDescent="0.25">
      <c r="A3902" s="57" t="s">
        <v>73</v>
      </c>
      <c r="B3902" s="57" t="s">
        <v>72</v>
      </c>
      <c r="C3902" s="57" t="s">
        <v>175</v>
      </c>
      <c r="D3902" s="58">
        <v>261644</v>
      </c>
      <c r="F3902" s="57">
        <v>411008</v>
      </c>
      <c r="H3902" s="57">
        <v>2020</v>
      </c>
      <c r="J3902" s="57">
        <v>4000</v>
      </c>
      <c r="K3902" s="57">
        <v>830020</v>
      </c>
      <c r="M3902" s="58">
        <v>261644</v>
      </c>
      <c r="O3902" s="57">
        <v>9230</v>
      </c>
      <c r="P3902" s="57">
        <v>993211</v>
      </c>
    </row>
    <row r="3903" spans="1:16" x14ac:dyDescent="0.25">
      <c r="A3903" s="57" t="s">
        <v>73</v>
      </c>
      <c r="B3903" s="57" t="s">
        <v>72</v>
      </c>
      <c r="C3903" s="57" t="s">
        <v>171</v>
      </c>
      <c r="D3903" s="58">
        <v>392076</v>
      </c>
      <c r="F3903" s="57">
        <v>401008</v>
      </c>
      <c r="H3903" s="57">
        <v>2020</v>
      </c>
      <c r="J3903" s="57">
        <v>4000</v>
      </c>
      <c r="K3903" s="57">
        <v>830020</v>
      </c>
      <c r="M3903" s="58">
        <v>392076</v>
      </c>
      <c r="O3903" s="57">
        <v>9230</v>
      </c>
      <c r="P3903" s="57">
        <v>993213</v>
      </c>
    </row>
    <row r="3904" spans="1:16" x14ac:dyDescent="0.25">
      <c r="A3904" s="57" t="s">
        <v>91</v>
      </c>
      <c r="B3904" s="57" t="s">
        <v>90</v>
      </c>
      <c r="C3904" s="57" t="s">
        <v>171</v>
      </c>
      <c r="D3904" s="58">
        <v>478000</v>
      </c>
      <c r="F3904" s="57">
        <v>401008</v>
      </c>
      <c r="H3904" s="57">
        <v>2018</v>
      </c>
      <c r="J3904" s="57">
        <v>4000</v>
      </c>
      <c r="K3904" s="57">
        <v>830020</v>
      </c>
      <c r="M3904" s="58">
        <v>478000</v>
      </c>
      <c r="O3904" s="57">
        <v>9230</v>
      </c>
      <c r="P3904" s="57">
        <v>992628</v>
      </c>
    </row>
    <row r="3905" spans="1:16" x14ac:dyDescent="0.25">
      <c r="A3905" s="57" t="s">
        <v>91</v>
      </c>
      <c r="B3905" s="57" t="s">
        <v>90</v>
      </c>
      <c r="C3905" s="57" t="s">
        <v>175</v>
      </c>
      <c r="D3905" s="58">
        <v>186100</v>
      </c>
      <c r="F3905" s="57">
        <v>411008</v>
      </c>
      <c r="H3905" s="57">
        <v>2018</v>
      </c>
      <c r="J3905" s="57">
        <v>4000</v>
      </c>
      <c r="K3905" s="57">
        <v>830020</v>
      </c>
      <c r="M3905" s="58">
        <v>186100</v>
      </c>
      <c r="O3905" s="57">
        <v>9230</v>
      </c>
      <c r="P3905" s="57">
        <v>992628</v>
      </c>
    </row>
    <row r="3906" spans="1:16" x14ac:dyDescent="0.25">
      <c r="A3906" s="57" t="s">
        <v>91</v>
      </c>
      <c r="B3906" s="57" t="s">
        <v>90</v>
      </c>
      <c r="C3906" s="57" t="s">
        <v>5</v>
      </c>
      <c r="D3906" s="58">
        <v>335900</v>
      </c>
      <c r="F3906" s="57">
        <v>421008</v>
      </c>
      <c r="H3906" s="57">
        <v>2018</v>
      </c>
      <c r="J3906" s="57">
        <v>4000</v>
      </c>
      <c r="K3906" s="57">
        <v>830020</v>
      </c>
      <c r="M3906" s="58">
        <v>335900</v>
      </c>
      <c r="O3906" s="57">
        <v>9230</v>
      </c>
      <c r="P3906" s="57">
        <v>992628</v>
      </c>
    </row>
    <row r="3907" spans="1:16" x14ac:dyDescent="0.25">
      <c r="A3907" s="57" t="s">
        <v>91</v>
      </c>
      <c r="B3907" s="57" t="s">
        <v>90</v>
      </c>
      <c r="C3907" s="57" t="s">
        <v>5</v>
      </c>
      <c r="D3907" s="58">
        <v>54879.519999999997</v>
      </c>
      <c r="F3907" s="57">
        <v>421008</v>
      </c>
      <c r="H3907" s="57">
        <v>2018</v>
      </c>
      <c r="J3907" s="57">
        <v>4000</v>
      </c>
      <c r="K3907" s="57">
        <v>830020</v>
      </c>
      <c r="M3907" s="58">
        <v>54879.519999999997</v>
      </c>
      <c r="O3907" s="57">
        <v>9230</v>
      </c>
      <c r="P3907" s="57">
        <v>992379</v>
      </c>
    </row>
    <row r="3908" spans="1:16" x14ac:dyDescent="0.25">
      <c r="A3908" s="57" t="s">
        <v>91</v>
      </c>
      <c r="B3908" s="57" t="s">
        <v>90</v>
      </c>
      <c r="C3908" s="57" t="s">
        <v>171</v>
      </c>
      <c r="D3908" s="58">
        <v>71257.87</v>
      </c>
      <c r="F3908" s="57">
        <v>401008</v>
      </c>
      <c r="H3908" s="57">
        <v>2018</v>
      </c>
      <c r="J3908" s="57">
        <v>4000</v>
      </c>
      <c r="K3908" s="57">
        <v>830020</v>
      </c>
      <c r="M3908" s="58">
        <v>71257.87</v>
      </c>
      <c r="O3908" s="57">
        <v>9230</v>
      </c>
      <c r="P3908" s="57">
        <v>992379</v>
      </c>
    </row>
    <row r="3909" spans="1:16" x14ac:dyDescent="0.25">
      <c r="A3909" s="57" t="s">
        <v>91</v>
      </c>
      <c r="B3909" s="57" t="s">
        <v>90</v>
      </c>
      <c r="C3909" s="57" t="s">
        <v>175</v>
      </c>
      <c r="D3909" s="58">
        <v>23862.61</v>
      </c>
      <c r="F3909" s="57">
        <v>411008</v>
      </c>
      <c r="H3909" s="57">
        <v>2018</v>
      </c>
      <c r="J3909" s="57">
        <v>4000</v>
      </c>
      <c r="K3909" s="57">
        <v>830020</v>
      </c>
      <c r="M3909" s="58">
        <v>23862.61</v>
      </c>
      <c r="O3909" s="57">
        <v>9230</v>
      </c>
      <c r="P3909" s="57">
        <v>992379</v>
      </c>
    </row>
    <row r="3910" spans="1:16" x14ac:dyDescent="0.25">
      <c r="A3910" s="57" t="s">
        <v>91</v>
      </c>
      <c r="B3910" s="57" t="s">
        <v>90</v>
      </c>
      <c r="C3910" s="57" t="s">
        <v>5</v>
      </c>
      <c r="D3910" s="58">
        <v>346300</v>
      </c>
      <c r="F3910" s="57">
        <v>421008</v>
      </c>
      <c r="H3910" s="57">
        <v>2019</v>
      </c>
      <c r="J3910" s="57">
        <v>4000</v>
      </c>
      <c r="K3910" s="57">
        <v>830020</v>
      </c>
      <c r="M3910" s="58">
        <v>346300</v>
      </c>
      <c r="O3910" s="57">
        <v>9230</v>
      </c>
      <c r="P3910" s="57">
        <v>992804</v>
      </c>
    </row>
    <row r="3911" spans="1:16" x14ac:dyDescent="0.25">
      <c r="A3911" s="57" t="s">
        <v>91</v>
      </c>
      <c r="B3911" s="57" t="s">
        <v>90</v>
      </c>
      <c r="C3911" s="57" t="s">
        <v>171</v>
      </c>
      <c r="D3911" s="58">
        <v>462100</v>
      </c>
      <c r="F3911" s="57">
        <v>401008</v>
      </c>
      <c r="H3911" s="57">
        <v>2019</v>
      </c>
      <c r="J3911" s="57">
        <v>4000</v>
      </c>
      <c r="K3911" s="57">
        <v>830020</v>
      </c>
      <c r="M3911" s="58">
        <v>462100</v>
      </c>
      <c r="O3911" s="57">
        <v>9230</v>
      </c>
      <c r="P3911" s="57">
        <v>992804</v>
      </c>
    </row>
    <row r="3912" spans="1:16" x14ac:dyDescent="0.25">
      <c r="A3912" s="57" t="s">
        <v>91</v>
      </c>
      <c r="B3912" s="57" t="s">
        <v>90</v>
      </c>
      <c r="C3912" s="57" t="s">
        <v>175</v>
      </c>
      <c r="D3912" s="58">
        <v>191600</v>
      </c>
      <c r="F3912" s="57">
        <v>411008</v>
      </c>
      <c r="H3912" s="57">
        <v>2019</v>
      </c>
      <c r="J3912" s="57">
        <v>4000</v>
      </c>
      <c r="K3912" s="57">
        <v>830020</v>
      </c>
      <c r="M3912" s="58">
        <v>191600</v>
      </c>
      <c r="O3912" s="57">
        <v>9230</v>
      </c>
      <c r="P3912" s="57">
        <v>992804</v>
      </c>
    </row>
    <row r="3913" spans="1:16" hidden="1" x14ac:dyDescent="0.25">
      <c r="A3913" s="60" t="s">
        <v>91</v>
      </c>
      <c r="B3913" s="60" t="s">
        <v>90</v>
      </c>
      <c r="C3913" s="57" t="s">
        <v>176</v>
      </c>
      <c r="D3913" s="61">
        <v>319800</v>
      </c>
      <c r="E3913" s="62"/>
      <c r="F3913" s="60">
        <v>491008</v>
      </c>
      <c r="G3913" s="60"/>
      <c r="H3913" s="60">
        <v>2020</v>
      </c>
      <c r="I3913" s="62"/>
      <c r="J3913" s="60">
        <v>4000</v>
      </c>
      <c r="K3913" s="60">
        <v>830020</v>
      </c>
      <c r="L3913" s="61"/>
      <c r="M3913" s="61">
        <v>319800</v>
      </c>
      <c r="N3913" s="61"/>
      <c r="O3913" s="60">
        <v>9230</v>
      </c>
      <c r="P3913" s="60">
        <v>991852</v>
      </c>
    </row>
    <row r="3914" spans="1:16" hidden="1" x14ac:dyDescent="0.25">
      <c r="A3914" s="60" t="s">
        <v>91</v>
      </c>
      <c r="B3914" s="60" t="s">
        <v>90</v>
      </c>
      <c r="C3914" s="57" t="s">
        <v>168</v>
      </c>
      <c r="D3914" s="61">
        <v>308600</v>
      </c>
      <c r="E3914" s="62"/>
      <c r="F3914" s="60">
        <v>441008</v>
      </c>
      <c r="G3914" s="60"/>
      <c r="H3914" s="60">
        <v>2020</v>
      </c>
      <c r="I3914" s="62"/>
      <c r="J3914" s="60">
        <v>4000</v>
      </c>
      <c r="K3914" s="60">
        <v>830020</v>
      </c>
      <c r="L3914" s="61"/>
      <c r="M3914" s="61">
        <v>308600</v>
      </c>
      <c r="N3914" s="61"/>
      <c r="O3914" s="60">
        <v>9230</v>
      </c>
      <c r="P3914" s="60">
        <v>991852</v>
      </c>
    </row>
    <row r="3915" spans="1:16" hidden="1" x14ac:dyDescent="0.25">
      <c r="A3915" s="60" t="s">
        <v>91</v>
      </c>
      <c r="B3915" s="60" t="s">
        <v>90</v>
      </c>
      <c r="C3915" s="57" t="s">
        <v>174</v>
      </c>
      <c r="D3915" s="61">
        <v>84900</v>
      </c>
      <c r="E3915" s="62"/>
      <c r="F3915" s="60">
        <v>431008</v>
      </c>
      <c r="G3915" s="60"/>
      <c r="H3915" s="60">
        <v>2020</v>
      </c>
      <c r="I3915" s="62"/>
      <c r="J3915" s="60">
        <v>4000</v>
      </c>
      <c r="K3915" s="60">
        <v>830020</v>
      </c>
      <c r="L3915" s="61"/>
      <c r="M3915" s="61">
        <v>84900</v>
      </c>
      <c r="N3915" s="61"/>
      <c r="O3915" s="60">
        <v>9230</v>
      </c>
      <c r="P3915" s="60">
        <v>991852</v>
      </c>
    </row>
    <row r="3916" spans="1:16" hidden="1" x14ac:dyDescent="0.25">
      <c r="A3916" s="60" t="s">
        <v>91</v>
      </c>
      <c r="B3916" s="60" t="s">
        <v>90</v>
      </c>
      <c r="C3916" s="57" t="s">
        <v>173</v>
      </c>
      <c r="D3916" s="61">
        <v>286700</v>
      </c>
      <c r="E3916" s="62"/>
      <c r="F3916" s="60">
        <v>451008</v>
      </c>
      <c r="G3916" s="60"/>
      <c r="H3916" s="60">
        <v>2020</v>
      </c>
      <c r="I3916" s="62"/>
      <c r="J3916" s="60">
        <v>4000</v>
      </c>
      <c r="K3916" s="60">
        <v>830020</v>
      </c>
      <c r="L3916" s="61"/>
      <c r="M3916" s="61">
        <v>286700</v>
      </c>
      <c r="N3916" s="61"/>
      <c r="O3916" s="60">
        <v>9230</v>
      </c>
      <c r="P3916" s="60">
        <v>991852</v>
      </c>
    </row>
    <row r="3917" spans="1:16" hidden="1" x14ac:dyDescent="0.25">
      <c r="A3917" s="60" t="s">
        <v>397</v>
      </c>
      <c r="B3917" s="60" t="s">
        <v>398</v>
      </c>
      <c r="C3917" s="57" t="s">
        <v>171</v>
      </c>
      <c r="D3917" s="61">
        <v>325000</v>
      </c>
      <c r="E3917" s="62"/>
      <c r="F3917" s="60">
        <v>406030</v>
      </c>
      <c r="G3917" s="60"/>
      <c r="H3917" s="60">
        <v>2010</v>
      </c>
      <c r="I3917" s="62"/>
      <c r="J3917" s="60">
        <v>4000</v>
      </c>
      <c r="K3917" s="60">
        <v>870905</v>
      </c>
      <c r="L3917" s="61"/>
      <c r="M3917" s="61">
        <v>325000</v>
      </c>
      <c r="N3917" s="61"/>
      <c r="O3917" s="57">
        <v>930.2</v>
      </c>
      <c r="P3917" s="60">
        <v>406030</v>
      </c>
    </row>
    <row r="3918" spans="1:16" hidden="1" x14ac:dyDescent="0.25">
      <c r="A3918" s="60" t="s">
        <v>397</v>
      </c>
      <c r="B3918" s="60" t="s">
        <v>398</v>
      </c>
      <c r="C3918" s="57" t="s">
        <v>171</v>
      </c>
      <c r="D3918" s="61">
        <v>325000</v>
      </c>
      <c r="E3918" s="62"/>
      <c r="F3918" s="60">
        <v>406030</v>
      </c>
      <c r="G3918" s="60"/>
      <c r="H3918" s="60">
        <v>2011</v>
      </c>
      <c r="I3918" s="62"/>
      <c r="J3918" s="60">
        <v>4000</v>
      </c>
      <c r="K3918" s="60">
        <v>870905</v>
      </c>
      <c r="L3918" s="61"/>
      <c r="M3918" s="61">
        <v>325000</v>
      </c>
      <c r="N3918" s="61"/>
      <c r="O3918" s="57">
        <v>930.2</v>
      </c>
      <c r="P3918" s="60">
        <v>406030</v>
      </c>
    </row>
    <row r="3919" spans="1:16" hidden="1" x14ac:dyDescent="0.25">
      <c r="A3919" s="60" t="s">
        <v>397</v>
      </c>
      <c r="B3919" s="60" t="s">
        <v>398</v>
      </c>
      <c r="C3919" s="57" t="s">
        <v>171</v>
      </c>
      <c r="D3919" s="61">
        <v>325000</v>
      </c>
      <c r="E3919" s="62"/>
      <c r="F3919" s="60">
        <v>406030</v>
      </c>
      <c r="G3919" s="60"/>
      <c r="H3919" s="60">
        <v>2012</v>
      </c>
      <c r="I3919" s="62"/>
      <c r="J3919" s="60">
        <v>4000</v>
      </c>
      <c r="K3919" s="60">
        <v>870905</v>
      </c>
      <c r="L3919" s="61"/>
      <c r="M3919" s="61">
        <v>325000</v>
      </c>
      <c r="N3919" s="61"/>
      <c r="O3919" s="57">
        <v>930.2</v>
      </c>
      <c r="P3919" s="60">
        <v>406030</v>
      </c>
    </row>
    <row r="3920" spans="1:16" hidden="1" x14ac:dyDescent="0.25">
      <c r="A3920" s="60" t="s">
        <v>397</v>
      </c>
      <c r="B3920" s="60" t="s">
        <v>398</v>
      </c>
      <c r="C3920" s="57" t="s">
        <v>171</v>
      </c>
      <c r="D3920" s="61">
        <v>325000</v>
      </c>
      <c r="E3920" s="62"/>
      <c r="F3920" s="60">
        <v>406030</v>
      </c>
      <c r="G3920" s="60"/>
      <c r="H3920" s="60">
        <v>2013</v>
      </c>
      <c r="I3920" s="62"/>
      <c r="J3920" s="60">
        <v>4000</v>
      </c>
      <c r="K3920" s="60">
        <v>870905</v>
      </c>
      <c r="L3920" s="61"/>
      <c r="M3920" s="61">
        <v>325000</v>
      </c>
      <c r="N3920" s="61"/>
      <c r="O3920" s="57">
        <v>930.2</v>
      </c>
      <c r="P3920" s="60">
        <v>406030</v>
      </c>
    </row>
    <row r="3921" spans="1:16" hidden="1" x14ac:dyDescent="0.25">
      <c r="A3921" s="60" t="s">
        <v>397</v>
      </c>
      <c r="B3921" s="60" t="s">
        <v>398</v>
      </c>
      <c r="C3921" s="57" t="s">
        <v>171</v>
      </c>
      <c r="D3921" s="61">
        <v>325000</v>
      </c>
      <c r="E3921" s="62"/>
      <c r="F3921" s="60">
        <v>406030</v>
      </c>
      <c r="G3921" s="60"/>
      <c r="H3921" s="60">
        <v>2014</v>
      </c>
      <c r="I3921" s="62"/>
      <c r="J3921" s="60">
        <v>4000</v>
      </c>
      <c r="K3921" s="60">
        <v>870905</v>
      </c>
      <c r="L3921" s="61"/>
      <c r="M3921" s="61">
        <v>325000</v>
      </c>
      <c r="N3921" s="61"/>
      <c r="O3921" s="57">
        <v>930.2</v>
      </c>
      <c r="P3921" s="60">
        <v>406030</v>
      </c>
    </row>
    <row r="3922" spans="1:16" hidden="1" x14ac:dyDescent="0.25">
      <c r="A3922" s="60" t="s">
        <v>397</v>
      </c>
      <c r="B3922" s="60" t="s">
        <v>398</v>
      </c>
      <c r="C3922" s="57" t="s">
        <v>171</v>
      </c>
      <c r="D3922" s="61">
        <v>325000</v>
      </c>
      <c r="E3922" s="62"/>
      <c r="F3922" s="60">
        <v>406030</v>
      </c>
      <c r="G3922" s="60"/>
      <c r="H3922" s="60">
        <v>2015</v>
      </c>
      <c r="I3922" s="62"/>
      <c r="J3922" s="60">
        <v>4000</v>
      </c>
      <c r="K3922" s="60">
        <v>870905</v>
      </c>
      <c r="L3922" s="61"/>
      <c r="M3922" s="61">
        <v>325000</v>
      </c>
      <c r="N3922" s="61"/>
      <c r="O3922" s="57">
        <v>930.2</v>
      </c>
      <c r="P3922" s="60">
        <v>406030</v>
      </c>
    </row>
    <row r="3923" spans="1:16" hidden="1" x14ac:dyDescent="0.25">
      <c r="A3923" s="60" t="s">
        <v>397</v>
      </c>
      <c r="B3923" s="60" t="s">
        <v>398</v>
      </c>
      <c r="C3923" s="57" t="s">
        <v>5</v>
      </c>
      <c r="D3923" s="61">
        <v>150000</v>
      </c>
      <c r="E3923" s="62"/>
      <c r="F3923" s="60">
        <v>426030</v>
      </c>
      <c r="G3923" s="60"/>
      <c r="H3923" s="60">
        <v>2010</v>
      </c>
      <c r="I3923" s="62"/>
      <c r="J3923" s="60">
        <v>4000</v>
      </c>
      <c r="K3923" s="60">
        <v>870905</v>
      </c>
      <c r="L3923" s="61"/>
      <c r="M3923" s="61">
        <v>150000</v>
      </c>
      <c r="N3923" s="61"/>
      <c r="O3923" s="57">
        <v>930.2</v>
      </c>
      <c r="P3923" s="60">
        <v>426030</v>
      </c>
    </row>
    <row r="3924" spans="1:16" hidden="1" x14ac:dyDescent="0.25">
      <c r="A3924" s="60" t="s">
        <v>397</v>
      </c>
      <c r="B3924" s="60" t="s">
        <v>398</v>
      </c>
      <c r="C3924" s="57" t="s">
        <v>5</v>
      </c>
      <c r="D3924" s="61">
        <v>150000</v>
      </c>
      <c r="E3924" s="62"/>
      <c r="F3924" s="60">
        <v>426030</v>
      </c>
      <c r="G3924" s="60"/>
      <c r="H3924" s="60">
        <v>2011</v>
      </c>
      <c r="I3924" s="62"/>
      <c r="J3924" s="60">
        <v>4000</v>
      </c>
      <c r="K3924" s="60">
        <v>870905</v>
      </c>
      <c r="L3924" s="61"/>
      <c r="M3924" s="61">
        <v>150000</v>
      </c>
      <c r="N3924" s="61"/>
      <c r="O3924" s="57">
        <v>930.2</v>
      </c>
      <c r="P3924" s="60">
        <v>426030</v>
      </c>
    </row>
    <row r="3925" spans="1:16" hidden="1" x14ac:dyDescent="0.25">
      <c r="A3925" s="60" t="s">
        <v>397</v>
      </c>
      <c r="B3925" s="60" t="s">
        <v>398</v>
      </c>
      <c r="C3925" s="57" t="s">
        <v>5</v>
      </c>
      <c r="D3925" s="61">
        <v>150000</v>
      </c>
      <c r="E3925" s="62"/>
      <c r="F3925" s="60">
        <v>426030</v>
      </c>
      <c r="G3925" s="60"/>
      <c r="H3925" s="60">
        <v>2012</v>
      </c>
      <c r="I3925" s="62"/>
      <c r="J3925" s="60">
        <v>4000</v>
      </c>
      <c r="K3925" s="60">
        <v>870905</v>
      </c>
      <c r="L3925" s="61"/>
      <c r="M3925" s="61">
        <v>150000</v>
      </c>
      <c r="N3925" s="61"/>
      <c r="O3925" s="57">
        <v>930.2</v>
      </c>
      <c r="P3925" s="60">
        <v>426030</v>
      </c>
    </row>
    <row r="3926" spans="1:16" hidden="1" x14ac:dyDescent="0.25">
      <c r="A3926" s="60" t="s">
        <v>397</v>
      </c>
      <c r="B3926" s="60" t="s">
        <v>398</v>
      </c>
      <c r="C3926" s="57" t="s">
        <v>5</v>
      </c>
      <c r="D3926" s="61">
        <v>150000</v>
      </c>
      <c r="E3926" s="62"/>
      <c r="F3926" s="60">
        <v>426030</v>
      </c>
      <c r="G3926" s="60"/>
      <c r="H3926" s="60">
        <v>2013</v>
      </c>
      <c r="I3926" s="62"/>
      <c r="J3926" s="60">
        <v>4000</v>
      </c>
      <c r="K3926" s="60">
        <v>870905</v>
      </c>
      <c r="L3926" s="61"/>
      <c r="M3926" s="61">
        <v>150000</v>
      </c>
      <c r="N3926" s="61"/>
      <c r="O3926" s="57">
        <v>930.2</v>
      </c>
      <c r="P3926" s="60">
        <v>426030</v>
      </c>
    </row>
    <row r="3927" spans="1:16" hidden="1" x14ac:dyDescent="0.25">
      <c r="A3927" s="60" t="s">
        <v>397</v>
      </c>
      <c r="B3927" s="60" t="s">
        <v>398</v>
      </c>
      <c r="C3927" s="57" t="s">
        <v>5</v>
      </c>
      <c r="D3927" s="61">
        <v>150000</v>
      </c>
      <c r="E3927" s="62"/>
      <c r="F3927" s="60">
        <v>426030</v>
      </c>
      <c r="G3927" s="60"/>
      <c r="H3927" s="60">
        <v>2014</v>
      </c>
      <c r="I3927" s="62"/>
      <c r="J3927" s="60">
        <v>4000</v>
      </c>
      <c r="K3927" s="60">
        <v>870905</v>
      </c>
      <c r="L3927" s="61"/>
      <c r="M3927" s="61">
        <v>150000</v>
      </c>
      <c r="N3927" s="61"/>
      <c r="O3927" s="57">
        <v>930.2</v>
      </c>
      <c r="P3927" s="60">
        <v>426030</v>
      </c>
    </row>
    <row r="3928" spans="1:16" hidden="1" x14ac:dyDescent="0.25">
      <c r="A3928" s="60" t="s">
        <v>397</v>
      </c>
      <c r="B3928" s="60" t="s">
        <v>398</v>
      </c>
      <c r="C3928" s="57" t="s">
        <v>5</v>
      </c>
      <c r="D3928" s="61">
        <v>150000</v>
      </c>
      <c r="E3928" s="62"/>
      <c r="F3928" s="60">
        <v>426030</v>
      </c>
      <c r="G3928" s="60"/>
      <c r="H3928" s="60">
        <v>2015</v>
      </c>
      <c r="I3928" s="62"/>
      <c r="J3928" s="60">
        <v>4000</v>
      </c>
      <c r="K3928" s="60">
        <v>870905</v>
      </c>
      <c r="L3928" s="61"/>
      <c r="M3928" s="61">
        <v>150000</v>
      </c>
      <c r="N3928" s="61"/>
      <c r="O3928" s="57">
        <v>930.2</v>
      </c>
      <c r="P3928" s="60">
        <v>426030</v>
      </c>
    </row>
    <row r="3929" spans="1:16" hidden="1" x14ac:dyDescent="0.25">
      <c r="A3929" s="60" t="s">
        <v>397</v>
      </c>
      <c r="B3929" s="60" t="s">
        <v>398</v>
      </c>
      <c r="C3929" s="57" t="s">
        <v>175</v>
      </c>
      <c r="D3929" s="61">
        <v>25000</v>
      </c>
      <c r="E3929" s="62"/>
      <c r="F3929" s="60">
        <v>416030</v>
      </c>
      <c r="G3929" s="60"/>
      <c r="H3929" s="60">
        <v>2010</v>
      </c>
      <c r="I3929" s="62"/>
      <c r="J3929" s="60">
        <v>4000</v>
      </c>
      <c r="K3929" s="60">
        <v>870905</v>
      </c>
      <c r="L3929" s="61"/>
      <c r="M3929" s="61">
        <v>25000</v>
      </c>
      <c r="N3929" s="61"/>
      <c r="O3929" s="57">
        <v>930.2</v>
      </c>
      <c r="P3929" s="60">
        <v>416030</v>
      </c>
    </row>
    <row r="3930" spans="1:16" hidden="1" x14ac:dyDescent="0.25">
      <c r="A3930" s="60" t="s">
        <v>397</v>
      </c>
      <c r="B3930" s="60" t="s">
        <v>398</v>
      </c>
      <c r="C3930" s="57" t="s">
        <v>175</v>
      </c>
      <c r="D3930" s="61">
        <v>25000</v>
      </c>
      <c r="E3930" s="62"/>
      <c r="F3930" s="60">
        <v>416030</v>
      </c>
      <c r="G3930" s="60"/>
      <c r="H3930" s="60">
        <v>2011</v>
      </c>
      <c r="I3930" s="62"/>
      <c r="J3930" s="60">
        <v>4000</v>
      </c>
      <c r="K3930" s="60">
        <v>870905</v>
      </c>
      <c r="L3930" s="61"/>
      <c r="M3930" s="61">
        <v>25000</v>
      </c>
      <c r="N3930" s="61"/>
      <c r="O3930" s="57">
        <v>930.2</v>
      </c>
      <c r="P3930" s="60">
        <v>416030</v>
      </c>
    </row>
    <row r="3931" spans="1:16" hidden="1" x14ac:dyDescent="0.25">
      <c r="A3931" s="60" t="s">
        <v>397</v>
      </c>
      <c r="B3931" s="60" t="s">
        <v>398</v>
      </c>
      <c r="C3931" s="57" t="s">
        <v>175</v>
      </c>
      <c r="D3931" s="61">
        <v>25000</v>
      </c>
      <c r="E3931" s="62"/>
      <c r="F3931" s="60">
        <v>416030</v>
      </c>
      <c r="G3931" s="60"/>
      <c r="H3931" s="60">
        <v>2012</v>
      </c>
      <c r="I3931" s="62"/>
      <c r="J3931" s="60">
        <v>4000</v>
      </c>
      <c r="K3931" s="60">
        <v>870905</v>
      </c>
      <c r="L3931" s="61"/>
      <c r="M3931" s="61">
        <v>25000</v>
      </c>
      <c r="N3931" s="61"/>
      <c r="O3931" s="57">
        <v>930.2</v>
      </c>
      <c r="P3931" s="60">
        <v>416030</v>
      </c>
    </row>
    <row r="3932" spans="1:16" hidden="1" x14ac:dyDescent="0.25">
      <c r="A3932" s="60" t="s">
        <v>397</v>
      </c>
      <c r="B3932" s="60" t="s">
        <v>398</v>
      </c>
      <c r="C3932" s="57" t="s">
        <v>175</v>
      </c>
      <c r="D3932" s="61">
        <v>25000</v>
      </c>
      <c r="E3932" s="62"/>
      <c r="F3932" s="60">
        <v>416030</v>
      </c>
      <c r="G3932" s="60"/>
      <c r="H3932" s="60">
        <v>2013</v>
      </c>
      <c r="I3932" s="62"/>
      <c r="J3932" s="60">
        <v>4000</v>
      </c>
      <c r="K3932" s="60">
        <v>870905</v>
      </c>
      <c r="L3932" s="61"/>
      <c r="M3932" s="61">
        <v>25000</v>
      </c>
      <c r="N3932" s="61"/>
      <c r="O3932" s="57">
        <v>930.2</v>
      </c>
      <c r="P3932" s="60">
        <v>416030</v>
      </c>
    </row>
    <row r="3933" spans="1:16" hidden="1" x14ac:dyDescent="0.25">
      <c r="A3933" s="60" t="s">
        <v>397</v>
      </c>
      <c r="B3933" s="60" t="s">
        <v>398</v>
      </c>
      <c r="C3933" s="57" t="s">
        <v>175</v>
      </c>
      <c r="D3933" s="61">
        <v>25000</v>
      </c>
      <c r="E3933" s="62"/>
      <c r="F3933" s="60">
        <v>416030</v>
      </c>
      <c r="G3933" s="60"/>
      <c r="H3933" s="60">
        <v>2014</v>
      </c>
      <c r="I3933" s="62"/>
      <c r="J3933" s="60">
        <v>4000</v>
      </c>
      <c r="K3933" s="60">
        <v>870905</v>
      </c>
      <c r="L3933" s="61"/>
      <c r="M3933" s="61">
        <v>25000</v>
      </c>
      <c r="N3933" s="61"/>
      <c r="O3933" s="57">
        <v>930.2</v>
      </c>
      <c r="P3933" s="60">
        <v>416030</v>
      </c>
    </row>
    <row r="3934" spans="1:16" hidden="1" x14ac:dyDescent="0.25">
      <c r="A3934" s="60" t="s">
        <v>397</v>
      </c>
      <c r="B3934" s="60" t="s">
        <v>398</v>
      </c>
      <c r="C3934" s="57" t="s">
        <v>175</v>
      </c>
      <c r="D3934" s="61">
        <v>25000</v>
      </c>
      <c r="E3934" s="62"/>
      <c r="F3934" s="60">
        <v>416030</v>
      </c>
      <c r="G3934" s="60"/>
      <c r="H3934" s="60">
        <v>2015</v>
      </c>
      <c r="I3934" s="62"/>
      <c r="J3934" s="60">
        <v>4000</v>
      </c>
      <c r="K3934" s="60">
        <v>870905</v>
      </c>
      <c r="L3934" s="61"/>
      <c r="M3934" s="61">
        <v>25000</v>
      </c>
      <c r="N3934" s="61"/>
      <c r="O3934" s="57">
        <v>930.2</v>
      </c>
      <c r="P3934" s="60">
        <v>416030</v>
      </c>
    </row>
    <row r="3935" spans="1:16" hidden="1" x14ac:dyDescent="0.25">
      <c r="A3935" s="60">
        <v>210032291</v>
      </c>
      <c r="B3935" s="60" t="s">
        <v>178</v>
      </c>
      <c r="C3935" s="57" t="s">
        <v>171</v>
      </c>
      <c r="D3935" s="61">
        <v>650000</v>
      </c>
      <c r="E3935" s="62"/>
      <c r="F3935" s="60">
        <v>406030</v>
      </c>
      <c r="G3935" s="60"/>
      <c r="H3935" s="60">
        <v>2010</v>
      </c>
      <c r="I3935" s="62"/>
      <c r="J3935" s="60"/>
      <c r="K3935" s="60"/>
      <c r="L3935" s="61"/>
      <c r="M3935" s="61">
        <v>650000</v>
      </c>
      <c r="N3935" s="61"/>
      <c r="O3935" s="57">
        <v>930.2</v>
      </c>
      <c r="P3935" s="60">
        <v>406030</v>
      </c>
    </row>
    <row r="3936" spans="1:16" hidden="1" x14ac:dyDescent="0.25">
      <c r="A3936" s="60" t="s">
        <v>399</v>
      </c>
      <c r="B3936" s="60" t="s">
        <v>178</v>
      </c>
      <c r="C3936" s="57" t="s">
        <v>171</v>
      </c>
      <c r="D3936" s="61">
        <v>650000</v>
      </c>
      <c r="E3936" s="62"/>
      <c r="F3936" s="60">
        <v>406030</v>
      </c>
      <c r="G3936" s="60"/>
      <c r="H3936" s="60">
        <v>2011</v>
      </c>
      <c r="I3936" s="62"/>
      <c r="J3936" s="60"/>
      <c r="K3936" s="60"/>
      <c r="L3936" s="61"/>
      <c r="M3936" s="61">
        <v>650000</v>
      </c>
      <c r="N3936" s="61"/>
      <c r="O3936" s="57">
        <v>930.2</v>
      </c>
      <c r="P3936" s="60">
        <v>406030</v>
      </c>
    </row>
    <row r="3937" spans="1:16" hidden="1" x14ac:dyDescent="0.25">
      <c r="A3937" s="60" t="s">
        <v>399</v>
      </c>
      <c r="B3937" s="60" t="s">
        <v>178</v>
      </c>
      <c r="C3937" s="57" t="s">
        <v>171</v>
      </c>
      <c r="D3937" s="61">
        <v>650000</v>
      </c>
      <c r="E3937" s="62"/>
      <c r="F3937" s="60">
        <v>406030</v>
      </c>
      <c r="G3937" s="60"/>
      <c r="H3937" s="60">
        <v>2012</v>
      </c>
      <c r="I3937" s="62"/>
      <c r="J3937" s="60"/>
      <c r="K3937" s="60"/>
      <c r="L3937" s="61"/>
      <c r="M3937" s="61">
        <v>650000</v>
      </c>
      <c r="N3937" s="61"/>
      <c r="O3937" s="57">
        <v>930.2</v>
      </c>
      <c r="P3937" s="60">
        <v>406030</v>
      </c>
    </row>
    <row r="3938" spans="1:16" hidden="1" x14ac:dyDescent="0.25">
      <c r="A3938" s="60" t="s">
        <v>399</v>
      </c>
      <c r="B3938" s="60" t="s">
        <v>178</v>
      </c>
      <c r="C3938" s="57" t="s">
        <v>171</v>
      </c>
      <c r="D3938" s="61">
        <v>650000</v>
      </c>
      <c r="E3938" s="62"/>
      <c r="F3938" s="60">
        <v>406030</v>
      </c>
      <c r="G3938" s="60"/>
      <c r="H3938" s="60">
        <v>2013</v>
      </c>
      <c r="I3938" s="62"/>
      <c r="J3938" s="60"/>
      <c r="K3938" s="60"/>
      <c r="L3938" s="61"/>
      <c r="M3938" s="61">
        <v>650000</v>
      </c>
      <c r="N3938" s="61"/>
      <c r="O3938" s="57">
        <v>930.2</v>
      </c>
      <c r="P3938" s="60">
        <v>406030</v>
      </c>
    </row>
    <row r="3939" spans="1:16" hidden="1" x14ac:dyDescent="0.25">
      <c r="A3939" s="60" t="s">
        <v>399</v>
      </c>
      <c r="B3939" s="60" t="s">
        <v>178</v>
      </c>
      <c r="C3939" s="57" t="s">
        <v>171</v>
      </c>
      <c r="D3939" s="61">
        <v>650000</v>
      </c>
      <c r="E3939" s="62"/>
      <c r="F3939" s="60">
        <v>406030</v>
      </c>
      <c r="G3939" s="60"/>
      <c r="H3939" s="60">
        <v>2014</v>
      </c>
      <c r="I3939" s="62"/>
      <c r="J3939" s="60"/>
      <c r="K3939" s="60"/>
      <c r="L3939" s="61"/>
      <c r="M3939" s="61">
        <v>650000</v>
      </c>
      <c r="N3939" s="61"/>
      <c r="O3939" s="57">
        <v>930.2</v>
      </c>
      <c r="P3939" s="60">
        <v>406030</v>
      </c>
    </row>
    <row r="3940" spans="1:16" hidden="1" x14ac:dyDescent="0.25">
      <c r="A3940" s="60" t="s">
        <v>399</v>
      </c>
      <c r="B3940" s="60" t="s">
        <v>178</v>
      </c>
      <c r="C3940" s="57" t="s">
        <v>171</v>
      </c>
      <c r="D3940" s="61">
        <v>650000</v>
      </c>
      <c r="E3940" s="62"/>
      <c r="F3940" s="60">
        <v>406030</v>
      </c>
      <c r="G3940" s="60"/>
      <c r="H3940" s="60">
        <v>2015</v>
      </c>
      <c r="I3940" s="62"/>
      <c r="J3940" s="60"/>
      <c r="K3940" s="60"/>
      <c r="L3940" s="61"/>
      <c r="M3940" s="61">
        <v>650000</v>
      </c>
      <c r="N3940" s="61"/>
      <c r="O3940" s="57">
        <v>930.2</v>
      </c>
      <c r="P3940" s="60">
        <v>406030</v>
      </c>
    </row>
    <row r="3941" spans="1:16" hidden="1" x14ac:dyDescent="0.25">
      <c r="A3941" s="60" t="s">
        <v>399</v>
      </c>
      <c r="B3941" s="60" t="s">
        <v>178</v>
      </c>
      <c r="C3941" s="57" t="s">
        <v>175</v>
      </c>
      <c r="D3941" s="61">
        <v>50000</v>
      </c>
      <c r="E3941" s="62"/>
      <c r="F3941" s="60">
        <v>416030</v>
      </c>
      <c r="G3941" s="60"/>
      <c r="H3941" s="60">
        <v>2010</v>
      </c>
      <c r="I3941" s="62"/>
      <c r="J3941" s="60"/>
      <c r="K3941" s="60"/>
      <c r="L3941" s="61"/>
      <c r="M3941" s="61">
        <v>50000</v>
      </c>
      <c r="N3941" s="61"/>
      <c r="O3941" s="57">
        <v>930.2</v>
      </c>
      <c r="P3941" s="60">
        <v>416030</v>
      </c>
    </row>
    <row r="3942" spans="1:16" hidden="1" x14ac:dyDescent="0.25">
      <c r="A3942" s="60" t="s">
        <v>399</v>
      </c>
      <c r="B3942" s="60" t="s">
        <v>178</v>
      </c>
      <c r="C3942" s="57" t="s">
        <v>175</v>
      </c>
      <c r="D3942" s="61">
        <v>50000</v>
      </c>
      <c r="E3942" s="62"/>
      <c r="F3942" s="60">
        <v>416030</v>
      </c>
      <c r="G3942" s="60"/>
      <c r="H3942" s="60">
        <v>2011</v>
      </c>
      <c r="I3942" s="62"/>
      <c r="J3942" s="60"/>
      <c r="K3942" s="60"/>
      <c r="L3942" s="61"/>
      <c r="M3942" s="61">
        <v>50000</v>
      </c>
      <c r="N3942" s="61"/>
      <c r="O3942" s="57">
        <v>930.2</v>
      </c>
      <c r="P3942" s="60">
        <v>416030</v>
      </c>
    </row>
    <row r="3943" spans="1:16" hidden="1" x14ac:dyDescent="0.25">
      <c r="A3943" s="60" t="s">
        <v>399</v>
      </c>
      <c r="B3943" s="60" t="s">
        <v>178</v>
      </c>
      <c r="C3943" s="57" t="s">
        <v>175</v>
      </c>
      <c r="D3943" s="61">
        <v>50000</v>
      </c>
      <c r="E3943" s="62"/>
      <c r="F3943" s="60">
        <v>416030</v>
      </c>
      <c r="G3943" s="60"/>
      <c r="H3943" s="60">
        <v>2012</v>
      </c>
      <c r="I3943" s="62"/>
      <c r="J3943" s="60"/>
      <c r="K3943" s="60"/>
      <c r="L3943" s="61"/>
      <c r="M3943" s="61">
        <v>50000</v>
      </c>
      <c r="N3943" s="61"/>
      <c r="O3943" s="57">
        <v>930.2</v>
      </c>
      <c r="P3943" s="60">
        <v>416030</v>
      </c>
    </row>
    <row r="3944" spans="1:16" hidden="1" x14ac:dyDescent="0.25">
      <c r="A3944" s="60" t="s">
        <v>399</v>
      </c>
      <c r="B3944" s="60" t="s">
        <v>178</v>
      </c>
      <c r="C3944" s="57" t="s">
        <v>175</v>
      </c>
      <c r="D3944" s="61">
        <v>50000</v>
      </c>
      <c r="E3944" s="62"/>
      <c r="F3944" s="60">
        <v>416030</v>
      </c>
      <c r="G3944" s="60"/>
      <c r="H3944" s="60">
        <v>2013</v>
      </c>
      <c r="I3944" s="62"/>
      <c r="J3944" s="60"/>
      <c r="K3944" s="60"/>
      <c r="L3944" s="61"/>
      <c r="M3944" s="61">
        <v>50000</v>
      </c>
      <c r="N3944" s="61"/>
      <c r="O3944" s="57">
        <v>930.2</v>
      </c>
      <c r="P3944" s="60">
        <v>416030</v>
      </c>
    </row>
    <row r="3945" spans="1:16" hidden="1" x14ac:dyDescent="0.25">
      <c r="A3945" s="60" t="s">
        <v>399</v>
      </c>
      <c r="B3945" s="60" t="s">
        <v>178</v>
      </c>
      <c r="C3945" s="57" t="s">
        <v>175</v>
      </c>
      <c r="D3945" s="61">
        <v>50000</v>
      </c>
      <c r="E3945" s="62"/>
      <c r="F3945" s="60">
        <v>416030</v>
      </c>
      <c r="G3945" s="60"/>
      <c r="H3945" s="60">
        <v>2014</v>
      </c>
      <c r="I3945" s="62"/>
      <c r="J3945" s="60"/>
      <c r="K3945" s="60"/>
      <c r="L3945" s="61"/>
      <c r="M3945" s="61">
        <v>50000</v>
      </c>
      <c r="N3945" s="61"/>
      <c r="O3945" s="57">
        <v>930.2</v>
      </c>
      <c r="P3945" s="60">
        <v>416030</v>
      </c>
    </row>
    <row r="3946" spans="1:16" hidden="1" x14ac:dyDescent="0.25">
      <c r="A3946" s="60" t="s">
        <v>399</v>
      </c>
      <c r="B3946" s="60" t="s">
        <v>178</v>
      </c>
      <c r="C3946" s="57" t="s">
        <v>175</v>
      </c>
      <c r="D3946" s="61">
        <v>50000</v>
      </c>
      <c r="E3946" s="62"/>
      <c r="F3946" s="60">
        <v>416030</v>
      </c>
      <c r="G3946" s="60"/>
      <c r="H3946" s="60">
        <v>2015</v>
      </c>
      <c r="I3946" s="62"/>
      <c r="J3946" s="60"/>
      <c r="K3946" s="60"/>
      <c r="L3946" s="61"/>
      <c r="M3946" s="61">
        <v>50000</v>
      </c>
      <c r="N3946" s="61"/>
      <c r="O3946" s="57">
        <v>930.2</v>
      </c>
      <c r="P3946" s="60">
        <v>416030</v>
      </c>
    </row>
    <row r="3947" spans="1:16" hidden="1" x14ac:dyDescent="0.25">
      <c r="A3947" s="60" t="s">
        <v>399</v>
      </c>
      <c r="B3947" s="60" t="s">
        <v>178</v>
      </c>
      <c r="C3947" s="57" t="s">
        <v>5</v>
      </c>
      <c r="D3947" s="61">
        <v>300000</v>
      </c>
      <c r="E3947" s="62"/>
      <c r="F3947" s="60">
        <v>426030</v>
      </c>
      <c r="G3947" s="60"/>
      <c r="H3947" s="60">
        <v>2010</v>
      </c>
      <c r="I3947" s="62"/>
      <c r="J3947" s="60"/>
      <c r="K3947" s="60"/>
      <c r="L3947" s="61"/>
      <c r="M3947" s="61">
        <v>300000</v>
      </c>
      <c r="N3947" s="61"/>
      <c r="O3947" s="57">
        <v>930.2</v>
      </c>
      <c r="P3947" s="60">
        <v>426030</v>
      </c>
    </row>
    <row r="3948" spans="1:16" hidden="1" x14ac:dyDescent="0.25">
      <c r="A3948" s="60" t="s">
        <v>399</v>
      </c>
      <c r="B3948" s="60" t="s">
        <v>178</v>
      </c>
      <c r="C3948" s="57" t="s">
        <v>5</v>
      </c>
      <c r="D3948" s="61">
        <v>300000</v>
      </c>
      <c r="E3948" s="62"/>
      <c r="F3948" s="60">
        <v>426030</v>
      </c>
      <c r="G3948" s="60"/>
      <c r="H3948" s="60">
        <v>2011</v>
      </c>
      <c r="I3948" s="62"/>
      <c r="J3948" s="60"/>
      <c r="K3948" s="60"/>
      <c r="L3948" s="61"/>
      <c r="M3948" s="61">
        <v>300000</v>
      </c>
      <c r="N3948" s="61"/>
      <c r="O3948" s="57">
        <v>930.2</v>
      </c>
      <c r="P3948" s="60">
        <v>426030</v>
      </c>
    </row>
    <row r="3949" spans="1:16" hidden="1" x14ac:dyDescent="0.25">
      <c r="A3949" s="60" t="s">
        <v>399</v>
      </c>
      <c r="B3949" s="60" t="s">
        <v>178</v>
      </c>
      <c r="C3949" s="57" t="s">
        <v>5</v>
      </c>
      <c r="D3949" s="61">
        <v>300000</v>
      </c>
      <c r="E3949" s="62"/>
      <c r="F3949" s="60">
        <v>426030</v>
      </c>
      <c r="G3949" s="60"/>
      <c r="H3949" s="60">
        <v>2012</v>
      </c>
      <c r="I3949" s="62"/>
      <c r="J3949" s="60"/>
      <c r="K3949" s="60"/>
      <c r="L3949" s="61"/>
      <c r="M3949" s="61">
        <v>300000</v>
      </c>
      <c r="N3949" s="61"/>
      <c r="O3949" s="57">
        <v>930.2</v>
      </c>
      <c r="P3949" s="60">
        <v>426030</v>
      </c>
    </row>
    <row r="3950" spans="1:16" hidden="1" x14ac:dyDescent="0.25">
      <c r="A3950" s="60" t="s">
        <v>399</v>
      </c>
      <c r="B3950" s="60" t="s">
        <v>178</v>
      </c>
      <c r="C3950" s="57" t="s">
        <v>5</v>
      </c>
      <c r="D3950" s="61">
        <v>300000</v>
      </c>
      <c r="E3950" s="62"/>
      <c r="F3950" s="60">
        <v>426030</v>
      </c>
      <c r="G3950" s="60"/>
      <c r="H3950" s="60">
        <v>2013</v>
      </c>
      <c r="I3950" s="62"/>
      <c r="J3950" s="60"/>
      <c r="K3950" s="60"/>
      <c r="L3950" s="61"/>
      <c r="M3950" s="61">
        <v>300000</v>
      </c>
      <c r="N3950" s="61"/>
      <c r="O3950" s="57">
        <v>930.2</v>
      </c>
      <c r="P3950" s="60">
        <v>426030</v>
      </c>
    </row>
    <row r="3951" spans="1:16" hidden="1" x14ac:dyDescent="0.25">
      <c r="A3951" s="60" t="s">
        <v>399</v>
      </c>
      <c r="B3951" s="60" t="s">
        <v>178</v>
      </c>
      <c r="C3951" s="57" t="s">
        <v>5</v>
      </c>
      <c r="D3951" s="61">
        <v>300000</v>
      </c>
      <c r="E3951" s="62"/>
      <c r="F3951" s="60">
        <v>426030</v>
      </c>
      <c r="G3951" s="60"/>
      <c r="H3951" s="60">
        <v>2014</v>
      </c>
      <c r="I3951" s="62"/>
      <c r="J3951" s="60"/>
      <c r="K3951" s="60"/>
      <c r="L3951" s="61"/>
      <c r="M3951" s="61">
        <v>300000</v>
      </c>
      <c r="N3951" s="61"/>
      <c r="O3951" s="57">
        <v>930.2</v>
      </c>
      <c r="P3951" s="60">
        <v>426030</v>
      </c>
    </row>
    <row r="3952" spans="1:16" hidden="1" x14ac:dyDescent="0.25">
      <c r="A3952" s="60" t="s">
        <v>399</v>
      </c>
      <c r="B3952" s="60" t="s">
        <v>178</v>
      </c>
      <c r="C3952" s="57" t="s">
        <v>5</v>
      </c>
      <c r="D3952" s="61">
        <v>300000</v>
      </c>
      <c r="E3952" s="62"/>
      <c r="F3952" s="60">
        <v>426030</v>
      </c>
      <c r="G3952" s="60"/>
      <c r="H3952" s="60">
        <v>2015</v>
      </c>
      <c r="I3952" s="62"/>
      <c r="J3952" s="60"/>
      <c r="K3952" s="60"/>
      <c r="L3952" s="61"/>
      <c r="M3952" s="61">
        <v>300000</v>
      </c>
      <c r="N3952" s="61"/>
      <c r="O3952" s="57">
        <v>930.2</v>
      </c>
      <c r="P3952" s="60">
        <v>426030</v>
      </c>
    </row>
    <row r="3953" spans="1:16" x14ac:dyDescent="0.25">
      <c r="A3953" s="57">
        <v>210058165</v>
      </c>
      <c r="B3953" s="57" t="s">
        <v>115</v>
      </c>
      <c r="C3953" s="57" t="s">
        <v>171</v>
      </c>
      <c r="D3953" s="58">
        <v>5474.1</v>
      </c>
      <c r="F3953" s="57" t="s">
        <v>400</v>
      </c>
      <c r="H3953" s="57">
        <v>2016</v>
      </c>
      <c r="M3953" s="58">
        <f>D3953</f>
        <v>5474.1</v>
      </c>
      <c r="O3953" s="57">
        <v>930.2</v>
      </c>
      <c r="P3953" s="57" t="s">
        <v>400</v>
      </c>
    </row>
    <row r="3954" spans="1:16" x14ac:dyDescent="0.25">
      <c r="A3954" s="57" t="s">
        <v>16</v>
      </c>
      <c r="B3954" s="57" t="s">
        <v>15</v>
      </c>
      <c r="C3954" s="57" t="s">
        <v>5</v>
      </c>
      <c r="D3954" s="58">
        <v>203000</v>
      </c>
      <c r="F3954" s="57" t="s">
        <v>12</v>
      </c>
      <c r="H3954" s="57">
        <v>2005</v>
      </c>
      <c r="M3954" s="58">
        <v>203000</v>
      </c>
      <c r="O3954" s="57">
        <v>426.1</v>
      </c>
      <c r="P3954" s="57" t="s">
        <v>12</v>
      </c>
    </row>
    <row r="3955" spans="1:16" x14ac:dyDescent="0.25">
      <c r="A3955" s="57" t="s">
        <v>16</v>
      </c>
      <c r="B3955" s="57" t="s">
        <v>15</v>
      </c>
      <c r="C3955" s="57" t="s">
        <v>5</v>
      </c>
      <c r="D3955" s="58">
        <v>203000</v>
      </c>
      <c r="F3955" s="57" t="s">
        <v>12</v>
      </c>
      <c r="H3955" s="57">
        <v>2006</v>
      </c>
      <c r="M3955" s="58">
        <v>203000</v>
      </c>
      <c r="O3955" s="57">
        <v>426.1</v>
      </c>
      <c r="P3955" s="57" t="s">
        <v>12</v>
      </c>
    </row>
    <row r="3956" spans="1:16" x14ac:dyDescent="0.25">
      <c r="A3956" s="57" t="s">
        <v>16</v>
      </c>
      <c r="B3956" s="57" t="s">
        <v>15</v>
      </c>
      <c r="C3956" s="57" t="s">
        <v>5</v>
      </c>
      <c r="D3956" s="58">
        <v>203000</v>
      </c>
      <c r="F3956" s="57" t="s">
        <v>12</v>
      </c>
      <c r="H3956" s="57">
        <v>2007</v>
      </c>
      <c r="M3956" s="58">
        <v>203000</v>
      </c>
      <c r="O3956" s="57">
        <v>426.1</v>
      </c>
      <c r="P3956" s="57" t="s">
        <v>12</v>
      </c>
    </row>
    <row r="3957" spans="1:16" x14ac:dyDescent="0.25">
      <c r="A3957" s="57" t="s">
        <v>16</v>
      </c>
      <c r="B3957" s="57" t="s">
        <v>15</v>
      </c>
      <c r="C3957" s="57" t="s">
        <v>5</v>
      </c>
      <c r="D3957" s="58">
        <v>203000</v>
      </c>
      <c r="F3957" s="57" t="s">
        <v>12</v>
      </c>
      <c r="H3957" s="57">
        <v>2008</v>
      </c>
      <c r="M3957" s="58">
        <v>203000</v>
      </c>
      <c r="O3957" s="57">
        <v>426.1</v>
      </c>
      <c r="P3957" s="57" t="s">
        <v>12</v>
      </c>
    </row>
    <row r="3958" spans="1:16" x14ac:dyDescent="0.25">
      <c r="A3958" s="57" t="s">
        <v>16</v>
      </c>
      <c r="B3958" s="57" t="s">
        <v>15</v>
      </c>
      <c r="C3958" s="57" t="s">
        <v>5</v>
      </c>
      <c r="D3958" s="58">
        <v>16000</v>
      </c>
      <c r="F3958" s="57" t="s">
        <v>12</v>
      </c>
      <c r="H3958" s="57">
        <v>2008</v>
      </c>
      <c r="M3958" s="58">
        <v>16000</v>
      </c>
      <c r="O3958" s="57">
        <v>931</v>
      </c>
      <c r="P3958" s="57" t="s">
        <v>12</v>
      </c>
    </row>
    <row r="3959" spans="1:16" x14ac:dyDescent="0.25">
      <c r="A3959" s="57" t="s">
        <v>16</v>
      </c>
      <c r="B3959" s="57" t="s">
        <v>15</v>
      </c>
      <c r="C3959" s="57" t="s">
        <v>5</v>
      </c>
      <c r="D3959" s="58">
        <v>16000</v>
      </c>
      <c r="F3959" s="57" t="s">
        <v>12</v>
      </c>
      <c r="H3959" s="57">
        <v>2008</v>
      </c>
      <c r="M3959" s="58">
        <v>16000</v>
      </c>
      <c r="O3959" s="57">
        <v>931</v>
      </c>
      <c r="P3959" s="57" t="s">
        <v>12</v>
      </c>
    </row>
    <row r="3960" spans="1:16" x14ac:dyDescent="0.25">
      <c r="A3960" s="57" t="s">
        <v>16</v>
      </c>
      <c r="B3960" s="57" t="s">
        <v>15</v>
      </c>
      <c r="C3960" s="57" t="s">
        <v>5</v>
      </c>
      <c r="D3960" s="58">
        <v>16000</v>
      </c>
      <c r="F3960" s="57" t="s">
        <v>12</v>
      </c>
      <c r="H3960" s="57">
        <v>2008</v>
      </c>
      <c r="M3960" s="58">
        <v>16000</v>
      </c>
      <c r="O3960" s="57">
        <v>931</v>
      </c>
      <c r="P3960" s="57" t="s">
        <v>12</v>
      </c>
    </row>
    <row r="3961" spans="1:16" x14ac:dyDescent="0.25">
      <c r="A3961" s="57" t="s">
        <v>16</v>
      </c>
      <c r="B3961" s="57" t="s">
        <v>15</v>
      </c>
      <c r="C3961" s="57" t="s">
        <v>5</v>
      </c>
      <c r="D3961" s="58">
        <v>16000</v>
      </c>
      <c r="F3961" s="57" t="s">
        <v>12</v>
      </c>
      <c r="H3961" s="57">
        <v>2008</v>
      </c>
      <c r="M3961" s="58">
        <v>16000</v>
      </c>
      <c r="O3961" s="57">
        <v>931</v>
      </c>
      <c r="P3961" s="57" t="s">
        <v>12</v>
      </c>
    </row>
    <row r="3962" spans="1:16" x14ac:dyDescent="0.25">
      <c r="A3962" s="57" t="s">
        <v>16</v>
      </c>
      <c r="B3962" s="57" t="s">
        <v>15</v>
      </c>
      <c r="C3962" s="57" t="s">
        <v>5</v>
      </c>
      <c r="D3962" s="58">
        <v>16000</v>
      </c>
      <c r="F3962" s="57" t="s">
        <v>12</v>
      </c>
      <c r="H3962" s="57">
        <v>2008</v>
      </c>
      <c r="M3962" s="58">
        <v>16000</v>
      </c>
      <c r="O3962" s="57">
        <v>931</v>
      </c>
      <c r="P3962" s="57" t="s">
        <v>12</v>
      </c>
    </row>
    <row r="3963" spans="1:16" x14ac:dyDescent="0.25">
      <c r="A3963" s="57" t="s">
        <v>16</v>
      </c>
      <c r="B3963" s="57" t="s">
        <v>15</v>
      </c>
      <c r="C3963" s="57" t="s">
        <v>5</v>
      </c>
      <c r="D3963" s="58">
        <v>16000</v>
      </c>
      <c r="F3963" s="57" t="s">
        <v>12</v>
      </c>
      <c r="H3963" s="57">
        <v>2008</v>
      </c>
      <c r="M3963" s="58">
        <v>16000</v>
      </c>
      <c r="O3963" s="57">
        <v>931</v>
      </c>
      <c r="P3963" s="57" t="s">
        <v>12</v>
      </c>
    </row>
    <row r="3964" spans="1:16" x14ac:dyDescent="0.25">
      <c r="A3964" s="57" t="s">
        <v>16</v>
      </c>
      <c r="B3964" s="57" t="s">
        <v>15</v>
      </c>
      <c r="C3964" s="57" t="s">
        <v>5</v>
      </c>
      <c r="D3964" s="58">
        <v>16000</v>
      </c>
      <c r="F3964" s="57" t="s">
        <v>12</v>
      </c>
      <c r="H3964" s="57">
        <v>2008</v>
      </c>
      <c r="M3964" s="58">
        <v>16000</v>
      </c>
      <c r="O3964" s="57">
        <v>931</v>
      </c>
      <c r="P3964" s="57" t="s">
        <v>12</v>
      </c>
    </row>
    <row r="3965" spans="1:16" x14ac:dyDescent="0.25">
      <c r="A3965" s="57" t="s">
        <v>16</v>
      </c>
      <c r="B3965" s="57" t="s">
        <v>15</v>
      </c>
      <c r="C3965" s="57" t="s">
        <v>5</v>
      </c>
      <c r="D3965" s="58">
        <v>16000</v>
      </c>
      <c r="F3965" s="57" t="s">
        <v>12</v>
      </c>
      <c r="H3965" s="57">
        <v>2008</v>
      </c>
      <c r="M3965" s="58">
        <v>16000</v>
      </c>
      <c r="O3965" s="57">
        <v>931</v>
      </c>
      <c r="P3965" s="57" t="s">
        <v>12</v>
      </c>
    </row>
    <row r="3966" spans="1:16" x14ac:dyDescent="0.25">
      <c r="A3966" s="57" t="s">
        <v>16</v>
      </c>
      <c r="B3966" s="57" t="s">
        <v>15</v>
      </c>
      <c r="C3966" s="57" t="s">
        <v>5</v>
      </c>
      <c r="D3966" s="58">
        <v>16000</v>
      </c>
      <c r="F3966" s="57" t="s">
        <v>12</v>
      </c>
      <c r="H3966" s="57">
        <v>2008</v>
      </c>
      <c r="M3966" s="58">
        <v>16000</v>
      </c>
      <c r="O3966" s="57">
        <v>931</v>
      </c>
      <c r="P3966" s="57" t="s">
        <v>12</v>
      </c>
    </row>
    <row r="3967" spans="1:16" x14ac:dyDescent="0.25">
      <c r="A3967" s="57" t="s">
        <v>16</v>
      </c>
      <c r="B3967" s="57" t="s">
        <v>15</v>
      </c>
      <c r="C3967" s="57" t="s">
        <v>5</v>
      </c>
      <c r="D3967" s="58">
        <v>16000</v>
      </c>
      <c r="F3967" s="57" t="s">
        <v>12</v>
      </c>
      <c r="H3967" s="57">
        <v>2008</v>
      </c>
      <c r="M3967" s="58">
        <v>16000</v>
      </c>
      <c r="O3967" s="57">
        <v>931</v>
      </c>
      <c r="P3967" s="57" t="s">
        <v>12</v>
      </c>
    </row>
    <row r="3968" spans="1:16" x14ac:dyDescent="0.25">
      <c r="A3968" s="57" t="s">
        <v>16</v>
      </c>
      <c r="B3968" s="57" t="s">
        <v>15</v>
      </c>
      <c r="C3968" s="57" t="s">
        <v>5</v>
      </c>
      <c r="D3968" s="58">
        <v>16000</v>
      </c>
      <c r="F3968" s="57" t="s">
        <v>12</v>
      </c>
      <c r="H3968" s="57">
        <v>2008</v>
      </c>
      <c r="M3968" s="58">
        <v>16000</v>
      </c>
      <c r="O3968" s="57">
        <v>931</v>
      </c>
      <c r="P3968" s="57" t="s">
        <v>12</v>
      </c>
    </row>
    <row r="3969" spans="1:16" x14ac:dyDescent="0.25">
      <c r="A3969" s="57" t="s">
        <v>16</v>
      </c>
      <c r="B3969" s="57" t="s">
        <v>15</v>
      </c>
      <c r="C3969" s="57" t="s">
        <v>5</v>
      </c>
      <c r="D3969" s="58">
        <v>203000</v>
      </c>
      <c r="F3969" s="57" t="s">
        <v>12</v>
      </c>
      <c r="H3969" s="57">
        <v>2008</v>
      </c>
      <c r="M3969" s="58">
        <v>203000</v>
      </c>
      <c r="O3969" s="57">
        <v>931</v>
      </c>
      <c r="P3969" s="57" t="s">
        <v>12</v>
      </c>
    </row>
    <row r="3970" spans="1:16" x14ac:dyDescent="0.25">
      <c r="A3970" s="57" t="s">
        <v>16</v>
      </c>
      <c r="B3970" s="57" t="s">
        <v>15</v>
      </c>
      <c r="C3970" s="57" t="s">
        <v>5</v>
      </c>
      <c r="D3970" s="58">
        <v>16000</v>
      </c>
      <c r="F3970" s="57" t="s">
        <v>12</v>
      </c>
      <c r="H3970" s="57">
        <v>2009</v>
      </c>
      <c r="M3970" s="58">
        <v>16000</v>
      </c>
      <c r="O3970" s="57">
        <v>931</v>
      </c>
      <c r="P3970" s="57" t="s">
        <v>12</v>
      </c>
    </row>
    <row r="3971" spans="1:16" x14ac:dyDescent="0.25">
      <c r="A3971" s="57" t="s">
        <v>16</v>
      </c>
      <c r="B3971" s="57" t="s">
        <v>15</v>
      </c>
      <c r="C3971" s="57" t="s">
        <v>5</v>
      </c>
      <c r="D3971" s="58">
        <v>16000</v>
      </c>
      <c r="F3971" s="57" t="s">
        <v>12</v>
      </c>
      <c r="H3971" s="57">
        <v>2009</v>
      </c>
      <c r="M3971" s="58">
        <v>16000</v>
      </c>
      <c r="O3971" s="57">
        <v>931</v>
      </c>
      <c r="P3971" s="57" t="s">
        <v>12</v>
      </c>
    </row>
    <row r="3972" spans="1:16" x14ac:dyDescent="0.25">
      <c r="A3972" s="57" t="s">
        <v>16</v>
      </c>
      <c r="B3972" s="57" t="s">
        <v>15</v>
      </c>
      <c r="C3972" s="57" t="s">
        <v>5</v>
      </c>
      <c r="D3972" s="58">
        <v>16000</v>
      </c>
      <c r="F3972" s="57" t="s">
        <v>12</v>
      </c>
      <c r="H3972" s="57">
        <v>2009</v>
      </c>
      <c r="M3972" s="58">
        <v>16000</v>
      </c>
      <c r="O3972" s="57">
        <v>931</v>
      </c>
      <c r="P3972" s="57" t="s">
        <v>12</v>
      </c>
    </row>
    <row r="3973" spans="1:16" x14ac:dyDescent="0.25">
      <c r="A3973" s="57" t="s">
        <v>16</v>
      </c>
      <c r="B3973" s="57" t="s">
        <v>15</v>
      </c>
      <c r="C3973" s="57" t="s">
        <v>5</v>
      </c>
      <c r="D3973" s="58">
        <v>16000</v>
      </c>
      <c r="F3973" s="57" t="s">
        <v>12</v>
      </c>
      <c r="H3973" s="57">
        <v>2009</v>
      </c>
      <c r="M3973" s="58">
        <v>16000</v>
      </c>
      <c r="O3973" s="57">
        <v>931</v>
      </c>
      <c r="P3973" s="57" t="s">
        <v>12</v>
      </c>
    </row>
    <row r="3974" spans="1:16" x14ac:dyDescent="0.25">
      <c r="A3974" s="57" t="s">
        <v>16</v>
      </c>
      <c r="B3974" s="57" t="s">
        <v>15</v>
      </c>
      <c r="C3974" s="57" t="s">
        <v>5</v>
      </c>
      <c r="D3974" s="58">
        <v>16000</v>
      </c>
      <c r="F3974" s="57" t="s">
        <v>12</v>
      </c>
      <c r="H3974" s="57">
        <v>2009</v>
      </c>
      <c r="M3974" s="58">
        <v>16000</v>
      </c>
      <c r="O3974" s="57">
        <v>931</v>
      </c>
      <c r="P3974" s="57" t="s">
        <v>12</v>
      </c>
    </row>
    <row r="3975" spans="1:16" x14ac:dyDescent="0.25">
      <c r="A3975" s="57" t="s">
        <v>16</v>
      </c>
      <c r="B3975" s="57" t="s">
        <v>15</v>
      </c>
      <c r="C3975" s="57" t="s">
        <v>5</v>
      </c>
      <c r="D3975" s="58">
        <v>16000</v>
      </c>
      <c r="F3975" s="57" t="s">
        <v>12</v>
      </c>
      <c r="H3975" s="57">
        <v>2009</v>
      </c>
      <c r="M3975" s="58">
        <v>16000</v>
      </c>
      <c r="O3975" s="57">
        <v>931</v>
      </c>
      <c r="P3975" s="57" t="s">
        <v>12</v>
      </c>
    </row>
    <row r="3976" spans="1:16" x14ac:dyDescent="0.25">
      <c r="A3976" s="57" t="s">
        <v>16</v>
      </c>
      <c r="B3976" s="57" t="s">
        <v>15</v>
      </c>
      <c r="C3976" s="57" t="s">
        <v>5</v>
      </c>
      <c r="D3976" s="58">
        <v>16000</v>
      </c>
      <c r="F3976" s="57" t="s">
        <v>12</v>
      </c>
      <c r="H3976" s="57">
        <v>2009</v>
      </c>
      <c r="M3976" s="58">
        <v>16000</v>
      </c>
      <c r="O3976" s="57">
        <v>931</v>
      </c>
      <c r="P3976" s="57" t="s">
        <v>12</v>
      </c>
    </row>
    <row r="3977" spans="1:16" x14ac:dyDescent="0.25">
      <c r="A3977" s="57" t="s">
        <v>16</v>
      </c>
      <c r="B3977" s="57" t="s">
        <v>15</v>
      </c>
      <c r="C3977" s="57" t="s">
        <v>5</v>
      </c>
      <c r="D3977" s="58">
        <v>16000</v>
      </c>
      <c r="F3977" s="57" t="s">
        <v>12</v>
      </c>
      <c r="H3977" s="57">
        <v>2009</v>
      </c>
      <c r="M3977" s="58">
        <v>16000</v>
      </c>
      <c r="O3977" s="57">
        <v>931</v>
      </c>
      <c r="P3977" s="57" t="s">
        <v>12</v>
      </c>
    </row>
    <row r="3978" spans="1:16" x14ac:dyDescent="0.25">
      <c r="A3978" s="57" t="s">
        <v>16</v>
      </c>
      <c r="B3978" s="57" t="s">
        <v>15</v>
      </c>
      <c r="C3978" s="57" t="s">
        <v>5</v>
      </c>
      <c r="D3978" s="58">
        <v>16000</v>
      </c>
      <c r="F3978" s="57" t="s">
        <v>12</v>
      </c>
      <c r="H3978" s="57">
        <v>2009</v>
      </c>
      <c r="M3978" s="58">
        <v>16000</v>
      </c>
      <c r="O3978" s="57">
        <v>931</v>
      </c>
      <c r="P3978" s="57" t="s">
        <v>12</v>
      </c>
    </row>
    <row r="3979" spans="1:16" x14ac:dyDescent="0.25">
      <c r="A3979" s="57" t="s">
        <v>16</v>
      </c>
      <c r="B3979" s="57" t="s">
        <v>15</v>
      </c>
      <c r="C3979" s="57" t="s">
        <v>5</v>
      </c>
      <c r="D3979" s="58">
        <v>16000</v>
      </c>
      <c r="F3979" s="57" t="s">
        <v>12</v>
      </c>
      <c r="H3979" s="57">
        <v>2009</v>
      </c>
      <c r="M3979" s="58">
        <v>16000</v>
      </c>
      <c r="O3979" s="57">
        <v>931</v>
      </c>
      <c r="P3979" s="57" t="s">
        <v>12</v>
      </c>
    </row>
    <row r="3980" spans="1:16" x14ac:dyDescent="0.25">
      <c r="A3980" s="57" t="s">
        <v>16</v>
      </c>
      <c r="B3980" s="57" t="s">
        <v>15</v>
      </c>
      <c r="C3980" s="57" t="s">
        <v>5</v>
      </c>
      <c r="D3980" s="58">
        <v>16000</v>
      </c>
      <c r="F3980" s="57" t="s">
        <v>12</v>
      </c>
      <c r="H3980" s="57">
        <v>2009</v>
      </c>
      <c r="M3980" s="58">
        <v>16000</v>
      </c>
      <c r="O3980" s="57">
        <v>931</v>
      </c>
      <c r="P3980" s="57" t="s">
        <v>12</v>
      </c>
    </row>
    <row r="3981" spans="1:16" x14ac:dyDescent="0.25">
      <c r="A3981" s="57" t="s">
        <v>16</v>
      </c>
      <c r="B3981" s="57" t="s">
        <v>15</v>
      </c>
      <c r="C3981" s="57" t="s">
        <v>5</v>
      </c>
      <c r="D3981" s="58">
        <v>16000</v>
      </c>
      <c r="F3981" s="57" t="s">
        <v>12</v>
      </c>
      <c r="H3981" s="57">
        <v>2009</v>
      </c>
      <c r="M3981" s="58">
        <v>16000</v>
      </c>
      <c r="O3981" s="57">
        <v>931</v>
      </c>
      <c r="P3981" s="57" t="s">
        <v>12</v>
      </c>
    </row>
    <row r="3982" spans="1:16" x14ac:dyDescent="0.25">
      <c r="A3982" s="57" t="s">
        <v>16</v>
      </c>
      <c r="B3982" s="57" t="s">
        <v>15</v>
      </c>
      <c r="C3982" s="57" t="s">
        <v>5</v>
      </c>
      <c r="D3982" s="58">
        <v>203000</v>
      </c>
      <c r="F3982" s="57" t="s">
        <v>12</v>
      </c>
      <c r="H3982" s="57">
        <v>2010</v>
      </c>
      <c r="M3982" s="58">
        <v>203000</v>
      </c>
      <c r="O3982" s="57">
        <v>931</v>
      </c>
      <c r="P3982" s="57" t="s">
        <v>12</v>
      </c>
    </row>
    <row r="3983" spans="1:16" x14ac:dyDescent="0.25">
      <c r="A3983" s="57" t="s">
        <v>16</v>
      </c>
      <c r="B3983" s="57" t="s">
        <v>15</v>
      </c>
      <c r="C3983" s="57" t="s">
        <v>5</v>
      </c>
      <c r="D3983" s="58">
        <v>16000</v>
      </c>
      <c r="F3983" s="57" t="s">
        <v>12</v>
      </c>
      <c r="H3983" s="57">
        <v>2010</v>
      </c>
      <c r="M3983" s="58">
        <v>16000</v>
      </c>
      <c r="O3983" s="57">
        <v>931</v>
      </c>
      <c r="P3983" s="57" t="s">
        <v>12</v>
      </c>
    </row>
    <row r="3984" spans="1:16" x14ac:dyDescent="0.25">
      <c r="A3984" s="57" t="s">
        <v>16</v>
      </c>
      <c r="B3984" s="57" t="s">
        <v>15</v>
      </c>
      <c r="C3984" s="57" t="s">
        <v>5</v>
      </c>
      <c r="D3984" s="58">
        <v>16000</v>
      </c>
      <c r="F3984" s="57" t="s">
        <v>12</v>
      </c>
      <c r="H3984" s="57">
        <v>2010</v>
      </c>
      <c r="M3984" s="58">
        <v>16000</v>
      </c>
      <c r="O3984" s="57">
        <v>931</v>
      </c>
      <c r="P3984" s="57" t="s">
        <v>12</v>
      </c>
    </row>
    <row r="3985" spans="1:16" x14ac:dyDescent="0.25">
      <c r="A3985" s="57" t="s">
        <v>16</v>
      </c>
      <c r="B3985" s="57" t="s">
        <v>15</v>
      </c>
      <c r="C3985" s="57" t="s">
        <v>5</v>
      </c>
      <c r="D3985" s="58">
        <v>16000</v>
      </c>
      <c r="F3985" s="57" t="s">
        <v>12</v>
      </c>
      <c r="H3985" s="57">
        <v>2010</v>
      </c>
      <c r="M3985" s="58">
        <v>16000</v>
      </c>
      <c r="O3985" s="57">
        <v>931</v>
      </c>
      <c r="P3985" s="57" t="s">
        <v>12</v>
      </c>
    </row>
    <row r="3986" spans="1:16" x14ac:dyDescent="0.25">
      <c r="A3986" s="57" t="s">
        <v>16</v>
      </c>
      <c r="B3986" s="57" t="s">
        <v>15</v>
      </c>
      <c r="C3986" s="57" t="s">
        <v>5</v>
      </c>
      <c r="D3986" s="58">
        <v>16000</v>
      </c>
      <c r="F3986" s="57" t="s">
        <v>12</v>
      </c>
      <c r="H3986" s="57">
        <v>2010</v>
      </c>
      <c r="M3986" s="58">
        <v>16000</v>
      </c>
      <c r="O3986" s="57">
        <v>931</v>
      </c>
      <c r="P3986" s="57" t="s">
        <v>12</v>
      </c>
    </row>
    <row r="3987" spans="1:16" x14ac:dyDescent="0.25">
      <c r="A3987" s="57" t="s">
        <v>16</v>
      </c>
      <c r="B3987" s="57" t="s">
        <v>15</v>
      </c>
      <c r="C3987" s="57" t="s">
        <v>5</v>
      </c>
      <c r="D3987" s="58">
        <v>16000</v>
      </c>
      <c r="F3987" s="57" t="s">
        <v>12</v>
      </c>
      <c r="H3987" s="57">
        <v>2010</v>
      </c>
      <c r="M3987" s="58">
        <v>16000</v>
      </c>
      <c r="O3987" s="57">
        <v>931</v>
      </c>
      <c r="P3987" s="57" t="s">
        <v>12</v>
      </c>
    </row>
    <row r="3988" spans="1:16" x14ac:dyDescent="0.25">
      <c r="A3988" s="57" t="s">
        <v>16</v>
      </c>
      <c r="B3988" s="57" t="s">
        <v>15</v>
      </c>
      <c r="C3988" s="57" t="s">
        <v>5</v>
      </c>
      <c r="D3988" s="58">
        <v>16000</v>
      </c>
      <c r="F3988" s="57" t="s">
        <v>12</v>
      </c>
      <c r="H3988" s="57">
        <v>2010</v>
      </c>
      <c r="M3988" s="58">
        <v>16000</v>
      </c>
      <c r="O3988" s="57">
        <v>931</v>
      </c>
      <c r="P3988" s="57" t="s">
        <v>12</v>
      </c>
    </row>
    <row r="3989" spans="1:16" x14ac:dyDescent="0.25">
      <c r="A3989" s="57" t="s">
        <v>16</v>
      </c>
      <c r="B3989" s="57" t="s">
        <v>15</v>
      </c>
      <c r="C3989" s="57" t="s">
        <v>5</v>
      </c>
      <c r="D3989" s="58">
        <v>16000</v>
      </c>
      <c r="F3989" s="57" t="s">
        <v>12</v>
      </c>
      <c r="H3989" s="57">
        <v>2010</v>
      </c>
      <c r="M3989" s="58">
        <v>16000</v>
      </c>
      <c r="O3989" s="57">
        <v>931</v>
      </c>
      <c r="P3989" s="57" t="s">
        <v>12</v>
      </c>
    </row>
    <row r="3990" spans="1:16" x14ac:dyDescent="0.25">
      <c r="A3990" s="57" t="s">
        <v>16</v>
      </c>
      <c r="B3990" s="57" t="s">
        <v>15</v>
      </c>
      <c r="C3990" s="57" t="s">
        <v>5</v>
      </c>
      <c r="D3990" s="58">
        <v>16000</v>
      </c>
      <c r="F3990" s="57" t="s">
        <v>12</v>
      </c>
      <c r="H3990" s="57">
        <v>2010</v>
      </c>
      <c r="M3990" s="58">
        <v>16000</v>
      </c>
      <c r="O3990" s="57">
        <v>931</v>
      </c>
      <c r="P3990" s="57" t="s">
        <v>12</v>
      </c>
    </row>
    <row r="3991" spans="1:16" x14ac:dyDescent="0.25">
      <c r="A3991" s="57" t="s">
        <v>16</v>
      </c>
      <c r="B3991" s="57" t="s">
        <v>15</v>
      </c>
      <c r="C3991" s="57" t="s">
        <v>5</v>
      </c>
      <c r="D3991" s="58">
        <v>16000</v>
      </c>
      <c r="F3991" s="57" t="s">
        <v>12</v>
      </c>
      <c r="H3991" s="57">
        <v>2010</v>
      </c>
      <c r="M3991" s="58">
        <v>16000</v>
      </c>
      <c r="O3991" s="57">
        <v>931</v>
      </c>
      <c r="P3991" s="57" t="s">
        <v>12</v>
      </c>
    </row>
    <row r="3992" spans="1:16" x14ac:dyDescent="0.25">
      <c r="A3992" s="57" t="s">
        <v>16</v>
      </c>
      <c r="B3992" s="57" t="s">
        <v>15</v>
      </c>
      <c r="C3992" s="57" t="s">
        <v>5</v>
      </c>
      <c r="D3992" s="58">
        <v>16000</v>
      </c>
      <c r="F3992" s="57" t="s">
        <v>12</v>
      </c>
      <c r="H3992" s="57">
        <v>2010</v>
      </c>
      <c r="M3992" s="58">
        <v>16000</v>
      </c>
      <c r="O3992" s="57">
        <v>931</v>
      </c>
      <c r="P3992" s="57" t="s">
        <v>12</v>
      </c>
    </row>
    <row r="3993" spans="1:16" x14ac:dyDescent="0.25">
      <c r="A3993" s="57" t="s">
        <v>16</v>
      </c>
      <c r="B3993" s="57" t="s">
        <v>15</v>
      </c>
      <c r="C3993" s="57" t="s">
        <v>5</v>
      </c>
      <c r="D3993" s="58">
        <v>16000</v>
      </c>
      <c r="F3993" s="57" t="s">
        <v>12</v>
      </c>
      <c r="H3993" s="57">
        <v>2011</v>
      </c>
      <c r="M3993" s="58">
        <v>16000</v>
      </c>
      <c r="O3993" s="57">
        <v>931</v>
      </c>
      <c r="P3993" s="57" t="s">
        <v>12</v>
      </c>
    </row>
    <row r="3994" spans="1:16" x14ac:dyDescent="0.25">
      <c r="A3994" s="57" t="s">
        <v>16</v>
      </c>
      <c r="B3994" s="57" t="s">
        <v>15</v>
      </c>
      <c r="C3994" s="57" t="s">
        <v>5</v>
      </c>
      <c r="D3994" s="58">
        <v>16000</v>
      </c>
      <c r="F3994" s="57" t="s">
        <v>12</v>
      </c>
      <c r="H3994" s="57">
        <v>2011</v>
      </c>
      <c r="M3994" s="58">
        <v>16000</v>
      </c>
      <c r="O3994" s="57">
        <v>931</v>
      </c>
      <c r="P3994" s="57" t="s">
        <v>12</v>
      </c>
    </row>
    <row r="3995" spans="1:16" x14ac:dyDescent="0.25">
      <c r="A3995" s="57" t="s">
        <v>16</v>
      </c>
      <c r="B3995" s="57" t="s">
        <v>15</v>
      </c>
      <c r="C3995" s="57" t="s">
        <v>5</v>
      </c>
      <c r="D3995" s="58">
        <v>16000</v>
      </c>
      <c r="F3995" s="57" t="s">
        <v>12</v>
      </c>
      <c r="H3995" s="57">
        <v>2011</v>
      </c>
      <c r="M3995" s="58">
        <v>16000</v>
      </c>
      <c r="O3995" s="57">
        <v>931</v>
      </c>
      <c r="P3995" s="57" t="s">
        <v>12</v>
      </c>
    </row>
    <row r="3996" spans="1:16" x14ac:dyDescent="0.25">
      <c r="A3996" s="57" t="s">
        <v>16</v>
      </c>
      <c r="B3996" s="57" t="s">
        <v>15</v>
      </c>
      <c r="C3996" s="57" t="s">
        <v>5</v>
      </c>
      <c r="D3996" s="58">
        <v>16000</v>
      </c>
      <c r="F3996" s="57" t="s">
        <v>12</v>
      </c>
      <c r="H3996" s="57">
        <v>2011</v>
      </c>
      <c r="M3996" s="58">
        <v>16000</v>
      </c>
      <c r="O3996" s="57">
        <v>931</v>
      </c>
      <c r="P3996" s="57" t="s">
        <v>12</v>
      </c>
    </row>
    <row r="3997" spans="1:16" x14ac:dyDescent="0.25">
      <c r="A3997" s="57" t="s">
        <v>16</v>
      </c>
      <c r="B3997" s="57" t="s">
        <v>15</v>
      </c>
      <c r="C3997" s="57" t="s">
        <v>5</v>
      </c>
      <c r="D3997" s="58">
        <v>16000</v>
      </c>
      <c r="F3997" s="57" t="s">
        <v>12</v>
      </c>
      <c r="H3997" s="57">
        <v>2011</v>
      </c>
      <c r="M3997" s="58">
        <v>16000</v>
      </c>
      <c r="O3997" s="57">
        <v>931</v>
      </c>
      <c r="P3997" s="57" t="s">
        <v>12</v>
      </c>
    </row>
    <row r="3998" spans="1:16" x14ac:dyDescent="0.25">
      <c r="A3998" s="57" t="s">
        <v>16</v>
      </c>
      <c r="B3998" s="57" t="s">
        <v>15</v>
      </c>
      <c r="C3998" s="57" t="s">
        <v>5</v>
      </c>
      <c r="D3998" s="58">
        <v>16000</v>
      </c>
      <c r="F3998" s="57" t="s">
        <v>12</v>
      </c>
      <c r="H3998" s="57">
        <v>2011</v>
      </c>
      <c r="M3998" s="58">
        <v>16000</v>
      </c>
      <c r="O3998" s="57">
        <v>931</v>
      </c>
      <c r="P3998" s="57" t="s">
        <v>12</v>
      </c>
    </row>
    <row r="3999" spans="1:16" x14ac:dyDescent="0.25">
      <c r="A3999" s="57" t="s">
        <v>16</v>
      </c>
      <c r="B3999" s="57" t="s">
        <v>15</v>
      </c>
      <c r="C3999" s="57" t="s">
        <v>5</v>
      </c>
      <c r="D3999" s="58">
        <v>16000</v>
      </c>
      <c r="F3999" s="57" t="s">
        <v>12</v>
      </c>
      <c r="H3999" s="57">
        <v>2011</v>
      </c>
      <c r="M3999" s="58">
        <v>16000</v>
      </c>
      <c r="O3999" s="57">
        <v>931</v>
      </c>
      <c r="P3999" s="57" t="s">
        <v>12</v>
      </c>
    </row>
    <row r="4000" spans="1:16" x14ac:dyDescent="0.25">
      <c r="A4000" s="57" t="s">
        <v>16</v>
      </c>
      <c r="B4000" s="57" t="s">
        <v>15</v>
      </c>
      <c r="C4000" s="57" t="s">
        <v>5</v>
      </c>
      <c r="D4000" s="58">
        <v>16000</v>
      </c>
      <c r="F4000" s="57" t="s">
        <v>12</v>
      </c>
      <c r="H4000" s="57">
        <v>2011</v>
      </c>
      <c r="M4000" s="58">
        <v>16000</v>
      </c>
      <c r="O4000" s="57">
        <v>931</v>
      </c>
      <c r="P4000" s="57" t="s">
        <v>12</v>
      </c>
    </row>
    <row r="4001" spans="1:16" x14ac:dyDescent="0.25">
      <c r="A4001" s="57" t="s">
        <v>16</v>
      </c>
      <c r="B4001" s="57" t="s">
        <v>15</v>
      </c>
      <c r="C4001" s="57" t="s">
        <v>5</v>
      </c>
      <c r="D4001" s="58">
        <v>16000</v>
      </c>
      <c r="F4001" s="57" t="s">
        <v>12</v>
      </c>
      <c r="H4001" s="57">
        <v>2011</v>
      </c>
      <c r="M4001" s="58">
        <v>16000</v>
      </c>
      <c r="O4001" s="57">
        <v>931</v>
      </c>
      <c r="P4001" s="57" t="s">
        <v>12</v>
      </c>
    </row>
    <row r="4002" spans="1:16" x14ac:dyDescent="0.25">
      <c r="A4002" s="57" t="s">
        <v>16</v>
      </c>
      <c r="B4002" s="57" t="s">
        <v>15</v>
      </c>
      <c r="C4002" s="57" t="s">
        <v>5</v>
      </c>
      <c r="D4002" s="58">
        <v>16000</v>
      </c>
      <c r="F4002" s="57" t="s">
        <v>12</v>
      </c>
      <c r="H4002" s="57">
        <v>2011</v>
      </c>
      <c r="M4002" s="58">
        <v>16000</v>
      </c>
      <c r="O4002" s="57">
        <v>931</v>
      </c>
      <c r="P4002" s="57" t="s">
        <v>12</v>
      </c>
    </row>
    <row r="4003" spans="1:16" x14ac:dyDescent="0.25">
      <c r="A4003" s="57" t="s">
        <v>16</v>
      </c>
      <c r="B4003" s="57" t="s">
        <v>15</v>
      </c>
      <c r="C4003" s="57" t="s">
        <v>5</v>
      </c>
      <c r="D4003" s="58">
        <v>16000</v>
      </c>
      <c r="F4003" s="57" t="s">
        <v>12</v>
      </c>
      <c r="H4003" s="57">
        <v>2011</v>
      </c>
      <c r="M4003" s="58">
        <v>16000</v>
      </c>
      <c r="O4003" s="57">
        <v>931</v>
      </c>
      <c r="P4003" s="57" t="s">
        <v>12</v>
      </c>
    </row>
    <row r="4004" spans="1:16" x14ac:dyDescent="0.25">
      <c r="A4004" s="57" t="s">
        <v>16</v>
      </c>
      <c r="B4004" s="57" t="s">
        <v>15</v>
      </c>
      <c r="C4004" s="57" t="s">
        <v>5</v>
      </c>
      <c r="D4004" s="58">
        <v>16000</v>
      </c>
      <c r="F4004" s="57" t="s">
        <v>12</v>
      </c>
      <c r="H4004" s="57">
        <v>2011</v>
      </c>
      <c r="M4004" s="58">
        <v>16000</v>
      </c>
      <c r="O4004" s="57">
        <v>931</v>
      </c>
      <c r="P4004" s="57" t="s">
        <v>12</v>
      </c>
    </row>
    <row r="4005" spans="1:16" x14ac:dyDescent="0.25">
      <c r="A4005" s="57" t="s">
        <v>16</v>
      </c>
      <c r="B4005" s="57" t="s">
        <v>15</v>
      </c>
      <c r="C4005" s="57" t="s">
        <v>5</v>
      </c>
      <c r="D4005" s="58">
        <v>16000</v>
      </c>
      <c r="F4005" s="57" t="s">
        <v>12</v>
      </c>
      <c r="H4005" s="57">
        <v>2011</v>
      </c>
      <c r="M4005" s="58">
        <v>16000</v>
      </c>
      <c r="O4005" s="57">
        <v>931</v>
      </c>
      <c r="P4005" s="57" t="s">
        <v>12</v>
      </c>
    </row>
    <row r="4006" spans="1:16" x14ac:dyDescent="0.25">
      <c r="A4006" s="57" t="s">
        <v>16</v>
      </c>
      <c r="B4006" s="57" t="s">
        <v>15</v>
      </c>
      <c r="C4006" s="57" t="s">
        <v>5</v>
      </c>
      <c r="D4006" s="58">
        <v>16000</v>
      </c>
      <c r="F4006" s="57" t="s">
        <v>12</v>
      </c>
      <c r="H4006" s="57">
        <v>2012</v>
      </c>
      <c r="M4006" s="58">
        <v>16000</v>
      </c>
      <c r="O4006" s="57">
        <v>931</v>
      </c>
      <c r="P4006" s="57" t="s">
        <v>12</v>
      </c>
    </row>
    <row r="4007" spans="1:16" x14ac:dyDescent="0.25">
      <c r="A4007" s="57" t="s">
        <v>16</v>
      </c>
      <c r="B4007" s="57" t="s">
        <v>15</v>
      </c>
      <c r="C4007" s="57" t="s">
        <v>5</v>
      </c>
      <c r="D4007" s="58">
        <v>16000</v>
      </c>
      <c r="F4007" s="57" t="s">
        <v>12</v>
      </c>
      <c r="H4007" s="57">
        <v>2012</v>
      </c>
      <c r="M4007" s="58">
        <v>16000</v>
      </c>
      <c r="O4007" s="57">
        <v>931</v>
      </c>
      <c r="P4007" s="57" t="s">
        <v>12</v>
      </c>
    </row>
    <row r="4008" spans="1:16" x14ac:dyDescent="0.25">
      <c r="A4008" s="57" t="s">
        <v>16</v>
      </c>
      <c r="B4008" s="57" t="s">
        <v>15</v>
      </c>
      <c r="C4008" s="57" t="s">
        <v>5</v>
      </c>
      <c r="D4008" s="58">
        <v>16000</v>
      </c>
      <c r="F4008" s="57" t="s">
        <v>12</v>
      </c>
      <c r="H4008" s="57">
        <v>2012</v>
      </c>
      <c r="M4008" s="58">
        <v>16000</v>
      </c>
      <c r="O4008" s="57">
        <v>931</v>
      </c>
      <c r="P4008" s="57" t="s">
        <v>12</v>
      </c>
    </row>
    <row r="4009" spans="1:16" x14ac:dyDescent="0.25">
      <c r="A4009" s="57" t="s">
        <v>16</v>
      </c>
      <c r="B4009" s="57" t="s">
        <v>15</v>
      </c>
      <c r="C4009" s="57" t="s">
        <v>5</v>
      </c>
      <c r="D4009" s="58">
        <v>16000</v>
      </c>
      <c r="F4009" s="57" t="s">
        <v>12</v>
      </c>
      <c r="H4009" s="57">
        <v>2012</v>
      </c>
      <c r="M4009" s="58">
        <v>16000</v>
      </c>
      <c r="O4009" s="57">
        <v>931</v>
      </c>
      <c r="P4009" s="57" t="s">
        <v>12</v>
      </c>
    </row>
    <row r="4010" spans="1:16" x14ac:dyDescent="0.25">
      <c r="A4010" s="57" t="s">
        <v>16</v>
      </c>
      <c r="B4010" s="57" t="s">
        <v>15</v>
      </c>
      <c r="C4010" s="57" t="s">
        <v>5</v>
      </c>
      <c r="D4010" s="58">
        <v>16000</v>
      </c>
      <c r="F4010" s="57" t="s">
        <v>12</v>
      </c>
      <c r="H4010" s="57">
        <v>2012</v>
      </c>
      <c r="M4010" s="58">
        <v>16000</v>
      </c>
      <c r="O4010" s="57">
        <v>931</v>
      </c>
      <c r="P4010" s="57" t="s">
        <v>12</v>
      </c>
    </row>
    <row r="4011" spans="1:16" x14ac:dyDescent="0.25">
      <c r="A4011" s="57" t="s">
        <v>16</v>
      </c>
      <c r="B4011" s="57" t="s">
        <v>15</v>
      </c>
      <c r="C4011" s="57" t="s">
        <v>5</v>
      </c>
      <c r="D4011" s="58">
        <v>16000</v>
      </c>
      <c r="F4011" s="57" t="s">
        <v>12</v>
      </c>
      <c r="H4011" s="57">
        <v>2012</v>
      </c>
      <c r="M4011" s="58">
        <v>16000</v>
      </c>
      <c r="O4011" s="57">
        <v>931</v>
      </c>
      <c r="P4011" s="57" t="s">
        <v>12</v>
      </c>
    </row>
    <row r="4012" spans="1:16" x14ac:dyDescent="0.25">
      <c r="A4012" s="57" t="s">
        <v>16</v>
      </c>
      <c r="B4012" s="57" t="s">
        <v>15</v>
      </c>
      <c r="C4012" s="57" t="s">
        <v>5</v>
      </c>
      <c r="D4012" s="58">
        <v>16000</v>
      </c>
      <c r="F4012" s="57" t="s">
        <v>12</v>
      </c>
      <c r="H4012" s="57">
        <v>2012</v>
      </c>
      <c r="M4012" s="58">
        <v>16000</v>
      </c>
      <c r="O4012" s="57">
        <v>931</v>
      </c>
      <c r="P4012" s="57" t="s">
        <v>12</v>
      </c>
    </row>
    <row r="4013" spans="1:16" x14ac:dyDescent="0.25">
      <c r="A4013" s="57" t="s">
        <v>16</v>
      </c>
      <c r="B4013" s="57" t="s">
        <v>15</v>
      </c>
      <c r="C4013" s="57" t="s">
        <v>5</v>
      </c>
      <c r="D4013" s="58">
        <v>16000</v>
      </c>
      <c r="F4013" s="57" t="s">
        <v>12</v>
      </c>
      <c r="H4013" s="57">
        <v>2012</v>
      </c>
      <c r="M4013" s="58">
        <v>16000</v>
      </c>
      <c r="O4013" s="57">
        <v>931</v>
      </c>
      <c r="P4013" s="57" t="s">
        <v>12</v>
      </c>
    </row>
    <row r="4014" spans="1:16" x14ac:dyDescent="0.25">
      <c r="A4014" s="57" t="s">
        <v>16</v>
      </c>
      <c r="B4014" s="57" t="s">
        <v>15</v>
      </c>
      <c r="C4014" s="57" t="s">
        <v>5</v>
      </c>
      <c r="D4014" s="58">
        <v>16000</v>
      </c>
      <c r="F4014" s="57" t="s">
        <v>12</v>
      </c>
      <c r="H4014" s="57">
        <v>2012</v>
      </c>
      <c r="M4014" s="58">
        <v>16000</v>
      </c>
      <c r="O4014" s="57">
        <v>931</v>
      </c>
      <c r="P4014" s="57" t="s">
        <v>12</v>
      </c>
    </row>
    <row r="4015" spans="1:16" x14ac:dyDescent="0.25">
      <c r="A4015" s="57" t="s">
        <v>16</v>
      </c>
      <c r="B4015" s="57" t="s">
        <v>15</v>
      </c>
      <c r="C4015" s="57" t="s">
        <v>5</v>
      </c>
      <c r="D4015" s="58">
        <v>16000</v>
      </c>
      <c r="F4015" s="57" t="s">
        <v>12</v>
      </c>
      <c r="H4015" s="57">
        <v>2012</v>
      </c>
      <c r="M4015" s="58">
        <v>16000</v>
      </c>
      <c r="O4015" s="57">
        <v>931</v>
      </c>
      <c r="P4015" s="57" t="s">
        <v>12</v>
      </c>
    </row>
    <row r="4016" spans="1:16" x14ac:dyDescent="0.25">
      <c r="A4016" s="57" t="s">
        <v>16</v>
      </c>
      <c r="B4016" s="57" t="s">
        <v>15</v>
      </c>
      <c r="C4016" s="57" t="s">
        <v>5</v>
      </c>
      <c r="D4016" s="58">
        <v>16000</v>
      </c>
      <c r="F4016" s="57" t="s">
        <v>12</v>
      </c>
      <c r="H4016" s="57">
        <v>2012</v>
      </c>
      <c r="M4016" s="58">
        <v>16000</v>
      </c>
      <c r="O4016" s="57">
        <v>931</v>
      </c>
      <c r="P4016" s="57" t="s">
        <v>12</v>
      </c>
    </row>
    <row r="4017" spans="1:16" x14ac:dyDescent="0.25">
      <c r="A4017" s="57" t="s">
        <v>16</v>
      </c>
      <c r="B4017" s="57" t="s">
        <v>15</v>
      </c>
      <c r="C4017" s="57" t="s">
        <v>5</v>
      </c>
      <c r="D4017" s="58">
        <v>16000</v>
      </c>
      <c r="F4017" s="57" t="s">
        <v>12</v>
      </c>
      <c r="H4017" s="57">
        <v>2012</v>
      </c>
      <c r="M4017" s="58">
        <v>16000</v>
      </c>
      <c r="O4017" s="57">
        <v>931</v>
      </c>
      <c r="P4017" s="57" t="s">
        <v>12</v>
      </c>
    </row>
    <row r="4018" spans="1:16" x14ac:dyDescent="0.25">
      <c r="A4018" s="57" t="s">
        <v>16</v>
      </c>
      <c r="B4018" s="57" t="s">
        <v>15</v>
      </c>
      <c r="C4018" s="57" t="s">
        <v>5</v>
      </c>
      <c r="D4018" s="58">
        <v>16000</v>
      </c>
      <c r="F4018" s="57" t="s">
        <v>12</v>
      </c>
      <c r="H4018" s="57">
        <v>2013</v>
      </c>
      <c r="M4018" s="58">
        <v>16000</v>
      </c>
      <c r="O4018" s="57">
        <v>931</v>
      </c>
      <c r="P4018" s="57" t="s">
        <v>12</v>
      </c>
    </row>
    <row r="4019" spans="1:16" x14ac:dyDescent="0.25">
      <c r="A4019" s="57" t="s">
        <v>16</v>
      </c>
      <c r="B4019" s="57" t="s">
        <v>15</v>
      </c>
      <c r="C4019" s="57" t="s">
        <v>5</v>
      </c>
      <c r="D4019" s="58">
        <v>16000</v>
      </c>
      <c r="F4019" s="57" t="s">
        <v>12</v>
      </c>
      <c r="H4019" s="57">
        <v>2013</v>
      </c>
      <c r="M4019" s="58">
        <v>16000</v>
      </c>
      <c r="O4019" s="57">
        <v>931</v>
      </c>
      <c r="P4019" s="57" t="s">
        <v>12</v>
      </c>
    </row>
    <row r="4020" spans="1:16" x14ac:dyDescent="0.25">
      <c r="A4020" s="57" t="s">
        <v>16</v>
      </c>
      <c r="B4020" s="57" t="s">
        <v>15</v>
      </c>
      <c r="C4020" s="57" t="s">
        <v>5</v>
      </c>
      <c r="D4020" s="58">
        <v>16000</v>
      </c>
      <c r="F4020" s="57" t="s">
        <v>12</v>
      </c>
      <c r="H4020" s="57">
        <v>2013</v>
      </c>
      <c r="M4020" s="58">
        <v>16000</v>
      </c>
      <c r="O4020" s="57">
        <v>931</v>
      </c>
      <c r="P4020" s="57" t="s">
        <v>12</v>
      </c>
    </row>
    <row r="4021" spans="1:16" x14ac:dyDescent="0.25">
      <c r="A4021" s="57" t="s">
        <v>16</v>
      </c>
      <c r="B4021" s="57" t="s">
        <v>15</v>
      </c>
      <c r="C4021" s="57" t="s">
        <v>5</v>
      </c>
      <c r="D4021" s="58">
        <v>16000</v>
      </c>
      <c r="F4021" s="57" t="s">
        <v>12</v>
      </c>
      <c r="H4021" s="57">
        <v>2013</v>
      </c>
      <c r="M4021" s="58">
        <v>16000</v>
      </c>
      <c r="O4021" s="57">
        <v>931</v>
      </c>
      <c r="P4021" s="57" t="s">
        <v>12</v>
      </c>
    </row>
    <row r="4022" spans="1:16" x14ac:dyDescent="0.25">
      <c r="A4022" s="57" t="s">
        <v>16</v>
      </c>
      <c r="B4022" s="57" t="s">
        <v>15</v>
      </c>
      <c r="C4022" s="57" t="s">
        <v>5</v>
      </c>
      <c r="D4022" s="58">
        <v>16000</v>
      </c>
      <c r="F4022" s="57" t="s">
        <v>12</v>
      </c>
      <c r="H4022" s="57">
        <v>2013</v>
      </c>
      <c r="M4022" s="58">
        <v>16000</v>
      </c>
      <c r="O4022" s="57">
        <v>931</v>
      </c>
      <c r="P4022" s="57" t="s">
        <v>12</v>
      </c>
    </row>
    <row r="4023" spans="1:16" x14ac:dyDescent="0.25">
      <c r="A4023" s="57" t="s">
        <v>16</v>
      </c>
      <c r="B4023" s="57" t="s">
        <v>15</v>
      </c>
      <c r="C4023" s="57" t="s">
        <v>5</v>
      </c>
      <c r="D4023" s="58">
        <v>16000</v>
      </c>
      <c r="F4023" s="57" t="s">
        <v>12</v>
      </c>
      <c r="H4023" s="57">
        <v>2013</v>
      </c>
      <c r="M4023" s="58">
        <v>16000</v>
      </c>
      <c r="O4023" s="57">
        <v>931</v>
      </c>
      <c r="P4023" s="57" t="s">
        <v>12</v>
      </c>
    </row>
    <row r="4024" spans="1:16" x14ac:dyDescent="0.25">
      <c r="A4024" s="57" t="s">
        <v>16</v>
      </c>
      <c r="B4024" s="57" t="s">
        <v>15</v>
      </c>
      <c r="C4024" s="57" t="s">
        <v>5</v>
      </c>
      <c r="D4024" s="58">
        <v>16000</v>
      </c>
      <c r="F4024" s="57" t="s">
        <v>12</v>
      </c>
      <c r="H4024" s="57">
        <v>2013</v>
      </c>
      <c r="M4024" s="58">
        <v>16000</v>
      </c>
      <c r="O4024" s="57">
        <v>931</v>
      </c>
      <c r="P4024" s="57" t="s">
        <v>12</v>
      </c>
    </row>
    <row r="4025" spans="1:16" x14ac:dyDescent="0.25">
      <c r="A4025" s="57" t="s">
        <v>16</v>
      </c>
      <c r="B4025" s="57" t="s">
        <v>15</v>
      </c>
      <c r="C4025" s="57" t="s">
        <v>5</v>
      </c>
      <c r="D4025" s="58">
        <v>16000</v>
      </c>
      <c r="F4025" s="57" t="s">
        <v>12</v>
      </c>
      <c r="H4025" s="57">
        <v>2013</v>
      </c>
      <c r="M4025" s="58">
        <v>16000</v>
      </c>
      <c r="O4025" s="57">
        <v>931</v>
      </c>
      <c r="P4025" s="57" t="s">
        <v>12</v>
      </c>
    </row>
    <row r="4026" spans="1:16" x14ac:dyDescent="0.25">
      <c r="A4026" s="57" t="s">
        <v>16</v>
      </c>
      <c r="B4026" s="57" t="s">
        <v>15</v>
      </c>
      <c r="C4026" s="57" t="s">
        <v>5</v>
      </c>
      <c r="D4026" s="58">
        <v>16000</v>
      </c>
      <c r="F4026" s="57" t="s">
        <v>12</v>
      </c>
      <c r="H4026" s="57">
        <v>2013</v>
      </c>
      <c r="M4026" s="58">
        <v>16000</v>
      </c>
      <c r="O4026" s="57">
        <v>931</v>
      </c>
      <c r="P4026" s="57" t="s">
        <v>12</v>
      </c>
    </row>
    <row r="4027" spans="1:16" x14ac:dyDescent="0.25">
      <c r="A4027" s="57" t="s">
        <v>16</v>
      </c>
      <c r="B4027" s="57" t="s">
        <v>15</v>
      </c>
      <c r="C4027" s="57" t="s">
        <v>5</v>
      </c>
      <c r="D4027" s="58">
        <v>16000</v>
      </c>
      <c r="F4027" s="57" t="s">
        <v>12</v>
      </c>
      <c r="H4027" s="57">
        <v>2013</v>
      </c>
      <c r="M4027" s="58">
        <v>16000</v>
      </c>
      <c r="O4027" s="57">
        <v>931</v>
      </c>
      <c r="P4027" s="57" t="s">
        <v>12</v>
      </c>
    </row>
    <row r="4028" spans="1:16" x14ac:dyDescent="0.25">
      <c r="A4028" s="57" t="s">
        <v>16</v>
      </c>
      <c r="B4028" s="57" t="s">
        <v>15</v>
      </c>
      <c r="C4028" s="57" t="s">
        <v>5</v>
      </c>
      <c r="D4028" s="58">
        <v>16000</v>
      </c>
      <c r="F4028" s="57" t="s">
        <v>12</v>
      </c>
      <c r="H4028" s="57">
        <v>2013</v>
      </c>
      <c r="M4028" s="58">
        <v>16000</v>
      </c>
      <c r="O4028" s="57">
        <v>931</v>
      </c>
      <c r="P4028" s="57" t="s">
        <v>12</v>
      </c>
    </row>
    <row r="4029" spans="1:16" x14ac:dyDescent="0.25">
      <c r="A4029" s="57" t="s">
        <v>16</v>
      </c>
      <c r="B4029" s="57" t="s">
        <v>15</v>
      </c>
      <c r="C4029" s="57" t="s">
        <v>5</v>
      </c>
      <c r="D4029" s="58">
        <v>16000</v>
      </c>
      <c r="F4029" s="57" t="s">
        <v>12</v>
      </c>
      <c r="H4029" s="57">
        <v>2014</v>
      </c>
      <c r="M4029" s="58">
        <v>16000</v>
      </c>
      <c r="O4029" s="57">
        <v>931</v>
      </c>
      <c r="P4029" s="57" t="s">
        <v>12</v>
      </c>
    </row>
    <row r="4030" spans="1:16" x14ac:dyDescent="0.25">
      <c r="A4030" s="57" t="s">
        <v>16</v>
      </c>
      <c r="B4030" s="57" t="s">
        <v>15</v>
      </c>
      <c r="C4030" s="57" t="s">
        <v>5</v>
      </c>
      <c r="D4030" s="58">
        <v>19000</v>
      </c>
      <c r="F4030" s="57" t="s">
        <v>12</v>
      </c>
      <c r="H4030" s="57">
        <v>2014</v>
      </c>
      <c r="M4030" s="58">
        <v>19000</v>
      </c>
      <c r="O4030" s="57">
        <v>931</v>
      </c>
      <c r="P4030" s="57" t="s">
        <v>12</v>
      </c>
    </row>
    <row r="4031" spans="1:16" x14ac:dyDescent="0.25">
      <c r="A4031" s="57" t="s">
        <v>16</v>
      </c>
      <c r="B4031" s="57" t="s">
        <v>15</v>
      </c>
      <c r="C4031" s="57" t="s">
        <v>5</v>
      </c>
      <c r="D4031" s="58">
        <v>35000</v>
      </c>
      <c r="F4031" s="57" t="s">
        <v>12</v>
      </c>
      <c r="H4031" s="57">
        <v>2014</v>
      </c>
      <c r="M4031" s="58">
        <v>35000</v>
      </c>
      <c r="O4031" s="57">
        <v>931</v>
      </c>
      <c r="P4031" s="57" t="s">
        <v>12</v>
      </c>
    </row>
    <row r="4032" spans="1:16" x14ac:dyDescent="0.25">
      <c r="A4032" s="57" t="s">
        <v>16</v>
      </c>
      <c r="B4032" s="57" t="s">
        <v>15</v>
      </c>
      <c r="C4032" s="57" t="s">
        <v>5</v>
      </c>
      <c r="D4032" s="58">
        <v>35000</v>
      </c>
      <c r="F4032" s="57" t="s">
        <v>12</v>
      </c>
      <c r="H4032" s="57">
        <v>2014</v>
      </c>
      <c r="M4032" s="58">
        <v>35000</v>
      </c>
      <c r="O4032" s="57">
        <v>931</v>
      </c>
      <c r="P4032" s="57" t="s">
        <v>12</v>
      </c>
    </row>
    <row r="4033" spans="1:16" x14ac:dyDescent="0.25">
      <c r="A4033" s="57" t="s">
        <v>16</v>
      </c>
      <c r="B4033" s="57" t="s">
        <v>15</v>
      </c>
      <c r="C4033" s="57" t="s">
        <v>5</v>
      </c>
      <c r="D4033" s="58">
        <v>35000</v>
      </c>
      <c r="F4033" s="57" t="s">
        <v>12</v>
      </c>
      <c r="H4033" s="57">
        <v>2014</v>
      </c>
      <c r="M4033" s="58">
        <v>35000</v>
      </c>
      <c r="O4033" s="57">
        <v>931</v>
      </c>
      <c r="P4033" s="57" t="s">
        <v>12</v>
      </c>
    </row>
    <row r="4034" spans="1:16" x14ac:dyDescent="0.25">
      <c r="A4034" s="57" t="s">
        <v>16</v>
      </c>
      <c r="B4034" s="57" t="s">
        <v>15</v>
      </c>
      <c r="C4034" s="57" t="s">
        <v>5</v>
      </c>
      <c r="D4034" s="58">
        <v>35000</v>
      </c>
      <c r="F4034" s="57" t="s">
        <v>12</v>
      </c>
      <c r="H4034" s="57">
        <v>2014</v>
      </c>
      <c r="M4034" s="58">
        <v>35000</v>
      </c>
      <c r="O4034" s="57">
        <v>931</v>
      </c>
      <c r="P4034" s="57" t="s">
        <v>12</v>
      </c>
    </row>
    <row r="4035" spans="1:16" x14ac:dyDescent="0.25">
      <c r="A4035" s="57" t="s">
        <v>16</v>
      </c>
      <c r="B4035" s="57" t="s">
        <v>15</v>
      </c>
      <c r="C4035" s="57" t="s">
        <v>5</v>
      </c>
      <c r="D4035" s="58">
        <v>35000</v>
      </c>
      <c r="F4035" s="57" t="s">
        <v>12</v>
      </c>
      <c r="H4035" s="57">
        <v>2014</v>
      </c>
      <c r="M4035" s="58">
        <v>35000</v>
      </c>
      <c r="O4035" s="57">
        <v>931</v>
      </c>
      <c r="P4035" s="57" t="s">
        <v>12</v>
      </c>
    </row>
    <row r="4036" spans="1:16" x14ac:dyDescent="0.25">
      <c r="A4036" s="57" t="s">
        <v>16</v>
      </c>
      <c r="B4036" s="57" t="s">
        <v>15</v>
      </c>
      <c r="C4036" s="57" t="s">
        <v>5</v>
      </c>
      <c r="D4036" s="58">
        <v>35000</v>
      </c>
      <c r="F4036" s="57" t="s">
        <v>12</v>
      </c>
      <c r="H4036" s="57">
        <v>2014</v>
      </c>
      <c r="M4036" s="58">
        <v>35000</v>
      </c>
      <c r="O4036" s="57">
        <v>931</v>
      </c>
      <c r="P4036" s="57" t="s">
        <v>12</v>
      </c>
    </row>
    <row r="4037" spans="1:16" x14ac:dyDescent="0.25">
      <c r="A4037" s="57" t="s">
        <v>16</v>
      </c>
      <c r="B4037" s="57" t="s">
        <v>15</v>
      </c>
      <c r="C4037" s="57" t="s">
        <v>5</v>
      </c>
      <c r="D4037" s="58">
        <v>35000</v>
      </c>
      <c r="F4037" s="57" t="s">
        <v>12</v>
      </c>
      <c r="H4037" s="57">
        <v>2014</v>
      </c>
      <c r="M4037" s="58">
        <v>35000</v>
      </c>
      <c r="O4037" s="57">
        <v>931</v>
      </c>
      <c r="P4037" s="57" t="s">
        <v>12</v>
      </c>
    </row>
    <row r="4038" spans="1:16" x14ac:dyDescent="0.25">
      <c r="A4038" s="57" t="s">
        <v>16</v>
      </c>
      <c r="B4038" s="57" t="s">
        <v>15</v>
      </c>
      <c r="C4038" s="57" t="s">
        <v>5</v>
      </c>
      <c r="D4038" s="58">
        <v>35000</v>
      </c>
      <c r="F4038" s="57" t="s">
        <v>12</v>
      </c>
      <c r="H4038" s="57">
        <v>2014</v>
      </c>
      <c r="M4038" s="58">
        <v>35000</v>
      </c>
      <c r="O4038" s="57">
        <v>931</v>
      </c>
      <c r="P4038" s="57" t="s">
        <v>12</v>
      </c>
    </row>
    <row r="4039" spans="1:16" x14ac:dyDescent="0.25">
      <c r="A4039" s="57" t="s">
        <v>16</v>
      </c>
      <c r="B4039" s="57" t="s">
        <v>15</v>
      </c>
      <c r="C4039" s="57" t="s">
        <v>5</v>
      </c>
      <c r="D4039" s="58">
        <v>35000</v>
      </c>
      <c r="F4039" s="57" t="s">
        <v>12</v>
      </c>
      <c r="H4039" s="57">
        <v>2014</v>
      </c>
      <c r="M4039" s="58">
        <v>35000</v>
      </c>
      <c r="O4039" s="57">
        <v>931</v>
      </c>
      <c r="P4039" s="57" t="s">
        <v>12</v>
      </c>
    </row>
    <row r="4040" spans="1:16" x14ac:dyDescent="0.25">
      <c r="A4040" s="57" t="s">
        <v>16</v>
      </c>
      <c r="B4040" s="57" t="s">
        <v>15</v>
      </c>
      <c r="C4040" s="57" t="s">
        <v>5</v>
      </c>
      <c r="D4040" s="58">
        <v>35000</v>
      </c>
      <c r="F4040" s="57" t="s">
        <v>12</v>
      </c>
      <c r="H4040" s="57">
        <v>2014</v>
      </c>
      <c r="M4040" s="58">
        <v>35000</v>
      </c>
      <c r="O4040" s="57">
        <v>931</v>
      </c>
      <c r="P4040" s="57" t="s">
        <v>12</v>
      </c>
    </row>
    <row r="4041" spans="1:16" x14ac:dyDescent="0.25">
      <c r="A4041" s="57" t="s">
        <v>16</v>
      </c>
      <c r="B4041" s="57" t="s">
        <v>15</v>
      </c>
      <c r="C4041" s="57" t="s">
        <v>5</v>
      </c>
      <c r="D4041" s="58">
        <v>35000</v>
      </c>
      <c r="F4041" s="57" t="s">
        <v>12</v>
      </c>
      <c r="H4041" s="57">
        <v>2014</v>
      </c>
      <c r="M4041" s="58">
        <v>35000</v>
      </c>
      <c r="O4041" s="57">
        <v>931</v>
      </c>
      <c r="P4041" s="57" t="s">
        <v>12</v>
      </c>
    </row>
    <row r="4042" spans="1:16" x14ac:dyDescent="0.25">
      <c r="A4042" s="57" t="s">
        <v>16</v>
      </c>
      <c r="B4042" s="57" t="s">
        <v>15</v>
      </c>
      <c r="C4042" s="57" t="s">
        <v>5</v>
      </c>
      <c r="D4042" s="58">
        <v>35000</v>
      </c>
      <c r="F4042" s="57" t="s">
        <v>12</v>
      </c>
      <c r="H4042" s="57">
        <v>2015</v>
      </c>
      <c r="M4042" s="58">
        <v>35000</v>
      </c>
      <c r="O4042" s="57">
        <v>931</v>
      </c>
      <c r="P4042" s="57" t="s">
        <v>12</v>
      </c>
    </row>
    <row r="4043" spans="1:16" x14ac:dyDescent="0.25">
      <c r="A4043" s="57" t="s">
        <v>16</v>
      </c>
      <c r="B4043" s="57" t="s">
        <v>15</v>
      </c>
      <c r="C4043" s="57" t="s">
        <v>5</v>
      </c>
      <c r="D4043" s="58">
        <v>35000</v>
      </c>
      <c r="F4043" s="57" t="s">
        <v>12</v>
      </c>
      <c r="H4043" s="57">
        <v>2015</v>
      </c>
      <c r="M4043" s="58">
        <v>35000</v>
      </c>
      <c r="O4043" s="57">
        <v>931</v>
      </c>
      <c r="P4043" s="57" t="s">
        <v>12</v>
      </c>
    </row>
    <row r="4044" spans="1:16" x14ac:dyDescent="0.25">
      <c r="A4044" s="57" t="s">
        <v>16</v>
      </c>
      <c r="B4044" s="57" t="s">
        <v>15</v>
      </c>
      <c r="C4044" s="57" t="s">
        <v>5</v>
      </c>
      <c r="D4044" s="58">
        <v>35000</v>
      </c>
      <c r="F4044" s="57" t="s">
        <v>12</v>
      </c>
      <c r="H4044" s="57">
        <v>2015</v>
      </c>
      <c r="M4044" s="58">
        <v>35000</v>
      </c>
      <c r="O4044" s="57">
        <v>931</v>
      </c>
      <c r="P4044" s="57" t="s">
        <v>12</v>
      </c>
    </row>
    <row r="4045" spans="1:16" x14ac:dyDescent="0.25">
      <c r="A4045" s="57" t="s">
        <v>16</v>
      </c>
      <c r="B4045" s="57" t="s">
        <v>15</v>
      </c>
      <c r="C4045" s="57" t="s">
        <v>5</v>
      </c>
      <c r="D4045" s="58">
        <v>35000</v>
      </c>
      <c r="F4045" s="57" t="s">
        <v>12</v>
      </c>
      <c r="H4045" s="57">
        <v>2015</v>
      </c>
      <c r="M4045" s="58">
        <v>35000</v>
      </c>
      <c r="O4045" s="57">
        <v>931</v>
      </c>
      <c r="P4045" s="57" t="s">
        <v>12</v>
      </c>
    </row>
    <row r="4046" spans="1:16" x14ac:dyDescent="0.25">
      <c r="A4046" s="57" t="s">
        <v>16</v>
      </c>
      <c r="B4046" s="57" t="s">
        <v>15</v>
      </c>
      <c r="C4046" s="57" t="s">
        <v>5</v>
      </c>
      <c r="D4046" s="58">
        <v>17240</v>
      </c>
      <c r="F4046" s="57" t="s">
        <v>12</v>
      </c>
      <c r="H4046" s="57">
        <v>2010</v>
      </c>
      <c r="M4046" s="58">
        <v>17240</v>
      </c>
      <c r="O4046" s="57">
        <v>930.1</v>
      </c>
      <c r="P4046" s="57" t="s">
        <v>12</v>
      </c>
    </row>
    <row r="4047" spans="1:16" x14ac:dyDescent="0.25">
      <c r="A4047" s="57" t="s">
        <v>16</v>
      </c>
      <c r="B4047" s="57" t="s">
        <v>15</v>
      </c>
      <c r="C4047" s="57" t="s">
        <v>5</v>
      </c>
      <c r="D4047" s="58">
        <v>203000</v>
      </c>
      <c r="F4047" s="57" t="s">
        <v>12</v>
      </c>
      <c r="H4047" s="57">
        <v>2010</v>
      </c>
      <c r="M4047" s="58">
        <v>203000</v>
      </c>
      <c r="O4047" s="57">
        <v>930.1</v>
      </c>
      <c r="P4047" s="57" t="s">
        <v>12</v>
      </c>
    </row>
    <row r="4048" spans="1:16" x14ac:dyDescent="0.25">
      <c r="A4048" s="57" t="s">
        <v>16</v>
      </c>
      <c r="B4048" s="57" t="s">
        <v>15</v>
      </c>
      <c r="C4048" s="57" t="s">
        <v>5</v>
      </c>
      <c r="D4048" s="58">
        <v>203000</v>
      </c>
      <c r="F4048" s="57" t="s">
        <v>12</v>
      </c>
      <c r="H4048" s="57">
        <v>2011</v>
      </c>
      <c r="M4048" s="58">
        <v>203000</v>
      </c>
      <c r="O4048" s="57">
        <v>930.1</v>
      </c>
      <c r="P4048" s="57" t="s">
        <v>12</v>
      </c>
    </row>
    <row r="4049" spans="1:16" x14ac:dyDescent="0.25">
      <c r="A4049" s="57" t="s">
        <v>16</v>
      </c>
      <c r="B4049" s="57" t="s">
        <v>15</v>
      </c>
      <c r="C4049" s="57" t="s">
        <v>5</v>
      </c>
      <c r="D4049" s="58">
        <v>225000</v>
      </c>
      <c r="F4049" s="57" t="s">
        <v>12</v>
      </c>
      <c r="H4049" s="57">
        <v>2012</v>
      </c>
      <c r="M4049" s="58">
        <v>225000</v>
      </c>
      <c r="O4049" s="57">
        <v>930.1</v>
      </c>
      <c r="P4049" s="57" t="s">
        <v>12</v>
      </c>
    </row>
    <row r="4050" spans="1:16" x14ac:dyDescent="0.25">
      <c r="A4050" s="57" t="s">
        <v>16</v>
      </c>
      <c r="B4050" s="57" t="s">
        <v>15</v>
      </c>
      <c r="C4050" s="57" t="s">
        <v>5</v>
      </c>
      <c r="D4050" s="58">
        <v>225000</v>
      </c>
      <c r="F4050" s="57" t="s">
        <v>12</v>
      </c>
      <c r="H4050" s="57">
        <v>2013</v>
      </c>
      <c r="M4050" s="58">
        <v>225000</v>
      </c>
      <c r="O4050" s="57">
        <v>930.1</v>
      </c>
      <c r="P4050" s="57" t="s">
        <v>12</v>
      </c>
    </row>
    <row r="4051" spans="1:16" x14ac:dyDescent="0.25">
      <c r="A4051" s="57" t="s">
        <v>16</v>
      </c>
      <c r="B4051" s="57" t="s">
        <v>15</v>
      </c>
      <c r="C4051" s="57" t="s">
        <v>5</v>
      </c>
      <c r="D4051" s="58">
        <v>225000</v>
      </c>
      <c r="F4051" s="57" t="s">
        <v>12</v>
      </c>
      <c r="H4051" s="57">
        <v>2014</v>
      </c>
      <c r="M4051" s="58">
        <v>225000</v>
      </c>
      <c r="O4051" s="57">
        <v>930.1</v>
      </c>
      <c r="P4051" s="57" t="s">
        <v>12</v>
      </c>
    </row>
    <row r="4052" spans="1:16" x14ac:dyDescent="0.25">
      <c r="A4052" s="57" t="s">
        <v>34</v>
      </c>
      <c r="B4052" s="57" t="s">
        <v>33</v>
      </c>
      <c r="C4052" s="57" t="s">
        <v>5</v>
      </c>
      <c r="D4052" s="58">
        <v>35000</v>
      </c>
      <c r="F4052" s="57" t="s">
        <v>12</v>
      </c>
      <c r="H4052" s="57">
        <v>2015</v>
      </c>
      <c r="M4052" s="58">
        <v>35000</v>
      </c>
      <c r="O4052" s="57">
        <v>931</v>
      </c>
      <c r="P4052" s="57" t="s">
        <v>12</v>
      </c>
    </row>
    <row r="4053" spans="1:16" x14ac:dyDescent="0.25">
      <c r="A4053" s="57" t="s">
        <v>34</v>
      </c>
      <c r="B4053" s="57" t="s">
        <v>33</v>
      </c>
      <c r="C4053" s="57" t="s">
        <v>5</v>
      </c>
      <c r="D4053" s="58">
        <v>35000</v>
      </c>
      <c r="F4053" s="57" t="s">
        <v>12</v>
      </c>
      <c r="H4053" s="57">
        <v>2015</v>
      </c>
      <c r="M4053" s="58">
        <v>35000</v>
      </c>
      <c r="O4053" s="57">
        <v>931</v>
      </c>
      <c r="P4053" s="57" t="s">
        <v>12</v>
      </c>
    </row>
    <row r="4054" spans="1:16" x14ac:dyDescent="0.25">
      <c r="A4054" s="57" t="s">
        <v>34</v>
      </c>
      <c r="B4054" s="57" t="s">
        <v>33</v>
      </c>
      <c r="C4054" s="57" t="s">
        <v>5</v>
      </c>
      <c r="D4054" s="58">
        <v>35000</v>
      </c>
      <c r="F4054" s="57" t="s">
        <v>12</v>
      </c>
      <c r="H4054" s="57">
        <v>2015</v>
      </c>
      <c r="M4054" s="58">
        <v>35000</v>
      </c>
      <c r="O4054" s="57">
        <v>931</v>
      </c>
      <c r="P4054" s="57" t="s">
        <v>12</v>
      </c>
    </row>
    <row r="4055" spans="1:16" x14ac:dyDescent="0.25">
      <c r="A4055" s="57" t="s">
        <v>34</v>
      </c>
      <c r="B4055" s="57" t="s">
        <v>33</v>
      </c>
      <c r="C4055" s="57" t="s">
        <v>5</v>
      </c>
      <c r="D4055" s="58">
        <v>35000</v>
      </c>
      <c r="F4055" s="57" t="s">
        <v>12</v>
      </c>
      <c r="H4055" s="57">
        <v>2015</v>
      </c>
      <c r="M4055" s="58">
        <v>35000</v>
      </c>
      <c r="O4055" s="57">
        <v>931</v>
      </c>
      <c r="P4055" s="57" t="s">
        <v>12</v>
      </c>
    </row>
    <row r="4056" spans="1:16" x14ac:dyDescent="0.25">
      <c r="A4056" s="57" t="s">
        <v>34</v>
      </c>
      <c r="B4056" s="57" t="s">
        <v>33</v>
      </c>
      <c r="C4056" s="57" t="s">
        <v>5</v>
      </c>
      <c r="D4056" s="58">
        <v>35000</v>
      </c>
      <c r="F4056" s="57" t="s">
        <v>12</v>
      </c>
      <c r="H4056" s="57">
        <v>2015</v>
      </c>
      <c r="M4056" s="58">
        <v>35000</v>
      </c>
      <c r="O4056" s="57">
        <v>931</v>
      </c>
      <c r="P4056" s="57" t="s">
        <v>12</v>
      </c>
    </row>
    <row r="4057" spans="1:16" x14ac:dyDescent="0.25">
      <c r="A4057" s="57" t="s">
        <v>34</v>
      </c>
      <c r="B4057" s="57" t="s">
        <v>33</v>
      </c>
      <c r="C4057" s="57" t="s">
        <v>5</v>
      </c>
      <c r="D4057" s="58">
        <v>35000</v>
      </c>
      <c r="F4057" s="57" t="s">
        <v>12</v>
      </c>
      <c r="H4057" s="57">
        <v>2015</v>
      </c>
      <c r="M4057" s="58">
        <v>35000</v>
      </c>
      <c r="O4057" s="57">
        <v>931</v>
      </c>
      <c r="P4057" s="57" t="s">
        <v>12</v>
      </c>
    </row>
    <row r="4058" spans="1:16" x14ac:dyDescent="0.25">
      <c r="A4058" s="57" t="s">
        <v>34</v>
      </c>
      <c r="B4058" s="57" t="s">
        <v>33</v>
      </c>
      <c r="C4058" s="57" t="s">
        <v>5</v>
      </c>
      <c r="D4058" s="58">
        <v>35000</v>
      </c>
      <c r="F4058" s="57" t="s">
        <v>12</v>
      </c>
      <c r="H4058" s="57">
        <v>2015</v>
      </c>
      <c r="M4058" s="58">
        <v>35000</v>
      </c>
      <c r="O4058" s="57">
        <v>931</v>
      </c>
      <c r="P4058" s="57" t="s">
        <v>12</v>
      </c>
    </row>
    <row r="4059" spans="1:16" x14ac:dyDescent="0.25">
      <c r="A4059" s="57" t="s">
        <v>34</v>
      </c>
      <c r="B4059" s="57" t="s">
        <v>33</v>
      </c>
      <c r="C4059" s="57" t="s">
        <v>5</v>
      </c>
      <c r="D4059" s="58">
        <v>225000</v>
      </c>
      <c r="F4059" s="57" t="s">
        <v>12</v>
      </c>
      <c r="H4059" s="57">
        <v>2015</v>
      </c>
      <c r="M4059" s="58">
        <v>225000</v>
      </c>
      <c r="O4059" s="57">
        <v>930.1</v>
      </c>
      <c r="P4059" s="57" t="s">
        <v>12</v>
      </c>
    </row>
    <row r="4060" spans="1:16" x14ac:dyDescent="0.25">
      <c r="A4060" s="57" t="s">
        <v>34</v>
      </c>
      <c r="B4060" s="57" t="s">
        <v>33</v>
      </c>
      <c r="C4060" s="57" t="s">
        <v>5</v>
      </c>
      <c r="D4060" s="58">
        <v>100000</v>
      </c>
      <c r="F4060" s="57" t="s">
        <v>50</v>
      </c>
      <c r="H4060" s="57">
        <v>2015</v>
      </c>
      <c r="I4060" s="59">
        <v>0.56699999999999995</v>
      </c>
      <c r="K4060" s="57">
        <v>870905</v>
      </c>
      <c r="L4060" s="58">
        <f>D4060*I4060</f>
        <v>56699.999999999993</v>
      </c>
      <c r="M4060" s="58">
        <f>D4060-L4060</f>
        <v>43300.000000000007</v>
      </c>
      <c r="O4060" s="57" t="s">
        <v>401</v>
      </c>
      <c r="P4060" s="57" t="s">
        <v>50</v>
      </c>
    </row>
    <row r="4061" spans="1:16" x14ac:dyDescent="0.25">
      <c r="A4061" s="57" t="s">
        <v>56</v>
      </c>
      <c r="B4061" s="57" t="s">
        <v>55</v>
      </c>
      <c r="C4061" s="57" t="s">
        <v>5</v>
      </c>
      <c r="D4061" s="58">
        <v>7000</v>
      </c>
      <c r="F4061" s="57" t="s">
        <v>12</v>
      </c>
      <c r="H4061" s="57">
        <v>2009</v>
      </c>
      <c r="M4061" s="58">
        <v>7000</v>
      </c>
      <c r="O4061" s="57">
        <v>931</v>
      </c>
      <c r="P4061" s="57" t="s">
        <v>12</v>
      </c>
    </row>
    <row r="4062" spans="1:16" x14ac:dyDescent="0.25">
      <c r="A4062" s="57" t="s">
        <v>56</v>
      </c>
      <c r="B4062" s="57" t="s">
        <v>55</v>
      </c>
      <c r="C4062" s="57" t="s">
        <v>5</v>
      </c>
      <c r="D4062" s="58">
        <v>7000</v>
      </c>
      <c r="F4062" s="57" t="s">
        <v>12</v>
      </c>
      <c r="H4062" s="57">
        <v>2009</v>
      </c>
      <c r="M4062" s="58">
        <v>7000</v>
      </c>
      <c r="O4062" s="57">
        <v>931</v>
      </c>
      <c r="P4062" s="57" t="s">
        <v>12</v>
      </c>
    </row>
    <row r="4063" spans="1:16" x14ac:dyDescent="0.25">
      <c r="A4063" s="57" t="s">
        <v>56</v>
      </c>
      <c r="B4063" s="57" t="s">
        <v>55</v>
      </c>
      <c r="C4063" s="57" t="s">
        <v>5</v>
      </c>
      <c r="D4063" s="58">
        <v>7000</v>
      </c>
      <c r="F4063" s="57" t="s">
        <v>12</v>
      </c>
      <c r="H4063" s="57">
        <v>2009</v>
      </c>
      <c r="M4063" s="58">
        <v>7000</v>
      </c>
      <c r="O4063" s="57">
        <v>931</v>
      </c>
      <c r="P4063" s="57" t="s">
        <v>12</v>
      </c>
    </row>
    <row r="4064" spans="1:16" x14ac:dyDescent="0.25">
      <c r="A4064" s="57" t="s">
        <v>56</v>
      </c>
      <c r="B4064" s="57" t="s">
        <v>55</v>
      </c>
      <c r="C4064" s="57" t="s">
        <v>5</v>
      </c>
      <c r="D4064" s="58">
        <v>7000</v>
      </c>
      <c r="F4064" s="57" t="s">
        <v>12</v>
      </c>
      <c r="H4064" s="57">
        <v>2009</v>
      </c>
      <c r="M4064" s="58">
        <v>7000</v>
      </c>
      <c r="O4064" s="57">
        <v>931</v>
      </c>
      <c r="P4064" s="57" t="s">
        <v>12</v>
      </c>
    </row>
    <row r="4065" spans="1:16" x14ac:dyDescent="0.25">
      <c r="A4065" s="57" t="s">
        <v>56</v>
      </c>
      <c r="B4065" s="57" t="s">
        <v>55</v>
      </c>
      <c r="C4065" s="57" t="s">
        <v>5</v>
      </c>
      <c r="D4065" s="58">
        <v>7000</v>
      </c>
      <c r="F4065" s="57" t="s">
        <v>12</v>
      </c>
      <c r="H4065" s="57">
        <v>2009</v>
      </c>
      <c r="M4065" s="58">
        <v>7000</v>
      </c>
      <c r="O4065" s="57">
        <v>931</v>
      </c>
      <c r="P4065" s="57" t="s">
        <v>12</v>
      </c>
    </row>
    <row r="4066" spans="1:16" x14ac:dyDescent="0.25">
      <c r="A4066" s="57" t="s">
        <v>56</v>
      </c>
      <c r="B4066" s="57" t="s">
        <v>55</v>
      </c>
      <c r="C4066" s="57" t="s">
        <v>5</v>
      </c>
      <c r="D4066" s="58">
        <v>7000</v>
      </c>
      <c r="F4066" s="57" t="s">
        <v>12</v>
      </c>
      <c r="H4066" s="57">
        <v>2009</v>
      </c>
      <c r="M4066" s="58">
        <v>7000</v>
      </c>
      <c r="O4066" s="57">
        <v>931</v>
      </c>
      <c r="P4066" s="57" t="s">
        <v>12</v>
      </c>
    </row>
    <row r="4067" spans="1:16" x14ac:dyDescent="0.25">
      <c r="A4067" s="57" t="s">
        <v>56</v>
      </c>
      <c r="B4067" s="57" t="s">
        <v>55</v>
      </c>
      <c r="C4067" s="57" t="s">
        <v>5</v>
      </c>
      <c r="D4067" s="58">
        <v>7000</v>
      </c>
      <c r="F4067" s="57" t="s">
        <v>12</v>
      </c>
      <c r="H4067" s="57">
        <v>2009</v>
      </c>
      <c r="M4067" s="58">
        <v>7000</v>
      </c>
      <c r="O4067" s="57">
        <v>931</v>
      </c>
      <c r="P4067" s="57" t="s">
        <v>12</v>
      </c>
    </row>
    <row r="4068" spans="1:16" x14ac:dyDescent="0.25">
      <c r="A4068" s="57" t="s">
        <v>56</v>
      </c>
      <c r="B4068" s="57" t="s">
        <v>55</v>
      </c>
      <c r="C4068" s="57" t="s">
        <v>5</v>
      </c>
      <c r="D4068" s="58">
        <v>7000</v>
      </c>
      <c r="F4068" s="57" t="s">
        <v>12</v>
      </c>
      <c r="H4068" s="57">
        <v>2009</v>
      </c>
      <c r="M4068" s="58">
        <v>7000</v>
      </c>
      <c r="O4068" s="57">
        <v>931</v>
      </c>
      <c r="P4068" s="57" t="s">
        <v>12</v>
      </c>
    </row>
    <row r="4069" spans="1:16" x14ac:dyDescent="0.25">
      <c r="A4069" s="57" t="s">
        <v>56</v>
      </c>
      <c r="B4069" s="57" t="s">
        <v>55</v>
      </c>
      <c r="C4069" s="57" t="s">
        <v>5</v>
      </c>
      <c r="D4069" s="58">
        <v>7000</v>
      </c>
      <c r="F4069" s="57" t="s">
        <v>12</v>
      </c>
      <c r="H4069" s="57">
        <v>2009</v>
      </c>
      <c r="M4069" s="58">
        <v>7000</v>
      </c>
      <c r="O4069" s="57">
        <v>931</v>
      </c>
      <c r="P4069" s="57" t="s">
        <v>12</v>
      </c>
    </row>
    <row r="4070" spans="1:16" x14ac:dyDescent="0.25">
      <c r="A4070" s="57" t="s">
        <v>56</v>
      </c>
      <c r="B4070" s="57" t="s">
        <v>55</v>
      </c>
      <c r="C4070" s="57" t="s">
        <v>5</v>
      </c>
      <c r="D4070" s="58">
        <v>7000</v>
      </c>
      <c r="F4070" s="57" t="s">
        <v>12</v>
      </c>
      <c r="H4070" s="57">
        <v>2009</v>
      </c>
      <c r="M4070" s="58">
        <v>7000</v>
      </c>
      <c r="O4070" s="57">
        <v>931</v>
      </c>
      <c r="P4070" s="57" t="s">
        <v>12</v>
      </c>
    </row>
    <row r="4071" spans="1:16" x14ac:dyDescent="0.25">
      <c r="A4071" s="57" t="s">
        <v>56</v>
      </c>
      <c r="B4071" s="57" t="s">
        <v>55</v>
      </c>
      <c r="C4071" s="57" t="s">
        <v>5</v>
      </c>
      <c r="D4071" s="58">
        <v>7000</v>
      </c>
      <c r="F4071" s="57" t="s">
        <v>12</v>
      </c>
      <c r="H4071" s="57">
        <v>2010</v>
      </c>
      <c r="M4071" s="58">
        <v>7000</v>
      </c>
      <c r="O4071" s="57">
        <v>931</v>
      </c>
      <c r="P4071" s="57" t="s">
        <v>12</v>
      </c>
    </row>
    <row r="4072" spans="1:16" x14ac:dyDescent="0.25">
      <c r="A4072" s="57" t="s">
        <v>56</v>
      </c>
      <c r="B4072" s="57" t="s">
        <v>55</v>
      </c>
      <c r="C4072" s="57" t="s">
        <v>5</v>
      </c>
      <c r="D4072" s="58">
        <v>7000</v>
      </c>
      <c r="F4072" s="57" t="s">
        <v>12</v>
      </c>
      <c r="H4072" s="57">
        <v>2010</v>
      </c>
      <c r="M4072" s="58">
        <v>7000</v>
      </c>
      <c r="O4072" s="57">
        <v>931</v>
      </c>
      <c r="P4072" s="57" t="s">
        <v>12</v>
      </c>
    </row>
    <row r="4073" spans="1:16" x14ac:dyDescent="0.25">
      <c r="A4073" s="57" t="s">
        <v>56</v>
      </c>
      <c r="B4073" s="57" t="s">
        <v>55</v>
      </c>
      <c r="C4073" s="57" t="s">
        <v>5</v>
      </c>
      <c r="D4073" s="58">
        <v>7000</v>
      </c>
      <c r="F4073" s="57" t="s">
        <v>12</v>
      </c>
      <c r="H4073" s="57">
        <v>2010</v>
      </c>
      <c r="M4073" s="58">
        <v>7000</v>
      </c>
      <c r="O4073" s="57">
        <v>930.1</v>
      </c>
      <c r="P4073" s="57" t="s">
        <v>12</v>
      </c>
    </row>
    <row r="4074" spans="1:16" x14ac:dyDescent="0.25">
      <c r="A4074" s="57" t="s">
        <v>56</v>
      </c>
      <c r="B4074" s="57" t="s">
        <v>55</v>
      </c>
      <c r="C4074" s="57" t="s">
        <v>5</v>
      </c>
      <c r="D4074" s="58">
        <v>9800</v>
      </c>
      <c r="F4074" s="57" t="s">
        <v>12</v>
      </c>
      <c r="H4074" s="57">
        <v>2010</v>
      </c>
      <c r="M4074" s="58">
        <v>9800</v>
      </c>
      <c r="O4074" s="57">
        <v>930.1</v>
      </c>
      <c r="P4074" s="57" t="s">
        <v>12</v>
      </c>
    </row>
    <row r="4075" spans="1:16" x14ac:dyDescent="0.25">
      <c r="A4075" s="57" t="s">
        <v>56</v>
      </c>
      <c r="B4075" s="57" t="s">
        <v>55</v>
      </c>
      <c r="C4075" s="57" t="s">
        <v>5</v>
      </c>
      <c r="D4075" s="58">
        <v>9800</v>
      </c>
      <c r="F4075" s="57" t="s">
        <v>12</v>
      </c>
      <c r="H4075" s="57">
        <v>2010</v>
      </c>
      <c r="M4075" s="58">
        <v>9800</v>
      </c>
      <c r="O4075" s="57">
        <v>930.1</v>
      </c>
      <c r="P4075" s="57" t="s">
        <v>12</v>
      </c>
    </row>
    <row r="4076" spans="1:16" x14ac:dyDescent="0.25">
      <c r="A4076" s="57" t="s">
        <v>56</v>
      </c>
      <c r="B4076" s="57" t="s">
        <v>55</v>
      </c>
      <c r="C4076" s="57" t="s">
        <v>5</v>
      </c>
      <c r="D4076" s="58">
        <v>9800</v>
      </c>
      <c r="F4076" s="57" t="s">
        <v>12</v>
      </c>
      <c r="H4076" s="57">
        <v>2010</v>
      </c>
      <c r="M4076" s="58">
        <v>9800</v>
      </c>
      <c r="O4076" s="57">
        <v>930.1</v>
      </c>
      <c r="P4076" s="57" t="s">
        <v>12</v>
      </c>
    </row>
    <row r="4077" spans="1:16" x14ac:dyDescent="0.25">
      <c r="A4077" s="57" t="s">
        <v>56</v>
      </c>
      <c r="B4077" s="57" t="s">
        <v>55</v>
      </c>
      <c r="C4077" s="57" t="s">
        <v>5</v>
      </c>
      <c r="D4077" s="58">
        <v>9800</v>
      </c>
      <c r="F4077" s="57" t="s">
        <v>12</v>
      </c>
      <c r="H4077" s="57">
        <v>2010</v>
      </c>
      <c r="M4077" s="58">
        <v>9800</v>
      </c>
      <c r="O4077" s="57">
        <v>930.1</v>
      </c>
      <c r="P4077" s="57" t="s">
        <v>12</v>
      </c>
    </row>
    <row r="4078" spans="1:16" x14ac:dyDescent="0.25">
      <c r="A4078" s="57" t="s">
        <v>56</v>
      </c>
      <c r="B4078" s="57" t="s">
        <v>55</v>
      </c>
      <c r="C4078" s="57" t="s">
        <v>5</v>
      </c>
      <c r="D4078" s="58">
        <v>9800</v>
      </c>
      <c r="F4078" s="57" t="s">
        <v>12</v>
      </c>
      <c r="H4078" s="57">
        <v>2010</v>
      </c>
      <c r="M4078" s="58">
        <v>9800</v>
      </c>
      <c r="O4078" s="57">
        <v>930.1</v>
      </c>
      <c r="P4078" s="57" t="s">
        <v>12</v>
      </c>
    </row>
    <row r="4079" spans="1:16" x14ac:dyDescent="0.25">
      <c r="A4079" s="57" t="s">
        <v>56</v>
      </c>
      <c r="B4079" s="57" t="s">
        <v>55</v>
      </c>
      <c r="C4079" s="57" t="s">
        <v>5</v>
      </c>
      <c r="D4079" s="58">
        <v>9800</v>
      </c>
      <c r="F4079" s="57" t="s">
        <v>12</v>
      </c>
      <c r="H4079" s="57">
        <v>2010</v>
      </c>
      <c r="M4079" s="58">
        <v>9800</v>
      </c>
      <c r="O4079" s="57">
        <v>930.1</v>
      </c>
      <c r="P4079" s="57" t="s">
        <v>12</v>
      </c>
    </row>
    <row r="4080" spans="1:16" x14ac:dyDescent="0.25">
      <c r="A4080" s="57" t="s">
        <v>56</v>
      </c>
      <c r="B4080" s="57" t="s">
        <v>55</v>
      </c>
      <c r="C4080" s="57" t="s">
        <v>5</v>
      </c>
      <c r="D4080" s="58">
        <v>9800</v>
      </c>
      <c r="F4080" s="57" t="s">
        <v>12</v>
      </c>
      <c r="H4080" s="57">
        <v>2010</v>
      </c>
      <c r="M4080" s="58">
        <v>9800</v>
      </c>
      <c r="O4080" s="57">
        <v>930.1</v>
      </c>
      <c r="P4080" s="57" t="s">
        <v>12</v>
      </c>
    </row>
    <row r="4081" spans="1:16" x14ac:dyDescent="0.25">
      <c r="A4081" s="57" t="s">
        <v>56</v>
      </c>
      <c r="B4081" s="57" t="s">
        <v>55</v>
      </c>
      <c r="C4081" s="57" t="s">
        <v>5</v>
      </c>
      <c r="D4081" s="58">
        <v>9800</v>
      </c>
      <c r="F4081" s="57" t="s">
        <v>12</v>
      </c>
      <c r="H4081" s="57">
        <v>2010</v>
      </c>
      <c r="M4081" s="58">
        <v>9800</v>
      </c>
      <c r="O4081" s="57">
        <v>930.1</v>
      </c>
      <c r="P4081" s="57" t="s">
        <v>12</v>
      </c>
    </row>
    <row r="4082" spans="1:16" x14ac:dyDescent="0.25">
      <c r="A4082" s="57" t="s">
        <v>56</v>
      </c>
      <c r="B4082" s="57" t="s">
        <v>55</v>
      </c>
      <c r="C4082" s="57" t="s">
        <v>5</v>
      </c>
      <c r="D4082" s="58">
        <v>9800</v>
      </c>
      <c r="F4082" s="57" t="s">
        <v>12</v>
      </c>
      <c r="H4082" s="57">
        <v>2010</v>
      </c>
      <c r="M4082" s="58">
        <v>9800</v>
      </c>
      <c r="O4082" s="57">
        <v>930.1</v>
      </c>
      <c r="P4082" s="57" t="s">
        <v>12</v>
      </c>
    </row>
    <row r="4083" spans="1:16" x14ac:dyDescent="0.25">
      <c r="A4083" s="57" t="s">
        <v>56</v>
      </c>
      <c r="B4083" s="57" t="s">
        <v>55</v>
      </c>
      <c r="C4083" s="57" t="s">
        <v>5</v>
      </c>
      <c r="D4083" s="58">
        <v>9800</v>
      </c>
      <c r="F4083" s="57" t="s">
        <v>12</v>
      </c>
      <c r="H4083" s="57">
        <v>2011</v>
      </c>
      <c r="M4083" s="58">
        <v>9800</v>
      </c>
      <c r="O4083" s="57">
        <v>930.1</v>
      </c>
      <c r="P4083" s="57" t="s">
        <v>12</v>
      </c>
    </row>
    <row r="4084" spans="1:16" x14ac:dyDescent="0.25">
      <c r="A4084" s="57" t="s">
        <v>56</v>
      </c>
      <c r="B4084" s="57" t="s">
        <v>55</v>
      </c>
      <c r="C4084" s="57" t="s">
        <v>5</v>
      </c>
      <c r="D4084" s="58">
        <v>9800</v>
      </c>
      <c r="F4084" s="57" t="s">
        <v>12</v>
      </c>
      <c r="H4084" s="57">
        <v>2011</v>
      </c>
      <c r="M4084" s="58">
        <v>9800</v>
      </c>
      <c r="O4084" s="57">
        <v>930.1</v>
      </c>
      <c r="P4084" s="57" t="s">
        <v>12</v>
      </c>
    </row>
    <row r="4085" spans="1:16" x14ac:dyDescent="0.25">
      <c r="A4085" s="57" t="s">
        <v>56</v>
      </c>
      <c r="B4085" s="57" t="s">
        <v>55</v>
      </c>
      <c r="C4085" s="57" t="s">
        <v>5</v>
      </c>
      <c r="D4085" s="58">
        <v>9800</v>
      </c>
      <c r="F4085" s="57" t="s">
        <v>12</v>
      </c>
      <c r="H4085" s="57">
        <v>2011</v>
      </c>
      <c r="M4085" s="58">
        <v>9800</v>
      </c>
      <c r="O4085" s="57">
        <v>930.1</v>
      </c>
      <c r="P4085" s="57" t="s">
        <v>12</v>
      </c>
    </row>
    <row r="4086" spans="1:16" x14ac:dyDescent="0.25">
      <c r="A4086" s="57" t="s">
        <v>56</v>
      </c>
      <c r="B4086" s="57" t="s">
        <v>55</v>
      </c>
      <c r="C4086" s="57" t="s">
        <v>5</v>
      </c>
      <c r="D4086" s="58">
        <v>9800</v>
      </c>
      <c r="F4086" s="57" t="s">
        <v>12</v>
      </c>
      <c r="H4086" s="57">
        <v>2011</v>
      </c>
      <c r="M4086" s="58">
        <v>9800</v>
      </c>
      <c r="O4086" s="57">
        <v>930.1</v>
      </c>
      <c r="P4086" s="57" t="s">
        <v>12</v>
      </c>
    </row>
    <row r="4087" spans="1:16" x14ac:dyDescent="0.25">
      <c r="A4087" s="57" t="s">
        <v>56</v>
      </c>
      <c r="B4087" s="57" t="s">
        <v>55</v>
      </c>
      <c r="C4087" s="57" t="s">
        <v>5</v>
      </c>
      <c r="D4087" s="58">
        <v>9800</v>
      </c>
      <c r="F4087" s="57" t="s">
        <v>12</v>
      </c>
      <c r="H4087" s="57">
        <v>2011</v>
      </c>
      <c r="M4087" s="58">
        <v>9800</v>
      </c>
      <c r="O4087" s="57">
        <v>930.1</v>
      </c>
      <c r="P4087" s="57" t="s">
        <v>12</v>
      </c>
    </row>
    <row r="4088" spans="1:16" x14ac:dyDescent="0.25">
      <c r="A4088" s="57" t="s">
        <v>56</v>
      </c>
      <c r="B4088" s="57" t="s">
        <v>55</v>
      </c>
      <c r="C4088" s="57" t="s">
        <v>5</v>
      </c>
      <c r="D4088" s="58">
        <v>9800</v>
      </c>
      <c r="F4088" s="57" t="s">
        <v>12</v>
      </c>
      <c r="H4088" s="57">
        <v>2011</v>
      </c>
      <c r="M4088" s="58">
        <v>9800</v>
      </c>
      <c r="O4088" s="57">
        <v>930.1</v>
      </c>
      <c r="P4088" s="57" t="s">
        <v>12</v>
      </c>
    </row>
    <row r="4089" spans="1:16" x14ac:dyDescent="0.25">
      <c r="A4089" s="57" t="s">
        <v>56</v>
      </c>
      <c r="B4089" s="57" t="s">
        <v>55</v>
      </c>
      <c r="C4089" s="57" t="s">
        <v>5</v>
      </c>
      <c r="D4089" s="58">
        <v>9800</v>
      </c>
      <c r="F4089" s="57" t="s">
        <v>12</v>
      </c>
      <c r="H4089" s="57">
        <v>2011</v>
      </c>
      <c r="M4089" s="58">
        <v>9800</v>
      </c>
      <c r="O4089" s="57">
        <v>930.1</v>
      </c>
      <c r="P4089" s="57" t="s">
        <v>12</v>
      </c>
    </row>
    <row r="4090" spans="1:16" x14ac:dyDescent="0.25">
      <c r="A4090" s="57" t="s">
        <v>56</v>
      </c>
      <c r="B4090" s="57" t="s">
        <v>55</v>
      </c>
      <c r="C4090" s="57" t="s">
        <v>5</v>
      </c>
      <c r="D4090" s="58">
        <v>9800</v>
      </c>
      <c r="F4090" s="57" t="s">
        <v>12</v>
      </c>
      <c r="H4090" s="57">
        <v>2011</v>
      </c>
      <c r="M4090" s="58">
        <v>9800</v>
      </c>
      <c r="O4090" s="57">
        <v>930.1</v>
      </c>
      <c r="P4090" s="57" t="s">
        <v>12</v>
      </c>
    </row>
    <row r="4091" spans="1:16" x14ac:dyDescent="0.25">
      <c r="A4091" s="57" t="s">
        <v>56</v>
      </c>
      <c r="B4091" s="57" t="s">
        <v>55</v>
      </c>
      <c r="C4091" s="57" t="s">
        <v>5</v>
      </c>
      <c r="D4091" s="58">
        <v>9800</v>
      </c>
      <c r="F4091" s="57" t="s">
        <v>12</v>
      </c>
      <c r="H4091" s="57">
        <v>2011</v>
      </c>
      <c r="M4091" s="58">
        <v>9800</v>
      </c>
      <c r="O4091" s="57">
        <v>930.1</v>
      </c>
      <c r="P4091" s="57" t="s">
        <v>12</v>
      </c>
    </row>
    <row r="4092" spans="1:16" x14ac:dyDescent="0.25">
      <c r="A4092" s="57" t="s">
        <v>56</v>
      </c>
      <c r="B4092" s="57" t="s">
        <v>55</v>
      </c>
      <c r="C4092" s="57" t="s">
        <v>5</v>
      </c>
      <c r="D4092" s="58">
        <v>9800</v>
      </c>
      <c r="F4092" s="57" t="s">
        <v>12</v>
      </c>
      <c r="H4092" s="57">
        <v>2011</v>
      </c>
      <c r="M4092" s="58">
        <v>9800</v>
      </c>
      <c r="O4092" s="57">
        <v>930.1</v>
      </c>
      <c r="P4092" s="57" t="s">
        <v>12</v>
      </c>
    </row>
    <row r="4093" spans="1:16" x14ac:dyDescent="0.25">
      <c r="A4093" s="57" t="s">
        <v>56</v>
      </c>
      <c r="B4093" s="57" t="s">
        <v>55</v>
      </c>
      <c r="C4093" s="57" t="s">
        <v>5</v>
      </c>
      <c r="D4093" s="58">
        <v>9800</v>
      </c>
      <c r="F4093" s="57" t="s">
        <v>12</v>
      </c>
      <c r="H4093" s="57">
        <v>2011</v>
      </c>
      <c r="M4093" s="58">
        <v>9800</v>
      </c>
      <c r="O4093" s="57">
        <v>930.1</v>
      </c>
      <c r="P4093" s="57" t="s">
        <v>12</v>
      </c>
    </row>
    <row r="4094" spans="1:16" x14ac:dyDescent="0.25">
      <c r="A4094" s="57" t="s">
        <v>56</v>
      </c>
      <c r="B4094" s="57" t="s">
        <v>55</v>
      </c>
      <c r="C4094" s="57" t="s">
        <v>5</v>
      </c>
      <c r="D4094" s="58">
        <v>9800</v>
      </c>
      <c r="F4094" s="57" t="s">
        <v>12</v>
      </c>
      <c r="H4094" s="57">
        <v>2011</v>
      </c>
      <c r="M4094" s="58">
        <v>9800</v>
      </c>
      <c r="O4094" s="57">
        <v>930.1</v>
      </c>
      <c r="P4094" s="57" t="s">
        <v>12</v>
      </c>
    </row>
    <row r="4095" spans="1:16" x14ac:dyDescent="0.25">
      <c r="A4095" s="57" t="s">
        <v>56</v>
      </c>
      <c r="B4095" s="57" t="s">
        <v>55</v>
      </c>
      <c r="C4095" s="57" t="s">
        <v>5</v>
      </c>
      <c r="D4095" s="58">
        <v>9800</v>
      </c>
      <c r="F4095" s="57" t="s">
        <v>12</v>
      </c>
      <c r="H4095" s="57">
        <v>2012</v>
      </c>
      <c r="M4095" s="58">
        <v>9800</v>
      </c>
      <c r="O4095" s="57">
        <v>930.1</v>
      </c>
      <c r="P4095" s="57" t="s">
        <v>12</v>
      </c>
    </row>
    <row r="4096" spans="1:16" x14ac:dyDescent="0.25">
      <c r="A4096" s="57" t="s">
        <v>56</v>
      </c>
      <c r="B4096" s="57" t="s">
        <v>55</v>
      </c>
      <c r="C4096" s="57" t="s">
        <v>5</v>
      </c>
      <c r="D4096" s="58">
        <v>9800</v>
      </c>
      <c r="F4096" s="57" t="s">
        <v>12</v>
      </c>
      <c r="H4096" s="57">
        <v>2012</v>
      </c>
      <c r="M4096" s="58">
        <v>9800</v>
      </c>
      <c r="O4096" s="57">
        <v>930.1</v>
      </c>
      <c r="P4096" s="57" t="s">
        <v>12</v>
      </c>
    </row>
    <row r="4097" spans="1:16" x14ac:dyDescent="0.25">
      <c r="A4097" s="57" t="s">
        <v>56</v>
      </c>
      <c r="B4097" s="57" t="s">
        <v>55</v>
      </c>
      <c r="C4097" s="57" t="s">
        <v>5</v>
      </c>
      <c r="D4097" s="58">
        <v>9800</v>
      </c>
      <c r="F4097" s="57" t="s">
        <v>12</v>
      </c>
      <c r="H4097" s="57">
        <v>2012</v>
      </c>
      <c r="M4097" s="58">
        <v>9800</v>
      </c>
      <c r="O4097" s="57">
        <v>930.1</v>
      </c>
      <c r="P4097" s="57" t="s">
        <v>12</v>
      </c>
    </row>
    <row r="4098" spans="1:16" x14ac:dyDescent="0.25">
      <c r="A4098" s="57" t="s">
        <v>56</v>
      </c>
      <c r="B4098" s="57" t="s">
        <v>55</v>
      </c>
      <c r="C4098" s="57" t="s">
        <v>5</v>
      </c>
      <c r="D4098" s="58">
        <v>9800</v>
      </c>
      <c r="F4098" s="57" t="s">
        <v>12</v>
      </c>
      <c r="H4098" s="57">
        <v>2012</v>
      </c>
      <c r="M4098" s="58">
        <v>9800</v>
      </c>
      <c r="O4098" s="57">
        <v>930.1</v>
      </c>
      <c r="P4098" s="57" t="s">
        <v>12</v>
      </c>
    </row>
    <row r="4099" spans="1:16" x14ac:dyDescent="0.25">
      <c r="A4099" s="57" t="s">
        <v>56</v>
      </c>
      <c r="B4099" s="57" t="s">
        <v>55</v>
      </c>
      <c r="C4099" s="57" t="s">
        <v>5</v>
      </c>
      <c r="D4099" s="58">
        <v>9800</v>
      </c>
      <c r="F4099" s="57" t="s">
        <v>12</v>
      </c>
      <c r="H4099" s="57">
        <v>2012</v>
      </c>
      <c r="M4099" s="58">
        <v>9800</v>
      </c>
      <c r="O4099" s="57">
        <v>930.1</v>
      </c>
      <c r="P4099" s="57" t="s">
        <v>12</v>
      </c>
    </row>
    <row r="4100" spans="1:16" x14ac:dyDescent="0.25">
      <c r="A4100" s="57" t="s">
        <v>56</v>
      </c>
      <c r="B4100" s="57" t="s">
        <v>55</v>
      </c>
      <c r="C4100" s="57" t="s">
        <v>5</v>
      </c>
      <c r="D4100" s="58">
        <v>10559.5</v>
      </c>
      <c r="F4100" s="57" t="s">
        <v>12</v>
      </c>
      <c r="H4100" s="57">
        <v>2012</v>
      </c>
      <c r="M4100" s="58">
        <v>10559.5</v>
      </c>
      <c r="O4100" s="57">
        <v>930.1</v>
      </c>
      <c r="P4100" s="57" t="s">
        <v>12</v>
      </c>
    </row>
    <row r="4101" spans="1:16" x14ac:dyDescent="0.25">
      <c r="A4101" s="57" t="s">
        <v>56</v>
      </c>
      <c r="B4101" s="57" t="s">
        <v>55</v>
      </c>
      <c r="C4101" s="57" t="s">
        <v>5</v>
      </c>
      <c r="D4101" s="58">
        <v>9800</v>
      </c>
      <c r="F4101" s="57" t="s">
        <v>12</v>
      </c>
      <c r="H4101" s="57">
        <v>2012</v>
      </c>
      <c r="M4101" s="58">
        <v>9800</v>
      </c>
      <c r="O4101" s="57">
        <v>930.1</v>
      </c>
      <c r="P4101" s="57" t="s">
        <v>12</v>
      </c>
    </row>
    <row r="4102" spans="1:16" x14ac:dyDescent="0.25">
      <c r="A4102" s="57" t="s">
        <v>56</v>
      </c>
      <c r="B4102" s="57" t="s">
        <v>55</v>
      </c>
      <c r="C4102" s="57" t="s">
        <v>5</v>
      </c>
      <c r="D4102" s="58">
        <v>9800</v>
      </c>
      <c r="F4102" s="57" t="s">
        <v>12</v>
      </c>
      <c r="H4102" s="57">
        <v>2012</v>
      </c>
      <c r="M4102" s="58">
        <v>9800</v>
      </c>
      <c r="O4102" s="57">
        <v>930.1</v>
      </c>
      <c r="P4102" s="57" t="s">
        <v>12</v>
      </c>
    </row>
    <row r="4103" spans="1:16" x14ac:dyDescent="0.25">
      <c r="A4103" s="57" t="s">
        <v>56</v>
      </c>
      <c r="B4103" s="57" t="s">
        <v>55</v>
      </c>
      <c r="C4103" s="57" t="s">
        <v>5</v>
      </c>
      <c r="D4103" s="58">
        <v>9800</v>
      </c>
      <c r="F4103" s="57" t="s">
        <v>12</v>
      </c>
      <c r="H4103" s="57">
        <v>2012</v>
      </c>
      <c r="M4103" s="58">
        <v>9800</v>
      </c>
      <c r="O4103" s="57">
        <v>930.1</v>
      </c>
      <c r="P4103" s="57" t="s">
        <v>12</v>
      </c>
    </row>
    <row r="4104" spans="1:16" x14ac:dyDescent="0.25">
      <c r="A4104" s="57" t="s">
        <v>56</v>
      </c>
      <c r="B4104" s="57" t="s">
        <v>55</v>
      </c>
      <c r="C4104" s="57" t="s">
        <v>5</v>
      </c>
      <c r="D4104" s="58">
        <v>9800</v>
      </c>
      <c r="F4104" s="57" t="s">
        <v>12</v>
      </c>
      <c r="H4104" s="57">
        <v>2012</v>
      </c>
      <c r="M4104" s="58">
        <v>9800</v>
      </c>
      <c r="O4104" s="57">
        <v>930.1</v>
      </c>
      <c r="P4104" s="57" t="s">
        <v>12</v>
      </c>
    </row>
    <row r="4105" spans="1:16" x14ac:dyDescent="0.25">
      <c r="A4105" s="57" t="s">
        <v>56</v>
      </c>
      <c r="B4105" s="57" t="s">
        <v>55</v>
      </c>
      <c r="C4105" s="57" t="s">
        <v>5</v>
      </c>
      <c r="D4105" s="58">
        <v>9800</v>
      </c>
      <c r="F4105" s="57" t="s">
        <v>12</v>
      </c>
      <c r="H4105" s="57">
        <v>2012</v>
      </c>
      <c r="M4105" s="58">
        <v>9800</v>
      </c>
      <c r="O4105" s="57">
        <v>930.1</v>
      </c>
      <c r="P4105" s="57" t="s">
        <v>12</v>
      </c>
    </row>
    <row r="4106" spans="1:16" x14ac:dyDescent="0.25">
      <c r="A4106" s="57" t="s">
        <v>56</v>
      </c>
      <c r="B4106" s="57" t="s">
        <v>55</v>
      </c>
      <c r="C4106" s="57" t="s">
        <v>5</v>
      </c>
      <c r="D4106" s="58">
        <v>9800</v>
      </c>
      <c r="F4106" s="57" t="s">
        <v>12</v>
      </c>
      <c r="H4106" s="57">
        <v>2012</v>
      </c>
      <c r="M4106" s="58">
        <v>9800</v>
      </c>
      <c r="O4106" s="57">
        <v>930.1</v>
      </c>
      <c r="P4106" s="57" t="s">
        <v>12</v>
      </c>
    </row>
    <row r="4107" spans="1:16" x14ac:dyDescent="0.25">
      <c r="A4107" s="57" t="s">
        <v>56</v>
      </c>
      <c r="B4107" s="57" t="s">
        <v>55</v>
      </c>
      <c r="C4107" s="57" t="s">
        <v>5</v>
      </c>
      <c r="D4107" s="58">
        <v>9800</v>
      </c>
      <c r="F4107" s="57" t="s">
        <v>12</v>
      </c>
      <c r="H4107" s="57">
        <v>2013</v>
      </c>
      <c r="M4107" s="58">
        <v>9800</v>
      </c>
      <c r="O4107" s="57">
        <v>930.1</v>
      </c>
      <c r="P4107" s="57" t="s">
        <v>12</v>
      </c>
    </row>
    <row r="4108" spans="1:16" x14ac:dyDescent="0.25">
      <c r="A4108" s="57" t="s">
        <v>56</v>
      </c>
      <c r="B4108" s="57" t="s">
        <v>55</v>
      </c>
      <c r="C4108" s="57" t="s">
        <v>5</v>
      </c>
      <c r="D4108" s="58">
        <v>9800</v>
      </c>
      <c r="F4108" s="57" t="s">
        <v>12</v>
      </c>
      <c r="H4108" s="57">
        <v>2013</v>
      </c>
      <c r="M4108" s="58">
        <v>9800</v>
      </c>
      <c r="O4108" s="57">
        <v>930.1</v>
      </c>
      <c r="P4108" s="57" t="s">
        <v>12</v>
      </c>
    </row>
    <row r="4109" spans="1:16" x14ac:dyDescent="0.25">
      <c r="A4109" s="57" t="s">
        <v>56</v>
      </c>
      <c r="B4109" s="57" t="s">
        <v>55</v>
      </c>
      <c r="C4109" s="57" t="s">
        <v>5</v>
      </c>
      <c r="D4109" s="58">
        <v>9800</v>
      </c>
      <c r="F4109" s="57" t="s">
        <v>12</v>
      </c>
      <c r="H4109" s="57">
        <v>2013</v>
      </c>
      <c r="M4109" s="58">
        <v>9800</v>
      </c>
      <c r="O4109" s="57">
        <v>930.1</v>
      </c>
      <c r="P4109" s="57" t="s">
        <v>12</v>
      </c>
    </row>
    <row r="4110" spans="1:16" x14ac:dyDescent="0.25">
      <c r="A4110" s="57" t="s">
        <v>56</v>
      </c>
      <c r="B4110" s="57" t="s">
        <v>55</v>
      </c>
      <c r="C4110" s="57" t="s">
        <v>5</v>
      </c>
      <c r="D4110" s="58">
        <v>9800</v>
      </c>
      <c r="F4110" s="57" t="s">
        <v>12</v>
      </c>
      <c r="H4110" s="57">
        <v>2013</v>
      </c>
      <c r="M4110" s="58">
        <v>9800</v>
      </c>
      <c r="O4110" s="57">
        <v>930.1</v>
      </c>
      <c r="P4110" s="57" t="s">
        <v>12</v>
      </c>
    </row>
    <row r="4111" spans="1:16" x14ac:dyDescent="0.25">
      <c r="A4111" s="57" t="s">
        <v>56</v>
      </c>
      <c r="B4111" s="57" t="s">
        <v>55</v>
      </c>
      <c r="C4111" s="57" t="s">
        <v>5</v>
      </c>
      <c r="D4111" s="58">
        <v>9800</v>
      </c>
      <c r="F4111" s="57" t="s">
        <v>12</v>
      </c>
      <c r="H4111" s="57">
        <v>2013</v>
      </c>
      <c r="M4111" s="58">
        <v>9800</v>
      </c>
      <c r="O4111" s="57">
        <v>930.1</v>
      </c>
      <c r="P4111" s="57" t="s">
        <v>12</v>
      </c>
    </row>
    <row r="4112" spans="1:16" x14ac:dyDescent="0.25">
      <c r="A4112" s="57" t="s">
        <v>56</v>
      </c>
      <c r="B4112" s="57" t="s">
        <v>55</v>
      </c>
      <c r="C4112" s="57" t="s">
        <v>5</v>
      </c>
      <c r="D4112" s="58">
        <v>9800</v>
      </c>
      <c r="F4112" s="57" t="s">
        <v>12</v>
      </c>
      <c r="H4112" s="57">
        <v>2013</v>
      </c>
      <c r="M4112" s="58">
        <v>9800</v>
      </c>
      <c r="O4112" s="57">
        <v>930.1</v>
      </c>
      <c r="P4112" s="57" t="s">
        <v>12</v>
      </c>
    </row>
    <row r="4113" spans="1:16" x14ac:dyDescent="0.25">
      <c r="A4113" s="57" t="s">
        <v>56</v>
      </c>
      <c r="B4113" s="57" t="s">
        <v>55</v>
      </c>
      <c r="C4113" s="57" t="s">
        <v>5</v>
      </c>
      <c r="D4113" s="58">
        <v>9800</v>
      </c>
      <c r="F4113" s="57" t="s">
        <v>12</v>
      </c>
      <c r="H4113" s="57">
        <v>2013</v>
      </c>
      <c r="M4113" s="58">
        <v>9800</v>
      </c>
      <c r="O4113" s="57">
        <v>930.1</v>
      </c>
      <c r="P4113" s="57" t="s">
        <v>12</v>
      </c>
    </row>
    <row r="4114" spans="1:16" x14ac:dyDescent="0.25">
      <c r="A4114" s="57" t="s">
        <v>56</v>
      </c>
      <c r="B4114" s="57" t="s">
        <v>55</v>
      </c>
      <c r="C4114" s="57" t="s">
        <v>5</v>
      </c>
      <c r="D4114" s="58">
        <v>9800</v>
      </c>
      <c r="F4114" s="57" t="s">
        <v>12</v>
      </c>
      <c r="H4114" s="57">
        <v>2013</v>
      </c>
      <c r="M4114" s="58">
        <v>9800</v>
      </c>
      <c r="O4114" s="57">
        <v>930.1</v>
      </c>
      <c r="P4114" s="57" t="s">
        <v>12</v>
      </c>
    </row>
    <row r="4115" spans="1:16" x14ac:dyDescent="0.25">
      <c r="A4115" s="57" t="s">
        <v>56</v>
      </c>
      <c r="B4115" s="57" t="s">
        <v>55</v>
      </c>
      <c r="C4115" s="57" t="s">
        <v>5</v>
      </c>
      <c r="D4115" s="58">
        <v>9800</v>
      </c>
      <c r="F4115" s="57" t="s">
        <v>12</v>
      </c>
      <c r="H4115" s="57">
        <v>2013</v>
      </c>
      <c r="M4115" s="58">
        <v>9800</v>
      </c>
      <c r="O4115" s="57">
        <v>930.1</v>
      </c>
      <c r="P4115" s="57" t="s">
        <v>12</v>
      </c>
    </row>
    <row r="4116" spans="1:16" x14ac:dyDescent="0.25">
      <c r="A4116" s="57" t="s">
        <v>56</v>
      </c>
      <c r="B4116" s="57" t="s">
        <v>55</v>
      </c>
      <c r="C4116" s="57" t="s">
        <v>5</v>
      </c>
      <c r="D4116" s="58">
        <v>9800</v>
      </c>
      <c r="F4116" s="57" t="s">
        <v>12</v>
      </c>
      <c r="H4116" s="57">
        <v>2013</v>
      </c>
      <c r="M4116" s="58">
        <v>9800</v>
      </c>
      <c r="O4116" s="57">
        <v>930.1</v>
      </c>
      <c r="P4116" s="57" t="s">
        <v>12</v>
      </c>
    </row>
    <row r="4117" spans="1:16" x14ac:dyDescent="0.25">
      <c r="A4117" s="57" t="s">
        <v>56</v>
      </c>
      <c r="B4117" s="57" t="s">
        <v>55</v>
      </c>
      <c r="C4117" s="57" t="s">
        <v>5</v>
      </c>
      <c r="D4117" s="58">
        <v>9800</v>
      </c>
      <c r="F4117" s="57" t="s">
        <v>12</v>
      </c>
      <c r="H4117" s="57">
        <v>2013</v>
      </c>
      <c r="M4117" s="58">
        <v>9800</v>
      </c>
      <c r="O4117" s="57">
        <v>930.1</v>
      </c>
      <c r="P4117" s="57" t="s">
        <v>12</v>
      </c>
    </row>
    <row r="4118" spans="1:16" x14ac:dyDescent="0.25">
      <c r="A4118" s="57" t="s">
        <v>56</v>
      </c>
      <c r="B4118" s="57" t="s">
        <v>55</v>
      </c>
      <c r="C4118" s="57" t="s">
        <v>5</v>
      </c>
      <c r="D4118" s="58">
        <v>9800</v>
      </c>
      <c r="F4118" s="57" t="s">
        <v>12</v>
      </c>
      <c r="H4118" s="57">
        <v>2013</v>
      </c>
      <c r="M4118" s="58">
        <v>9800</v>
      </c>
      <c r="O4118" s="57">
        <v>930.1</v>
      </c>
      <c r="P4118" s="57" t="s">
        <v>12</v>
      </c>
    </row>
    <row r="4119" spans="1:16" x14ac:dyDescent="0.25">
      <c r="A4119" s="57" t="s">
        <v>56</v>
      </c>
      <c r="B4119" s="57" t="s">
        <v>55</v>
      </c>
      <c r="C4119" s="57" t="s">
        <v>5</v>
      </c>
      <c r="D4119" s="58">
        <v>9800</v>
      </c>
      <c r="F4119" s="57" t="s">
        <v>12</v>
      </c>
      <c r="H4119" s="57">
        <v>2013</v>
      </c>
      <c r="M4119" s="58">
        <v>9800</v>
      </c>
      <c r="O4119" s="57">
        <v>930.1</v>
      </c>
      <c r="P4119" s="57" t="s">
        <v>12</v>
      </c>
    </row>
    <row r="4120" spans="1:16" x14ac:dyDescent="0.25">
      <c r="A4120" s="57" t="s">
        <v>56</v>
      </c>
      <c r="B4120" s="57" t="s">
        <v>55</v>
      </c>
      <c r="C4120" s="57" t="s">
        <v>5</v>
      </c>
      <c r="D4120" s="58">
        <v>9800</v>
      </c>
      <c r="F4120" s="57" t="s">
        <v>12</v>
      </c>
      <c r="H4120" s="57">
        <v>2014</v>
      </c>
      <c r="M4120" s="58">
        <v>9800</v>
      </c>
      <c r="O4120" s="57">
        <v>930.1</v>
      </c>
      <c r="P4120" s="57" t="s">
        <v>12</v>
      </c>
    </row>
    <row r="4121" spans="1:16" x14ac:dyDescent="0.25">
      <c r="A4121" s="57" t="s">
        <v>56</v>
      </c>
      <c r="B4121" s="57" t="s">
        <v>55</v>
      </c>
      <c r="C4121" s="57" t="s">
        <v>5</v>
      </c>
      <c r="D4121" s="58">
        <v>9800</v>
      </c>
      <c r="F4121" s="57" t="s">
        <v>12</v>
      </c>
      <c r="H4121" s="57">
        <v>2014</v>
      </c>
      <c r="M4121" s="58">
        <v>9800</v>
      </c>
      <c r="O4121" s="57">
        <v>930.1</v>
      </c>
      <c r="P4121" s="57" t="s">
        <v>12</v>
      </c>
    </row>
    <row r="4122" spans="1:16" x14ac:dyDescent="0.25">
      <c r="A4122" s="57" t="s">
        <v>56</v>
      </c>
      <c r="B4122" s="57" t="s">
        <v>55</v>
      </c>
      <c r="C4122" s="57" t="s">
        <v>5</v>
      </c>
      <c r="D4122" s="58">
        <v>9800</v>
      </c>
      <c r="F4122" s="57" t="s">
        <v>12</v>
      </c>
      <c r="H4122" s="57">
        <v>2014</v>
      </c>
      <c r="M4122" s="58">
        <v>9800</v>
      </c>
      <c r="O4122" s="57">
        <v>930.1</v>
      </c>
      <c r="P4122" s="57" t="s">
        <v>12</v>
      </c>
    </row>
    <row r="4123" spans="1:16" x14ac:dyDescent="0.25">
      <c r="A4123" s="57" t="s">
        <v>56</v>
      </c>
      <c r="B4123" s="57" t="s">
        <v>55</v>
      </c>
      <c r="C4123" s="57" t="s">
        <v>5</v>
      </c>
      <c r="D4123" s="58">
        <v>9800</v>
      </c>
      <c r="F4123" s="57" t="s">
        <v>12</v>
      </c>
      <c r="H4123" s="57">
        <v>2014</v>
      </c>
      <c r="M4123" s="58">
        <v>9800</v>
      </c>
      <c r="O4123" s="57">
        <v>930.1</v>
      </c>
      <c r="P4123" s="57" t="s">
        <v>12</v>
      </c>
    </row>
    <row r="4124" spans="1:16" x14ac:dyDescent="0.25">
      <c r="A4124" s="57" t="s">
        <v>56</v>
      </c>
      <c r="B4124" s="57" t="s">
        <v>55</v>
      </c>
      <c r="C4124" s="57" t="s">
        <v>5</v>
      </c>
      <c r="D4124" s="58">
        <v>9800</v>
      </c>
      <c r="F4124" s="57" t="s">
        <v>12</v>
      </c>
      <c r="H4124" s="57">
        <v>2014</v>
      </c>
      <c r="M4124" s="58">
        <v>9800</v>
      </c>
      <c r="O4124" s="57">
        <v>930.1</v>
      </c>
      <c r="P4124" s="57" t="s">
        <v>12</v>
      </c>
    </row>
    <row r="4125" spans="1:16" x14ac:dyDescent="0.25">
      <c r="A4125" s="57" t="s">
        <v>56</v>
      </c>
      <c r="B4125" s="57" t="s">
        <v>55</v>
      </c>
      <c r="C4125" s="57" t="s">
        <v>5</v>
      </c>
      <c r="D4125" s="58">
        <v>9800</v>
      </c>
      <c r="F4125" s="57" t="s">
        <v>12</v>
      </c>
      <c r="H4125" s="57">
        <v>2014</v>
      </c>
      <c r="M4125" s="58">
        <v>9800</v>
      </c>
      <c r="O4125" s="57">
        <v>930.1</v>
      </c>
      <c r="P4125" s="57" t="s">
        <v>12</v>
      </c>
    </row>
    <row r="4126" spans="1:16" x14ac:dyDescent="0.25">
      <c r="A4126" s="57" t="s">
        <v>56</v>
      </c>
      <c r="B4126" s="57" t="s">
        <v>55</v>
      </c>
      <c r="C4126" s="57" t="s">
        <v>5</v>
      </c>
      <c r="D4126" s="58">
        <v>9800</v>
      </c>
      <c r="F4126" s="57" t="s">
        <v>12</v>
      </c>
      <c r="H4126" s="57">
        <v>2014</v>
      </c>
      <c r="M4126" s="58">
        <v>9800</v>
      </c>
      <c r="O4126" s="57">
        <v>930.1</v>
      </c>
      <c r="P4126" s="57" t="s">
        <v>12</v>
      </c>
    </row>
    <row r="4127" spans="1:16" x14ac:dyDescent="0.25">
      <c r="A4127" s="57" t="s">
        <v>56</v>
      </c>
      <c r="B4127" s="57" t="s">
        <v>55</v>
      </c>
      <c r="C4127" s="57" t="s">
        <v>5</v>
      </c>
      <c r="D4127" s="58">
        <v>9800</v>
      </c>
      <c r="F4127" s="57" t="s">
        <v>12</v>
      </c>
      <c r="H4127" s="57">
        <v>2014</v>
      </c>
      <c r="M4127" s="58">
        <v>9800</v>
      </c>
      <c r="O4127" s="57">
        <v>930.1</v>
      </c>
      <c r="P4127" s="57" t="s">
        <v>12</v>
      </c>
    </row>
    <row r="4128" spans="1:16" x14ac:dyDescent="0.25">
      <c r="A4128" s="57" t="s">
        <v>56</v>
      </c>
      <c r="B4128" s="57" t="s">
        <v>55</v>
      </c>
      <c r="C4128" s="57" t="s">
        <v>5</v>
      </c>
      <c r="D4128" s="58">
        <v>9800</v>
      </c>
      <c r="F4128" s="57" t="s">
        <v>12</v>
      </c>
      <c r="H4128" s="57">
        <v>2014</v>
      </c>
      <c r="M4128" s="58">
        <v>9800</v>
      </c>
      <c r="O4128" s="57">
        <v>930.1</v>
      </c>
      <c r="P4128" s="57" t="s">
        <v>12</v>
      </c>
    </row>
    <row r="4129" spans="1:16" x14ac:dyDescent="0.25">
      <c r="A4129" s="57" t="s">
        <v>56</v>
      </c>
      <c r="B4129" s="57" t="s">
        <v>55</v>
      </c>
      <c r="C4129" s="57" t="s">
        <v>5</v>
      </c>
      <c r="D4129" s="58">
        <v>9800</v>
      </c>
      <c r="F4129" s="57" t="s">
        <v>12</v>
      </c>
      <c r="H4129" s="57">
        <v>2014</v>
      </c>
      <c r="M4129" s="58">
        <v>9800</v>
      </c>
      <c r="O4129" s="57">
        <v>930.1</v>
      </c>
      <c r="P4129" s="57" t="s">
        <v>12</v>
      </c>
    </row>
    <row r="4130" spans="1:16" x14ac:dyDescent="0.25">
      <c r="A4130" s="57" t="s">
        <v>56</v>
      </c>
      <c r="B4130" s="57" t="s">
        <v>55</v>
      </c>
      <c r="C4130" s="57" t="s">
        <v>5</v>
      </c>
      <c r="D4130" s="58">
        <v>9800</v>
      </c>
      <c r="F4130" s="57" t="s">
        <v>12</v>
      </c>
      <c r="H4130" s="57">
        <v>2014</v>
      </c>
      <c r="M4130" s="58">
        <v>9800</v>
      </c>
      <c r="O4130" s="57">
        <v>930.1</v>
      </c>
      <c r="P4130" s="57" t="s">
        <v>12</v>
      </c>
    </row>
    <row r="4131" spans="1:16" x14ac:dyDescent="0.25">
      <c r="A4131" s="57" t="s">
        <v>56</v>
      </c>
      <c r="B4131" s="57" t="s">
        <v>55</v>
      </c>
      <c r="C4131" s="57" t="s">
        <v>5</v>
      </c>
      <c r="D4131" s="58">
        <v>9800</v>
      </c>
      <c r="F4131" s="57" t="s">
        <v>12</v>
      </c>
      <c r="H4131" s="57">
        <v>2014</v>
      </c>
      <c r="M4131" s="58">
        <v>9800</v>
      </c>
      <c r="O4131" s="57">
        <v>930.1</v>
      </c>
      <c r="P4131" s="57" t="s">
        <v>12</v>
      </c>
    </row>
    <row r="4132" spans="1:16" x14ac:dyDescent="0.25">
      <c r="A4132" s="57" t="s">
        <v>56</v>
      </c>
      <c r="B4132" s="57" t="s">
        <v>55</v>
      </c>
      <c r="C4132" s="57" t="s">
        <v>5</v>
      </c>
      <c r="D4132" s="58">
        <v>9800</v>
      </c>
      <c r="F4132" s="57" t="s">
        <v>12</v>
      </c>
      <c r="H4132" s="57">
        <v>2015</v>
      </c>
      <c r="M4132" s="58">
        <v>9800</v>
      </c>
      <c r="O4132" s="57">
        <v>930.1</v>
      </c>
      <c r="P4132" s="57" t="s">
        <v>12</v>
      </c>
    </row>
    <row r="4133" spans="1:16" x14ac:dyDescent="0.25">
      <c r="A4133" s="57" t="s">
        <v>56</v>
      </c>
      <c r="B4133" s="57" t="s">
        <v>55</v>
      </c>
      <c r="C4133" s="57" t="s">
        <v>5</v>
      </c>
      <c r="D4133" s="58">
        <v>9800</v>
      </c>
      <c r="F4133" s="57" t="s">
        <v>12</v>
      </c>
      <c r="H4133" s="57">
        <v>2015</v>
      </c>
      <c r="M4133" s="58">
        <v>9800</v>
      </c>
      <c r="O4133" s="57">
        <v>930.1</v>
      </c>
      <c r="P4133" s="57" t="s">
        <v>12</v>
      </c>
    </row>
    <row r="4134" spans="1:16" x14ac:dyDescent="0.25">
      <c r="A4134" s="57" t="s">
        <v>56</v>
      </c>
      <c r="B4134" s="57" t="s">
        <v>55</v>
      </c>
      <c r="C4134" s="57" t="s">
        <v>5</v>
      </c>
      <c r="D4134" s="58">
        <v>9800</v>
      </c>
      <c r="F4134" s="57" t="s">
        <v>12</v>
      </c>
      <c r="H4134" s="57">
        <v>2015</v>
      </c>
      <c r="M4134" s="58">
        <v>9800</v>
      </c>
      <c r="O4134" s="57">
        <v>930.1</v>
      </c>
      <c r="P4134" s="57" t="s">
        <v>12</v>
      </c>
    </row>
    <row r="4135" spans="1:16" x14ac:dyDescent="0.25">
      <c r="A4135" s="57" t="s">
        <v>56</v>
      </c>
      <c r="B4135" s="57" t="s">
        <v>55</v>
      </c>
      <c r="C4135" s="57" t="s">
        <v>5</v>
      </c>
      <c r="D4135" s="58">
        <v>9800</v>
      </c>
      <c r="F4135" s="57" t="s">
        <v>12</v>
      </c>
      <c r="H4135" s="57">
        <v>2015</v>
      </c>
      <c r="M4135" s="58">
        <v>9800</v>
      </c>
      <c r="O4135" s="57">
        <v>930.1</v>
      </c>
      <c r="P4135" s="57" t="s">
        <v>12</v>
      </c>
    </row>
    <row r="4136" spans="1:16" x14ac:dyDescent="0.25">
      <c r="A4136" s="57" t="s">
        <v>56</v>
      </c>
      <c r="B4136" s="57" t="s">
        <v>55</v>
      </c>
      <c r="C4136" s="57" t="s">
        <v>5</v>
      </c>
      <c r="D4136" s="58">
        <v>9800</v>
      </c>
      <c r="F4136" s="57" t="s">
        <v>12</v>
      </c>
      <c r="H4136" s="57">
        <v>2015</v>
      </c>
      <c r="M4136" s="58">
        <v>9800</v>
      </c>
      <c r="O4136" s="57">
        <v>930.1</v>
      </c>
      <c r="P4136" s="57" t="s">
        <v>12</v>
      </c>
    </row>
    <row r="4137" spans="1:16" x14ac:dyDescent="0.25">
      <c r="A4137" s="57" t="s">
        <v>56</v>
      </c>
      <c r="B4137" s="57" t="s">
        <v>55</v>
      </c>
      <c r="C4137" s="57" t="s">
        <v>5</v>
      </c>
      <c r="D4137" s="58">
        <v>9800</v>
      </c>
      <c r="F4137" s="57" t="s">
        <v>12</v>
      </c>
      <c r="H4137" s="57">
        <v>2015</v>
      </c>
      <c r="M4137" s="58">
        <v>9800</v>
      </c>
      <c r="O4137" s="57">
        <v>930.1</v>
      </c>
      <c r="P4137" s="57" t="s">
        <v>12</v>
      </c>
    </row>
    <row r="4138" spans="1:16" x14ac:dyDescent="0.25">
      <c r="A4138" s="57" t="s">
        <v>56</v>
      </c>
      <c r="B4138" s="57" t="s">
        <v>55</v>
      </c>
      <c r="C4138" s="57" t="s">
        <v>5</v>
      </c>
      <c r="D4138" s="58">
        <v>9800</v>
      </c>
      <c r="F4138" s="57" t="s">
        <v>12</v>
      </c>
      <c r="H4138" s="57">
        <v>2015</v>
      </c>
      <c r="M4138" s="58">
        <v>9800</v>
      </c>
      <c r="O4138" s="57">
        <v>930.1</v>
      </c>
      <c r="P4138" s="57" t="s">
        <v>12</v>
      </c>
    </row>
    <row r="4139" spans="1:16" x14ac:dyDescent="0.25">
      <c r="A4139" s="57" t="s">
        <v>56</v>
      </c>
      <c r="B4139" s="57" t="s">
        <v>55</v>
      </c>
      <c r="C4139" s="57" t="s">
        <v>5</v>
      </c>
      <c r="D4139" s="58">
        <v>9800</v>
      </c>
      <c r="F4139" s="57" t="s">
        <v>12</v>
      </c>
      <c r="H4139" s="57">
        <v>2015</v>
      </c>
      <c r="M4139" s="58">
        <v>9800</v>
      </c>
      <c r="O4139" s="57">
        <v>930.1</v>
      </c>
      <c r="P4139" s="57" t="s">
        <v>12</v>
      </c>
    </row>
    <row r="4140" spans="1:16" x14ac:dyDescent="0.25">
      <c r="A4140" s="57" t="s">
        <v>56</v>
      </c>
      <c r="B4140" s="57" t="s">
        <v>55</v>
      </c>
      <c r="C4140" s="57" t="s">
        <v>5</v>
      </c>
      <c r="D4140" s="58">
        <v>9800</v>
      </c>
      <c r="F4140" s="57" t="s">
        <v>12</v>
      </c>
      <c r="H4140" s="57">
        <v>2015</v>
      </c>
      <c r="M4140" s="58">
        <v>9800</v>
      </c>
      <c r="O4140" s="57">
        <v>930.1</v>
      </c>
      <c r="P4140" s="57" t="s">
        <v>12</v>
      </c>
    </row>
    <row r="4141" spans="1:16" x14ac:dyDescent="0.25">
      <c r="A4141" s="57" t="s">
        <v>56</v>
      </c>
      <c r="B4141" s="57" t="s">
        <v>55</v>
      </c>
      <c r="C4141" s="57" t="s">
        <v>5</v>
      </c>
      <c r="D4141" s="58">
        <v>9800</v>
      </c>
      <c r="F4141" s="57" t="s">
        <v>12</v>
      </c>
      <c r="H4141" s="57">
        <v>2015</v>
      </c>
      <c r="M4141" s="58">
        <v>9800</v>
      </c>
      <c r="O4141" s="57">
        <v>930.1</v>
      </c>
      <c r="P4141" s="57" t="s">
        <v>12</v>
      </c>
    </row>
    <row r="4142" spans="1:16" x14ac:dyDescent="0.25">
      <c r="A4142" s="57" t="s">
        <v>56</v>
      </c>
      <c r="B4142" s="57" t="s">
        <v>55</v>
      </c>
      <c r="C4142" s="57" t="s">
        <v>5</v>
      </c>
      <c r="D4142" s="58">
        <v>9800</v>
      </c>
      <c r="F4142" s="57" t="s">
        <v>12</v>
      </c>
      <c r="H4142" s="57">
        <v>2015</v>
      </c>
      <c r="M4142" s="58">
        <v>9800</v>
      </c>
      <c r="O4142" s="57">
        <v>930.1</v>
      </c>
      <c r="P4142" s="57" t="s">
        <v>12</v>
      </c>
    </row>
    <row r="4143" spans="1:16" x14ac:dyDescent="0.25">
      <c r="A4143" s="57" t="s">
        <v>56</v>
      </c>
      <c r="B4143" s="57" t="s">
        <v>55</v>
      </c>
      <c r="C4143" s="57" t="s">
        <v>5</v>
      </c>
      <c r="D4143" s="58">
        <v>9800</v>
      </c>
      <c r="F4143" s="57" t="s">
        <v>12</v>
      </c>
      <c r="H4143" s="57">
        <v>2015</v>
      </c>
      <c r="M4143" s="58">
        <v>9800</v>
      </c>
      <c r="O4143" s="57">
        <v>930.1</v>
      </c>
      <c r="P4143" s="57" t="s">
        <v>12</v>
      </c>
    </row>
    <row r="4144" spans="1:16" x14ac:dyDescent="0.25">
      <c r="A4144" s="57" t="s">
        <v>56</v>
      </c>
      <c r="B4144" s="57" t="s">
        <v>55</v>
      </c>
      <c r="C4144" s="57" t="s">
        <v>5</v>
      </c>
      <c r="D4144" s="58">
        <v>9800</v>
      </c>
      <c r="F4144" s="57" t="s">
        <v>12</v>
      </c>
      <c r="H4144" s="57">
        <v>2016</v>
      </c>
      <c r="M4144" s="58">
        <v>9800</v>
      </c>
      <c r="O4144" s="57">
        <v>930.1</v>
      </c>
      <c r="P4144" s="57" t="s">
        <v>12</v>
      </c>
    </row>
    <row r="4145" spans="1:16" x14ac:dyDescent="0.25">
      <c r="A4145" s="57" t="s">
        <v>56</v>
      </c>
      <c r="B4145" s="57" t="s">
        <v>55</v>
      </c>
      <c r="C4145" s="57" t="s">
        <v>5</v>
      </c>
      <c r="D4145" s="58">
        <v>9800</v>
      </c>
      <c r="F4145" s="57" t="s">
        <v>12</v>
      </c>
      <c r="H4145" s="57">
        <v>2016</v>
      </c>
      <c r="M4145" s="58">
        <v>9800</v>
      </c>
      <c r="O4145" s="57">
        <v>930.1</v>
      </c>
      <c r="P4145" s="57" t="s">
        <v>12</v>
      </c>
    </row>
    <row r="4146" spans="1:16" x14ac:dyDescent="0.25">
      <c r="A4146" s="57" t="s">
        <v>56</v>
      </c>
      <c r="B4146" s="57" t="s">
        <v>55</v>
      </c>
      <c r="C4146" s="57" t="s">
        <v>5</v>
      </c>
      <c r="D4146" s="58">
        <v>9800</v>
      </c>
      <c r="F4146" s="57" t="s">
        <v>12</v>
      </c>
      <c r="H4146" s="57">
        <v>2016</v>
      </c>
      <c r="M4146" s="58">
        <v>9800</v>
      </c>
      <c r="O4146" s="57">
        <v>930.1</v>
      </c>
      <c r="P4146" s="57" t="s">
        <v>12</v>
      </c>
    </row>
    <row r="4147" spans="1:16" x14ac:dyDescent="0.25">
      <c r="A4147" s="57" t="s">
        <v>56</v>
      </c>
      <c r="B4147" s="57" t="s">
        <v>55</v>
      </c>
      <c r="C4147" s="57" t="s">
        <v>5</v>
      </c>
      <c r="D4147" s="58">
        <v>9800</v>
      </c>
      <c r="F4147" s="57" t="s">
        <v>12</v>
      </c>
      <c r="H4147" s="57">
        <v>2016</v>
      </c>
      <c r="M4147" s="58">
        <v>9800</v>
      </c>
      <c r="O4147" s="57">
        <v>930.1</v>
      </c>
      <c r="P4147" s="57" t="s">
        <v>12</v>
      </c>
    </row>
    <row r="4148" spans="1:16" x14ac:dyDescent="0.25">
      <c r="A4148" s="57" t="s">
        <v>56</v>
      </c>
      <c r="B4148" s="57" t="s">
        <v>55</v>
      </c>
      <c r="C4148" s="57" t="s">
        <v>5</v>
      </c>
      <c r="D4148" s="58">
        <v>9800</v>
      </c>
      <c r="F4148" s="57" t="s">
        <v>12</v>
      </c>
      <c r="H4148" s="57">
        <v>2016</v>
      </c>
      <c r="M4148" s="58">
        <v>9800</v>
      </c>
      <c r="O4148" s="57">
        <v>930.1</v>
      </c>
      <c r="P4148" s="57" t="s">
        <v>12</v>
      </c>
    </row>
    <row r="4149" spans="1:16" x14ac:dyDescent="0.25">
      <c r="A4149" s="57" t="s">
        <v>56</v>
      </c>
      <c r="B4149" s="57" t="s">
        <v>55</v>
      </c>
      <c r="C4149" s="57" t="s">
        <v>5</v>
      </c>
      <c r="D4149" s="58">
        <v>9800</v>
      </c>
      <c r="F4149" s="57" t="s">
        <v>12</v>
      </c>
      <c r="H4149" s="57">
        <v>2016</v>
      </c>
      <c r="M4149" s="58">
        <v>9800</v>
      </c>
      <c r="O4149" s="57">
        <v>930.1</v>
      </c>
      <c r="P4149" s="57" t="s">
        <v>12</v>
      </c>
    </row>
    <row r="4150" spans="1:16" x14ac:dyDescent="0.25">
      <c r="A4150" s="57" t="s">
        <v>56</v>
      </c>
      <c r="B4150" s="57" t="s">
        <v>55</v>
      </c>
      <c r="C4150" s="57" t="s">
        <v>5</v>
      </c>
      <c r="D4150" s="58">
        <v>9800</v>
      </c>
      <c r="F4150" s="57" t="s">
        <v>12</v>
      </c>
      <c r="H4150" s="57">
        <v>2016</v>
      </c>
      <c r="M4150" s="58">
        <v>9800</v>
      </c>
      <c r="O4150" s="57">
        <v>930.1</v>
      </c>
      <c r="P4150" s="57" t="s">
        <v>12</v>
      </c>
    </row>
    <row r="4151" spans="1:16" x14ac:dyDescent="0.25">
      <c r="A4151" s="57" t="s">
        <v>56</v>
      </c>
      <c r="B4151" s="57" t="s">
        <v>55</v>
      </c>
      <c r="C4151" s="57" t="s">
        <v>5</v>
      </c>
      <c r="D4151" s="58">
        <v>9800</v>
      </c>
      <c r="F4151" s="57" t="s">
        <v>12</v>
      </c>
      <c r="H4151" s="57">
        <v>2016</v>
      </c>
      <c r="M4151" s="58">
        <v>9800</v>
      </c>
      <c r="O4151" s="57">
        <v>930.1</v>
      </c>
      <c r="P4151" s="57" t="s">
        <v>12</v>
      </c>
    </row>
    <row r="4152" spans="1:16" x14ac:dyDescent="0.25">
      <c r="A4152" s="57" t="s">
        <v>56</v>
      </c>
      <c r="B4152" s="57" t="s">
        <v>55</v>
      </c>
      <c r="C4152" s="57" t="s">
        <v>5</v>
      </c>
      <c r="D4152" s="58">
        <v>9800</v>
      </c>
      <c r="F4152" s="57" t="s">
        <v>12</v>
      </c>
      <c r="H4152" s="57">
        <v>2016</v>
      </c>
      <c r="M4152" s="58">
        <v>9800</v>
      </c>
      <c r="O4152" s="57">
        <v>930.1</v>
      </c>
      <c r="P4152" s="57" t="s">
        <v>12</v>
      </c>
    </row>
    <row r="4153" spans="1:16" x14ac:dyDescent="0.25">
      <c r="A4153" s="57" t="s">
        <v>56</v>
      </c>
      <c r="B4153" s="57" t="s">
        <v>55</v>
      </c>
      <c r="C4153" s="57" t="s">
        <v>5</v>
      </c>
      <c r="D4153" s="58">
        <v>9800</v>
      </c>
      <c r="F4153" s="57" t="s">
        <v>12</v>
      </c>
      <c r="H4153" s="57">
        <v>2016</v>
      </c>
      <c r="M4153" s="58">
        <v>9800</v>
      </c>
      <c r="O4153" s="57">
        <v>930.1</v>
      </c>
      <c r="P4153" s="57" t="s">
        <v>12</v>
      </c>
    </row>
    <row r="4154" spans="1:16" x14ac:dyDescent="0.25">
      <c r="A4154" s="57" t="s">
        <v>56</v>
      </c>
      <c r="B4154" s="57" t="s">
        <v>55</v>
      </c>
      <c r="C4154" s="57" t="s">
        <v>5</v>
      </c>
      <c r="D4154" s="58">
        <v>9800</v>
      </c>
      <c r="F4154" s="57" t="s">
        <v>12</v>
      </c>
      <c r="H4154" s="57">
        <v>2016</v>
      </c>
      <c r="M4154" s="58">
        <v>9800</v>
      </c>
      <c r="O4154" s="57">
        <v>930.1</v>
      </c>
      <c r="P4154" s="57" t="s">
        <v>12</v>
      </c>
    </row>
    <row r="4155" spans="1:16" x14ac:dyDescent="0.25">
      <c r="A4155" s="57" t="s">
        <v>56</v>
      </c>
      <c r="B4155" s="57" t="s">
        <v>55</v>
      </c>
      <c r="C4155" s="57" t="s">
        <v>5</v>
      </c>
      <c r="D4155" s="58">
        <v>9800</v>
      </c>
      <c r="F4155" s="57" t="s">
        <v>12</v>
      </c>
      <c r="H4155" s="57">
        <v>2016</v>
      </c>
      <c r="M4155" s="58">
        <v>9800</v>
      </c>
      <c r="O4155" s="57">
        <v>930.1</v>
      </c>
      <c r="P4155" s="57" t="s">
        <v>12</v>
      </c>
    </row>
    <row r="4156" spans="1:16" x14ac:dyDescent="0.25">
      <c r="A4156" s="57" t="s">
        <v>56</v>
      </c>
      <c r="B4156" s="57" t="s">
        <v>55</v>
      </c>
      <c r="C4156" s="57" t="s">
        <v>5</v>
      </c>
      <c r="D4156" s="58">
        <v>9800</v>
      </c>
      <c r="F4156" s="57" t="s">
        <v>12</v>
      </c>
      <c r="H4156" s="57">
        <v>2017</v>
      </c>
      <c r="M4156" s="58">
        <v>9800</v>
      </c>
      <c r="O4156" s="57">
        <v>930.1</v>
      </c>
      <c r="P4156" s="57" t="s">
        <v>12</v>
      </c>
    </row>
    <row r="4157" spans="1:16" x14ac:dyDescent="0.25">
      <c r="A4157" s="57" t="s">
        <v>56</v>
      </c>
      <c r="B4157" s="57" t="s">
        <v>55</v>
      </c>
      <c r="C4157" s="57" t="s">
        <v>5</v>
      </c>
      <c r="D4157" s="58">
        <v>9800</v>
      </c>
      <c r="F4157" s="57" t="s">
        <v>12</v>
      </c>
      <c r="H4157" s="57">
        <v>2017</v>
      </c>
      <c r="M4157" s="58">
        <v>9800</v>
      </c>
      <c r="O4157" s="57">
        <v>930.1</v>
      </c>
      <c r="P4157" s="57" t="s">
        <v>12</v>
      </c>
    </row>
    <row r="4158" spans="1:16" x14ac:dyDescent="0.25">
      <c r="A4158" s="57" t="s">
        <v>56</v>
      </c>
      <c r="B4158" s="57" t="s">
        <v>55</v>
      </c>
      <c r="C4158" s="57" t="s">
        <v>5</v>
      </c>
      <c r="D4158" s="58">
        <v>9800</v>
      </c>
      <c r="F4158" s="57" t="s">
        <v>12</v>
      </c>
      <c r="H4158" s="57">
        <v>2017</v>
      </c>
      <c r="M4158" s="58">
        <v>9800</v>
      </c>
      <c r="O4158" s="57">
        <v>930.1</v>
      </c>
      <c r="P4158" s="57" t="s">
        <v>12</v>
      </c>
    </row>
    <row r="4159" spans="1:16" x14ac:dyDescent="0.25">
      <c r="A4159" s="57" t="s">
        <v>56</v>
      </c>
      <c r="B4159" s="57" t="s">
        <v>55</v>
      </c>
      <c r="C4159" s="57" t="s">
        <v>5</v>
      </c>
      <c r="D4159" s="58">
        <v>9800</v>
      </c>
      <c r="F4159" s="57" t="s">
        <v>12</v>
      </c>
      <c r="H4159" s="57">
        <v>2017</v>
      </c>
      <c r="M4159" s="58">
        <v>9800</v>
      </c>
      <c r="O4159" s="57">
        <v>930.1</v>
      </c>
      <c r="P4159" s="57" t="s">
        <v>12</v>
      </c>
    </row>
    <row r="4160" spans="1:16" x14ac:dyDescent="0.25">
      <c r="A4160" s="57" t="s">
        <v>56</v>
      </c>
      <c r="B4160" s="57" t="s">
        <v>55</v>
      </c>
      <c r="C4160" s="57" t="s">
        <v>5</v>
      </c>
      <c r="D4160" s="58">
        <v>9800</v>
      </c>
      <c r="F4160" s="57" t="s">
        <v>12</v>
      </c>
      <c r="H4160" s="57">
        <v>2017</v>
      </c>
      <c r="M4160" s="58">
        <v>9800</v>
      </c>
      <c r="O4160" s="57">
        <v>930.1</v>
      </c>
      <c r="P4160" s="57" t="s">
        <v>12</v>
      </c>
    </row>
    <row r="4161" spans="1:16" x14ac:dyDescent="0.25">
      <c r="A4161" s="57" t="s">
        <v>56</v>
      </c>
      <c r="B4161" s="57" t="s">
        <v>55</v>
      </c>
      <c r="C4161" s="57" t="s">
        <v>5</v>
      </c>
      <c r="D4161" s="58">
        <v>9800</v>
      </c>
      <c r="F4161" s="57" t="s">
        <v>12</v>
      </c>
      <c r="H4161" s="57">
        <v>2017</v>
      </c>
      <c r="M4161" s="58">
        <v>9800</v>
      </c>
      <c r="O4161" s="57">
        <v>930.1</v>
      </c>
      <c r="P4161" s="57" t="s">
        <v>12</v>
      </c>
    </row>
    <row r="4162" spans="1:16" x14ac:dyDescent="0.25">
      <c r="A4162" s="57" t="s">
        <v>56</v>
      </c>
      <c r="B4162" s="57" t="s">
        <v>55</v>
      </c>
      <c r="C4162" s="57" t="s">
        <v>5</v>
      </c>
      <c r="D4162" s="58">
        <v>9800</v>
      </c>
      <c r="F4162" s="57" t="s">
        <v>12</v>
      </c>
      <c r="H4162" s="57">
        <v>2017</v>
      </c>
      <c r="M4162" s="58">
        <v>9800</v>
      </c>
      <c r="O4162" s="57">
        <v>930.1</v>
      </c>
      <c r="P4162" s="57" t="s">
        <v>12</v>
      </c>
    </row>
    <row r="4163" spans="1:16" x14ac:dyDescent="0.25">
      <c r="A4163" s="57" t="s">
        <v>56</v>
      </c>
      <c r="B4163" s="57" t="s">
        <v>55</v>
      </c>
      <c r="C4163" s="57" t="s">
        <v>5</v>
      </c>
      <c r="D4163" s="58">
        <v>9800</v>
      </c>
      <c r="F4163" s="57" t="s">
        <v>12</v>
      </c>
      <c r="H4163" s="57">
        <v>2017</v>
      </c>
      <c r="M4163" s="58">
        <v>9800</v>
      </c>
      <c r="O4163" s="57">
        <v>930.1</v>
      </c>
      <c r="P4163" s="57" t="s">
        <v>12</v>
      </c>
    </row>
    <row r="4164" spans="1:16" x14ac:dyDescent="0.25">
      <c r="A4164" s="57" t="s">
        <v>56</v>
      </c>
      <c r="B4164" s="57" t="s">
        <v>55</v>
      </c>
      <c r="C4164" s="57" t="s">
        <v>5</v>
      </c>
      <c r="D4164" s="58">
        <v>9800</v>
      </c>
      <c r="F4164" s="57" t="s">
        <v>12</v>
      </c>
      <c r="H4164" s="57">
        <v>2017</v>
      </c>
      <c r="M4164" s="58">
        <v>9800</v>
      </c>
      <c r="O4164" s="57">
        <v>930.1</v>
      </c>
      <c r="P4164" s="57" t="s">
        <v>12</v>
      </c>
    </row>
    <row r="4165" spans="1:16" x14ac:dyDescent="0.25">
      <c r="A4165" s="57" t="s">
        <v>56</v>
      </c>
      <c r="B4165" s="57" t="s">
        <v>55</v>
      </c>
      <c r="C4165" s="57" t="s">
        <v>5</v>
      </c>
      <c r="D4165" s="58">
        <v>9800</v>
      </c>
      <c r="F4165" s="57" t="s">
        <v>12</v>
      </c>
      <c r="H4165" s="57">
        <v>2017</v>
      </c>
      <c r="M4165" s="58">
        <v>9800</v>
      </c>
      <c r="O4165" s="57">
        <v>930.1</v>
      </c>
      <c r="P4165" s="57" t="s">
        <v>12</v>
      </c>
    </row>
    <row r="4166" spans="1:16" x14ac:dyDescent="0.25">
      <c r="A4166" s="57" t="s">
        <v>56</v>
      </c>
      <c r="B4166" s="57" t="s">
        <v>55</v>
      </c>
      <c r="C4166" s="57" t="s">
        <v>5</v>
      </c>
      <c r="D4166" s="58">
        <v>9800</v>
      </c>
      <c r="F4166" s="57" t="s">
        <v>12</v>
      </c>
      <c r="H4166" s="57">
        <v>2017</v>
      </c>
      <c r="M4166" s="58">
        <v>9800</v>
      </c>
      <c r="O4166" s="57">
        <v>930.1</v>
      </c>
      <c r="P4166" s="57" t="s">
        <v>12</v>
      </c>
    </row>
    <row r="4167" spans="1:16" x14ac:dyDescent="0.25">
      <c r="A4167" s="57" t="s">
        <v>56</v>
      </c>
      <c r="B4167" s="57" t="s">
        <v>55</v>
      </c>
      <c r="C4167" s="57" t="s">
        <v>5</v>
      </c>
      <c r="D4167" s="58">
        <v>9800</v>
      </c>
      <c r="F4167" s="57" t="s">
        <v>12</v>
      </c>
      <c r="H4167" s="57">
        <v>2017</v>
      </c>
      <c r="M4167" s="58">
        <v>9800</v>
      </c>
      <c r="O4167" s="57">
        <v>930.1</v>
      </c>
      <c r="P4167" s="57" t="s">
        <v>12</v>
      </c>
    </row>
    <row r="4168" spans="1:16" x14ac:dyDescent="0.25">
      <c r="A4168" s="57" t="s">
        <v>56</v>
      </c>
      <c r="B4168" s="57" t="s">
        <v>55</v>
      </c>
      <c r="C4168" s="57" t="s">
        <v>5</v>
      </c>
      <c r="D4168" s="58">
        <v>9800</v>
      </c>
      <c r="F4168" s="57" t="s">
        <v>12</v>
      </c>
      <c r="H4168" s="57">
        <v>2018</v>
      </c>
      <c r="M4168" s="58">
        <v>9800</v>
      </c>
      <c r="O4168" s="57">
        <v>930.1</v>
      </c>
      <c r="P4168" s="57" t="s">
        <v>12</v>
      </c>
    </row>
    <row r="4169" spans="1:16" x14ac:dyDescent="0.25">
      <c r="A4169" s="57" t="s">
        <v>56</v>
      </c>
      <c r="B4169" s="57" t="s">
        <v>55</v>
      </c>
      <c r="C4169" s="57" t="s">
        <v>5</v>
      </c>
      <c r="D4169" s="58">
        <v>9800</v>
      </c>
      <c r="F4169" s="57" t="s">
        <v>12</v>
      </c>
      <c r="H4169" s="57">
        <v>2018</v>
      </c>
      <c r="M4169" s="58">
        <v>9800</v>
      </c>
      <c r="O4169" s="57">
        <v>930.1</v>
      </c>
      <c r="P4169" s="57" t="s">
        <v>12</v>
      </c>
    </row>
    <row r="4170" spans="1:16" x14ac:dyDescent="0.25">
      <c r="A4170" s="57" t="s">
        <v>56</v>
      </c>
      <c r="B4170" s="57" t="s">
        <v>55</v>
      </c>
      <c r="C4170" s="57" t="s">
        <v>5</v>
      </c>
      <c r="D4170" s="58">
        <v>9800</v>
      </c>
      <c r="F4170" s="57" t="s">
        <v>12</v>
      </c>
      <c r="H4170" s="57">
        <v>2018</v>
      </c>
      <c r="M4170" s="58">
        <v>9800</v>
      </c>
      <c r="O4170" s="57">
        <v>930.1</v>
      </c>
      <c r="P4170" s="57" t="s">
        <v>12</v>
      </c>
    </row>
    <row r="4171" spans="1:16" x14ac:dyDescent="0.25">
      <c r="A4171" s="57" t="s">
        <v>56</v>
      </c>
      <c r="B4171" s="57" t="s">
        <v>55</v>
      </c>
      <c r="C4171" s="57" t="s">
        <v>5</v>
      </c>
      <c r="D4171" s="58">
        <v>9800</v>
      </c>
      <c r="F4171" s="57" t="s">
        <v>12</v>
      </c>
      <c r="H4171" s="57">
        <v>2018</v>
      </c>
      <c r="M4171" s="58">
        <v>9800</v>
      </c>
      <c r="O4171" s="57">
        <v>930.1</v>
      </c>
      <c r="P4171" s="57" t="s">
        <v>12</v>
      </c>
    </row>
    <row r="4172" spans="1:16" x14ac:dyDescent="0.25">
      <c r="A4172" s="57" t="s">
        <v>56</v>
      </c>
      <c r="B4172" s="57" t="s">
        <v>55</v>
      </c>
      <c r="C4172" s="57" t="s">
        <v>5</v>
      </c>
      <c r="D4172" s="58">
        <v>9800</v>
      </c>
      <c r="F4172" s="57" t="s">
        <v>12</v>
      </c>
      <c r="H4172" s="57">
        <v>2018</v>
      </c>
      <c r="M4172" s="58">
        <v>9800</v>
      </c>
      <c r="O4172" s="57">
        <v>930.1</v>
      </c>
      <c r="P4172" s="57" t="s">
        <v>12</v>
      </c>
    </row>
    <row r="4173" spans="1:16" x14ac:dyDescent="0.25">
      <c r="A4173" s="57" t="s">
        <v>56</v>
      </c>
      <c r="B4173" s="57" t="s">
        <v>55</v>
      </c>
      <c r="C4173" s="57" t="s">
        <v>5</v>
      </c>
      <c r="D4173" s="58">
        <v>9800</v>
      </c>
      <c r="F4173" s="57" t="s">
        <v>12</v>
      </c>
      <c r="H4173" s="57">
        <v>2018</v>
      </c>
      <c r="M4173" s="58">
        <v>9800</v>
      </c>
      <c r="O4173" s="57">
        <v>930.1</v>
      </c>
      <c r="P4173" s="57" t="s">
        <v>12</v>
      </c>
    </row>
    <row r="4174" spans="1:16" x14ac:dyDescent="0.25">
      <c r="A4174" s="57" t="s">
        <v>56</v>
      </c>
      <c r="B4174" s="57" t="s">
        <v>55</v>
      </c>
      <c r="C4174" s="57" t="s">
        <v>5</v>
      </c>
      <c r="D4174" s="58">
        <v>9800</v>
      </c>
      <c r="F4174" s="57" t="s">
        <v>12</v>
      </c>
      <c r="H4174" s="57">
        <v>2018</v>
      </c>
      <c r="M4174" s="58">
        <v>9800</v>
      </c>
      <c r="O4174" s="57">
        <v>930.1</v>
      </c>
      <c r="P4174" s="57" t="s">
        <v>12</v>
      </c>
    </row>
    <row r="4175" spans="1:16" x14ac:dyDescent="0.25">
      <c r="A4175" s="57" t="s">
        <v>56</v>
      </c>
      <c r="B4175" s="57" t="s">
        <v>55</v>
      </c>
      <c r="C4175" s="57" t="s">
        <v>5</v>
      </c>
      <c r="D4175" s="58">
        <v>9800</v>
      </c>
      <c r="F4175" s="57" t="s">
        <v>12</v>
      </c>
      <c r="H4175" s="57">
        <v>2018</v>
      </c>
      <c r="M4175" s="58">
        <v>9800</v>
      </c>
      <c r="O4175" s="57">
        <v>930.1</v>
      </c>
      <c r="P4175" s="57" t="s">
        <v>12</v>
      </c>
    </row>
    <row r="4176" spans="1:16" x14ac:dyDescent="0.25">
      <c r="A4176" s="57" t="s">
        <v>56</v>
      </c>
      <c r="B4176" s="57" t="s">
        <v>55</v>
      </c>
      <c r="C4176" s="57" t="s">
        <v>5</v>
      </c>
      <c r="D4176" s="58">
        <v>9800</v>
      </c>
      <c r="F4176" s="57" t="s">
        <v>12</v>
      </c>
      <c r="H4176" s="57">
        <v>2018</v>
      </c>
      <c r="M4176" s="58">
        <v>9800</v>
      </c>
      <c r="O4176" s="57">
        <v>930.1</v>
      </c>
      <c r="P4176" s="57" t="s">
        <v>12</v>
      </c>
    </row>
    <row r="4177" spans="1:16" x14ac:dyDescent="0.25">
      <c r="A4177" s="57" t="s">
        <v>56</v>
      </c>
      <c r="B4177" s="57" t="s">
        <v>55</v>
      </c>
      <c r="C4177" s="57" t="s">
        <v>5</v>
      </c>
      <c r="D4177" s="58">
        <v>9800</v>
      </c>
      <c r="F4177" s="57" t="s">
        <v>12</v>
      </c>
      <c r="H4177" s="57">
        <v>2018</v>
      </c>
      <c r="M4177" s="58">
        <v>9800</v>
      </c>
      <c r="O4177" s="57">
        <v>930.1</v>
      </c>
      <c r="P4177" s="57" t="s">
        <v>12</v>
      </c>
    </row>
    <row r="4178" spans="1:16" x14ac:dyDescent="0.25">
      <c r="A4178" s="57" t="s">
        <v>56</v>
      </c>
      <c r="B4178" s="57" t="s">
        <v>55</v>
      </c>
      <c r="C4178" s="57" t="s">
        <v>5</v>
      </c>
      <c r="D4178" s="58">
        <v>9800</v>
      </c>
      <c r="F4178" s="57" t="s">
        <v>12</v>
      </c>
      <c r="H4178" s="57">
        <v>2018</v>
      </c>
      <c r="M4178" s="58">
        <v>9800</v>
      </c>
      <c r="O4178" s="57">
        <v>930.1</v>
      </c>
      <c r="P4178" s="57" t="s">
        <v>12</v>
      </c>
    </row>
    <row r="4179" spans="1:16" x14ac:dyDescent="0.25">
      <c r="A4179" s="57" t="s">
        <v>56</v>
      </c>
      <c r="B4179" s="57" t="s">
        <v>55</v>
      </c>
      <c r="C4179" s="57" t="s">
        <v>5</v>
      </c>
      <c r="D4179" s="58">
        <v>9800</v>
      </c>
      <c r="F4179" s="57" t="s">
        <v>12</v>
      </c>
      <c r="H4179" s="57">
        <v>2018</v>
      </c>
      <c r="M4179" s="58">
        <v>9800</v>
      </c>
      <c r="O4179" s="57">
        <v>930.1</v>
      </c>
      <c r="P4179" s="57" t="s">
        <v>12</v>
      </c>
    </row>
    <row r="4180" spans="1:16" x14ac:dyDescent="0.25">
      <c r="A4180" s="57" t="s">
        <v>56</v>
      </c>
      <c r="B4180" s="57" t="s">
        <v>55</v>
      </c>
      <c r="C4180" s="57" t="s">
        <v>5</v>
      </c>
      <c r="D4180" s="58">
        <v>9800</v>
      </c>
      <c r="F4180" s="57" t="s">
        <v>12</v>
      </c>
      <c r="H4180" s="57">
        <v>2019</v>
      </c>
      <c r="M4180" s="58">
        <v>9800</v>
      </c>
      <c r="O4180" s="57">
        <v>930.1</v>
      </c>
      <c r="P4180" s="57" t="s">
        <v>12</v>
      </c>
    </row>
    <row r="4181" spans="1:16" x14ac:dyDescent="0.25">
      <c r="A4181" s="57" t="s">
        <v>56</v>
      </c>
      <c r="B4181" s="57" t="s">
        <v>55</v>
      </c>
      <c r="C4181" s="57" t="s">
        <v>5</v>
      </c>
      <c r="D4181" s="58">
        <v>9800</v>
      </c>
      <c r="F4181" s="57" t="s">
        <v>12</v>
      </c>
      <c r="H4181" s="57">
        <v>2019</v>
      </c>
      <c r="M4181" s="58">
        <v>9800</v>
      </c>
      <c r="O4181" s="57">
        <v>930.1</v>
      </c>
      <c r="P4181" s="57" t="s">
        <v>12</v>
      </c>
    </row>
    <row r="4182" spans="1:16" x14ac:dyDescent="0.25">
      <c r="A4182" s="57" t="s">
        <v>56</v>
      </c>
      <c r="B4182" s="57" t="s">
        <v>55</v>
      </c>
      <c r="C4182" s="57" t="s">
        <v>5</v>
      </c>
      <c r="D4182" s="58">
        <v>9800</v>
      </c>
      <c r="F4182" s="57" t="s">
        <v>12</v>
      </c>
      <c r="H4182" s="57">
        <v>2019</v>
      </c>
      <c r="M4182" s="58">
        <v>9800</v>
      </c>
      <c r="O4182" s="57">
        <v>930.1</v>
      </c>
      <c r="P4182" s="57" t="s">
        <v>12</v>
      </c>
    </row>
    <row r="4183" spans="1:16" x14ac:dyDescent="0.25">
      <c r="A4183" s="57" t="s">
        <v>56</v>
      </c>
      <c r="B4183" s="57" t="s">
        <v>55</v>
      </c>
      <c r="C4183" s="57" t="s">
        <v>5</v>
      </c>
      <c r="D4183" s="58">
        <v>9800</v>
      </c>
      <c r="F4183" s="57" t="s">
        <v>12</v>
      </c>
      <c r="H4183" s="57">
        <v>2019</v>
      </c>
      <c r="M4183" s="58">
        <v>9800</v>
      </c>
      <c r="O4183" s="57">
        <v>930.1</v>
      </c>
      <c r="P4183" s="57" t="s">
        <v>12</v>
      </c>
    </row>
    <row r="4184" spans="1:16" x14ac:dyDescent="0.25">
      <c r="A4184" s="57" t="s">
        <v>56</v>
      </c>
      <c r="B4184" s="57" t="s">
        <v>55</v>
      </c>
      <c r="C4184" s="57" t="s">
        <v>5</v>
      </c>
      <c r="D4184" s="58">
        <v>9800</v>
      </c>
      <c r="F4184" s="57" t="s">
        <v>12</v>
      </c>
      <c r="H4184" s="57">
        <v>2019</v>
      </c>
      <c r="M4184" s="58">
        <v>9800</v>
      </c>
      <c r="O4184" s="57">
        <v>930.1</v>
      </c>
      <c r="P4184" s="57" t="s">
        <v>12</v>
      </c>
    </row>
    <row r="4185" spans="1:16" x14ac:dyDescent="0.25">
      <c r="A4185" s="57" t="s">
        <v>56</v>
      </c>
      <c r="B4185" s="57" t="s">
        <v>55</v>
      </c>
      <c r="C4185" s="57" t="s">
        <v>5</v>
      </c>
      <c r="D4185" s="58">
        <v>9800</v>
      </c>
      <c r="F4185" s="57" t="s">
        <v>12</v>
      </c>
      <c r="H4185" s="57">
        <v>2019</v>
      </c>
      <c r="M4185" s="58">
        <v>9800</v>
      </c>
      <c r="O4185" s="57">
        <v>930.1</v>
      </c>
      <c r="P4185" s="57" t="s">
        <v>12</v>
      </c>
    </row>
    <row r="4186" spans="1:16" x14ac:dyDescent="0.25">
      <c r="A4186" s="57" t="s">
        <v>56</v>
      </c>
      <c r="B4186" s="57" t="s">
        <v>55</v>
      </c>
      <c r="C4186" s="57" t="s">
        <v>5</v>
      </c>
      <c r="D4186" s="58">
        <v>9800</v>
      </c>
      <c r="F4186" s="57" t="s">
        <v>12</v>
      </c>
      <c r="H4186" s="57">
        <v>2019</v>
      </c>
      <c r="M4186" s="58">
        <v>9800</v>
      </c>
      <c r="O4186" s="57">
        <v>930.1</v>
      </c>
      <c r="P4186" s="57" t="s">
        <v>12</v>
      </c>
    </row>
    <row r="4187" spans="1:16" x14ac:dyDescent="0.25">
      <c r="A4187" s="57" t="s">
        <v>56</v>
      </c>
      <c r="B4187" s="57" t="s">
        <v>55</v>
      </c>
      <c r="C4187" s="57" t="s">
        <v>5</v>
      </c>
      <c r="D4187" s="58">
        <v>9800</v>
      </c>
      <c r="F4187" s="57" t="s">
        <v>12</v>
      </c>
      <c r="H4187" s="57">
        <v>2019</v>
      </c>
      <c r="M4187" s="58">
        <v>9800</v>
      </c>
      <c r="O4187" s="57">
        <v>930.1</v>
      </c>
      <c r="P4187" s="57" t="s">
        <v>12</v>
      </c>
    </row>
    <row r="4188" spans="1:16" x14ac:dyDescent="0.25">
      <c r="A4188" s="57" t="s">
        <v>56</v>
      </c>
      <c r="B4188" s="57" t="s">
        <v>55</v>
      </c>
      <c r="C4188" s="57" t="s">
        <v>5</v>
      </c>
      <c r="D4188" s="58">
        <v>9800</v>
      </c>
      <c r="F4188" s="57" t="s">
        <v>12</v>
      </c>
      <c r="H4188" s="57">
        <v>2019</v>
      </c>
      <c r="M4188" s="58">
        <v>9800</v>
      </c>
      <c r="O4188" s="57">
        <v>930.1</v>
      </c>
      <c r="P4188" s="57" t="s">
        <v>12</v>
      </c>
    </row>
    <row r="4189" spans="1:16" x14ac:dyDescent="0.25">
      <c r="A4189" s="57" t="s">
        <v>56</v>
      </c>
      <c r="B4189" s="57" t="s">
        <v>55</v>
      </c>
      <c r="C4189" s="57" t="s">
        <v>5</v>
      </c>
      <c r="D4189" s="58">
        <v>9800</v>
      </c>
      <c r="F4189" s="57" t="s">
        <v>12</v>
      </c>
      <c r="H4189" s="57">
        <v>2019</v>
      </c>
      <c r="M4189" s="58">
        <v>9800</v>
      </c>
      <c r="O4189" s="57">
        <v>930.1</v>
      </c>
      <c r="P4189" s="57" t="s">
        <v>12</v>
      </c>
    </row>
    <row r="4190" spans="1:16" x14ac:dyDescent="0.25">
      <c r="A4190" s="57" t="s">
        <v>56</v>
      </c>
      <c r="B4190" s="57" t="s">
        <v>55</v>
      </c>
      <c r="C4190" s="57" t="s">
        <v>5</v>
      </c>
      <c r="D4190" s="58">
        <v>9800</v>
      </c>
      <c r="F4190" s="57" t="s">
        <v>12</v>
      </c>
      <c r="H4190" s="57">
        <v>2019</v>
      </c>
      <c r="M4190" s="58">
        <v>9800</v>
      </c>
      <c r="O4190" s="57">
        <v>930.1</v>
      </c>
      <c r="P4190" s="57" t="s">
        <v>12</v>
      </c>
    </row>
    <row r="4191" spans="1:16" x14ac:dyDescent="0.25">
      <c r="A4191" s="57" t="s">
        <v>56</v>
      </c>
      <c r="B4191" s="57" t="s">
        <v>55</v>
      </c>
      <c r="C4191" s="57" t="s">
        <v>5</v>
      </c>
      <c r="D4191" s="58">
        <v>9800</v>
      </c>
      <c r="F4191" s="57" t="s">
        <v>12</v>
      </c>
      <c r="H4191" s="57">
        <v>2019</v>
      </c>
      <c r="M4191" s="58">
        <v>9800</v>
      </c>
      <c r="O4191" s="57">
        <v>930.1</v>
      </c>
      <c r="P4191" s="57" t="s">
        <v>12</v>
      </c>
    </row>
    <row r="4192" spans="1:16" x14ac:dyDescent="0.25">
      <c r="A4192" s="57" t="s">
        <v>56</v>
      </c>
      <c r="B4192" s="57" t="s">
        <v>55</v>
      </c>
      <c r="C4192" s="57" t="s">
        <v>5</v>
      </c>
      <c r="D4192" s="58">
        <v>9800</v>
      </c>
      <c r="F4192" s="57" t="s">
        <v>12</v>
      </c>
      <c r="H4192" s="57">
        <v>2020</v>
      </c>
      <c r="M4192" s="58">
        <v>9800</v>
      </c>
      <c r="O4192" s="57">
        <v>930.1</v>
      </c>
      <c r="P4192" s="57" t="s">
        <v>12</v>
      </c>
    </row>
    <row r="4193" spans="1:16" x14ac:dyDescent="0.25">
      <c r="A4193" s="57" t="s">
        <v>56</v>
      </c>
      <c r="B4193" s="57" t="s">
        <v>55</v>
      </c>
      <c r="C4193" s="57" t="s">
        <v>5</v>
      </c>
      <c r="D4193" s="58">
        <v>9800</v>
      </c>
      <c r="F4193" s="57" t="s">
        <v>12</v>
      </c>
      <c r="H4193" s="57">
        <v>2020</v>
      </c>
      <c r="M4193" s="58">
        <v>9800</v>
      </c>
      <c r="O4193" s="57">
        <v>930.1</v>
      </c>
      <c r="P4193" s="57" t="s">
        <v>12</v>
      </c>
    </row>
    <row r="4194" spans="1:16" x14ac:dyDescent="0.25">
      <c r="A4194" s="57" t="s">
        <v>56</v>
      </c>
      <c r="B4194" s="57" t="s">
        <v>55</v>
      </c>
      <c r="C4194" s="57" t="s">
        <v>5</v>
      </c>
      <c r="D4194" s="58">
        <v>9800</v>
      </c>
      <c r="F4194" s="57" t="s">
        <v>12</v>
      </c>
      <c r="H4194" s="57">
        <v>2020</v>
      </c>
      <c r="M4194" s="58">
        <v>9800</v>
      </c>
      <c r="O4194" s="57">
        <v>930.1</v>
      </c>
      <c r="P4194" s="57" t="s">
        <v>12</v>
      </c>
    </row>
    <row r="4195" spans="1:16" x14ac:dyDescent="0.25">
      <c r="A4195" s="57" t="s">
        <v>56</v>
      </c>
      <c r="B4195" s="57" t="s">
        <v>55</v>
      </c>
      <c r="C4195" s="57" t="s">
        <v>5</v>
      </c>
      <c r="D4195" s="58">
        <v>9800</v>
      </c>
      <c r="F4195" s="57" t="s">
        <v>12</v>
      </c>
      <c r="H4195" s="57">
        <v>2020</v>
      </c>
      <c r="M4195" s="58">
        <v>9800</v>
      </c>
      <c r="O4195" s="57">
        <v>930.1</v>
      </c>
      <c r="P4195" s="57" t="s">
        <v>12</v>
      </c>
    </row>
    <row r="4196" spans="1:16" x14ac:dyDescent="0.25">
      <c r="A4196" s="57" t="s">
        <v>56</v>
      </c>
      <c r="B4196" s="57" t="s">
        <v>55</v>
      </c>
      <c r="C4196" s="57" t="s">
        <v>5</v>
      </c>
      <c r="D4196" s="58">
        <v>9800</v>
      </c>
      <c r="F4196" s="57" t="s">
        <v>12</v>
      </c>
      <c r="H4196" s="57">
        <v>2020</v>
      </c>
      <c r="M4196" s="58">
        <v>9800</v>
      </c>
      <c r="O4196" s="57">
        <v>930.1</v>
      </c>
      <c r="P4196" s="57" t="s">
        <v>12</v>
      </c>
    </row>
    <row r="4197" spans="1:16" x14ac:dyDescent="0.25">
      <c r="A4197" s="57" t="s">
        <v>56</v>
      </c>
      <c r="B4197" s="57" t="s">
        <v>55</v>
      </c>
      <c r="C4197" s="57" t="s">
        <v>5</v>
      </c>
      <c r="D4197" s="58">
        <v>9800</v>
      </c>
      <c r="F4197" s="57" t="s">
        <v>12</v>
      </c>
      <c r="H4197" s="57">
        <v>2020</v>
      </c>
      <c r="M4197" s="58">
        <v>9800</v>
      </c>
      <c r="O4197" s="57">
        <v>930.1</v>
      </c>
      <c r="P4197" s="57" t="s">
        <v>12</v>
      </c>
    </row>
    <row r="4198" spans="1:16" x14ac:dyDescent="0.25">
      <c r="A4198" s="57" t="s">
        <v>56</v>
      </c>
      <c r="B4198" s="57" t="s">
        <v>55</v>
      </c>
      <c r="C4198" s="57" t="s">
        <v>5</v>
      </c>
      <c r="D4198" s="58">
        <v>9800</v>
      </c>
      <c r="F4198" s="57" t="s">
        <v>12</v>
      </c>
      <c r="H4198" s="57">
        <v>2020</v>
      </c>
      <c r="M4198" s="58">
        <v>9800</v>
      </c>
      <c r="O4198" s="57">
        <v>930.1</v>
      </c>
      <c r="P4198" s="57" t="s">
        <v>12</v>
      </c>
    </row>
    <row r="4199" spans="1:16" x14ac:dyDescent="0.25">
      <c r="A4199" s="57" t="s">
        <v>56</v>
      </c>
      <c r="B4199" s="57" t="s">
        <v>55</v>
      </c>
      <c r="C4199" s="57" t="s">
        <v>5</v>
      </c>
      <c r="D4199" s="58">
        <v>9800</v>
      </c>
      <c r="F4199" s="57" t="s">
        <v>12</v>
      </c>
      <c r="H4199" s="57">
        <v>2020</v>
      </c>
      <c r="M4199" s="58">
        <v>9800</v>
      </c>
      <c r="O4199" s="57">
        <v>930.1</v>
      </c>
      <c r="P4199" s="57" t="s">
        <v>12</v>
      </c>
    </row>
    <row r="4200" spans="1:16" x14ac:dyDescent="0.25">
      <c r="A4200" s="57" t="s">
        <v>56</v>
      </c>
      <c r="B4200" s="57" t="s">
        <v>55</v>
      </c>
      <c r="C4200" s="57" t="s">
        <v>5</v>
      </c>
      <c r="D4200" s="58">
        <v>9800</v>
      </c>
      <c r="F4200" s="57" t="s">
        <v>12</v>
      </c>
      <c r="H4200" s="57">
        <v>2020</v>
      </c>
      <c r="M4200" s="58">
        <v>9800</v>
      </c>
      <c r="O4200" s="57">
        <v>930.1</v>
      </c>
      <c r="P4200" s="57" t="s">
        <v>12</v>
      </c>
    </row>
    <row r="4201" spans="1:16" x14ac:dyDescent="0.25">
      <c r="A4201" s="57" t="s">
        <v>69</v>
      </c>
      <c r="B4201" s="57" t="s">
        <v>68</v>
      </c>
      <c r="C4201" s="57" t="s">
        <v>5</v>
      </c>
      <c r="D4201" s="58">
        <v>10000</v>
      </c>
      <c r="F4201" s="57" t="s">
        <v>12</v>
      </c>
      <c r="H4201" s="57">
        <v>2015</v>
      </c>
      <c r="M4201" s="58">
        <v>10000</v>
      </c>
      <c r="O4201" s="57">
        <v>931</v>
      </c>
      <c r="P4201" s="57" t="s">
        <v>12</v>
      </c>
    </row>
    <row r="4202" spans="1:16" x14ac:dyDescent="0.25">
      <c r="A4202" s="57" t="s">
        <v>69</v>
      </c>
      <c r="B4202" s="57" t="s">
        <v>68</v>
      </c>
      <c r="C4202" s="57" t="s">
        <v>5</v>
      </c>
      <c r="D4202" s="58">
        <v>10000</v>
      </c>
      <c r="F4202" s="57" t="s">
        <v>12</v>
      </c>
      <c r="H4202" s="57">
        <v>2015</v>
      </c>
      <c r="M4202" s="58">
        <v>10000</v>
      </c>
      <c r="O4202" s="57">
        <v>931</v>
      </c>
      <c r="P4202" s="57" t="s">
        <v>12</v>
      </c>
    </row>
    <row r="4203" spans="1:16" x14ac:dyDescent="0.25">
      <c r="A4203" s="57" t="s">
        <v>69</v>
      </c>
      <c r="B4203" s="57" t="s">
        <v>68</v>
      </c>
      <c r="C4203" s="57" t="s">
        <v>5</v>
      </c>
      <c r="D4203" s="58">
        <v>10000</v>
      </c>
      <c r="F4203" s="57" t="s">
        <v>12</v>
      </c>
      <c r="H4203" s="57">
        <v>2015</v>
      </c>
      <c r="M4203" s="58">
        <v>10000</v>
      </c>
      <c r="O4203" s="57">
        <v>931</v>
      </c>
      <c r="P4203" s="57" t="s">
        <v>12</v>
      </c>
    </row>
    <row r="4204" spans="1:16" x14ac:dyDescent="0.25">
      <c r="A4204" s="57" t="s">
        <v>69</v>
      </c>
      <c r="B4204" s="57" t="s">
        <v>68</v>
      </c>
      <c r="C4204" s="57" t="s">
        <v>5</v>
      </c>
      <c r="D4204" s="58">
        <v>10000</v>
      </c>
      <c r="F4204" s="57" t="s">
        <v>12</v>
      </c>
      <c r="H4204" s="57">
        <v>2015</v>
      </c>
      <c r="M4204" s="58">
        <v>10000</v>
      </c>
      <c r="O4204" s="57">
        <v>931</v>
      </c>
      <c r="P4204" s="57" t="s">
        <v>12</v>
      </c>
    </row>
    <row r="4205" spans="1:16" x14ac:dyDescent="0.25">
      <c r="A4205" s="57" t="s">
        <v>69</v>
      </c>
      <c r="B4205" s="57" t="s">
        <v>68</v>
      </c>
      <c r="C4205" s="57" t="s">
        <v>5</v>
      </c>
      <c r="D4205" s="58">
        <v>10000</v>
      </c>
      <c r="F4205" s="57" t="s">
        <v>12</v>
      </c>
      <c r="H4205" s="57">
        <v>2016</v>
      </c>
      <c r="M4205" s="58">
        <v>10000</v>
      </c>
      <c r="O4205" s="57">
        <v>931</v>
      </c>
      <c r="P4205" s="57" t="s">
        <v>12</v>
      </c>
    </row>
    <row r="4206" spans="1:16" x14ac:dyDescent="0.25">
      <c r="A4206" s="57" t="s">
        <v>69</v>
      </c>
      <c r="B4206" s="57" t="s">
        <v>68</v>
      </c>
      <c r="C4206" s="57" t="s">
        <v>5</v>
      </c>
      <c r="D4206" s="58">
        <v>10000</v>
      </c>
      <c r="F4206" s="57" t="s">
        <v>12</v>
      </c>
      <c r="H4206" s="57">
        <v>2016</v>
      </c>
      <c r="M4206" s="58">
        <v>10000</v>
      </c>
      <c r="O4206" s="57">
        <v>931</v>
      </c>
      <c r="P4206" s="57" t="s">
        <v>12</v>
      </c>
    </row>
    <row r="4207" spans="1:16" x14ac:dyDescent="0.25">
      <c r="A4207" s="57" t="s">
        <v>69</v>
      </c>
      <c r="B4207" s="57" t="s">
        <v>68</v>
      </c>
      <c r="C4207" s="57" t="s">
        <v>5</v>
      </c>
      <c r="D4207" s="58">
        <v>10000</v>
      </c>
      <c r="F4207" s="57" t="s">
        <v>12</v>
      </c>
      <c r="H4207" s="57">
        <v>2016</v>
      </c>
      <c r="M4207" s="58">
        <v>10000</v>
      </c>
      <c r="O4207" s="57">
        <v>931</v>
      </c>
      <c r="P4207" s="57" t="s">
        <v>12</v>
      </c>
    </row>
    <row r="4208" spans="1:16" x14ac:dyDescent="0.25">
      <c r="A4208" s="57" t="s">
        <v>69</v>
      </c>
      <c r="B4208" s="57" t="s">
        <v>68</v>
      </c>
      <c r="C4208" s="57" t="s">
        <v>5</v>
      </c>
      <c r="D4208" s="58">
        <v>10000</v>
      </c>
      <c r="F4208" s="57" t="s">
        <v>12</v>
      </c>
      <c r="H4208" s="57">
        <v>2016</v>
      </c>
      <c r="M4208" s="58">
        <v>10000</v>
      </c>
      <c r="O4208" s="57">
        <v>931</v>
      </c>
      <c r="P4208" s="57" t="s">
        <v>12</v>
      </c>
    </row>
    <row r="4209" spans="1:16" x14ac:dyDescent="0.25">
      <c r="A4209" s="57" t="s">
        <v>69</v>
      </c>
      <c r="B4209" s="57" t="s">
        <v>68</v>
      </c>
      <c r="C4209" s="57" t="s">
        <v>5</v>
      </c>
      <c r="D4209" s="58">
        <v>10000</v>
      </c>
      <c r="F4209" s="57" t="s">
        <v>12</v>
      </c>
      <c r="H4209" s="57">
        <v>2016</v>
      </c>
      <c r="M4209" s="58">
        <v>10000</v>
      </c>
      <c r="O4209" s="57">
        <v>931</v>
      </c>
      <c r="P4209" s="57" t="s">
        <v>12</v>
      </c>
    </row>
    <row r="4210" spans="1:16" x14ac:dyDescent="0.25">
      <c r="A4210" s="57" t="s">
        <v>69</v>
      </c>
      <c r="B4210" s="57" t="s">
        <v>68</v>
      </c>
      <c r="C4210" s="57" t="s">
        <v>5</v>
      </c>
      <c r="D4210" s="58">
        <v>10000</v>
      </c>
      <c r="F4210" s="57" t="s">
        <v>12</v>
      </c>
      <c r="H4210" s="57">
        <v>2016</v>
      </c>
      <c r="M4210" s="58">
        <v>10000</v>
      </c>
      <c r="O4210" s="57">
        <v>931</v>
      </c>
      <c r="P4210" s="57" t="s">
        <v>12</v>
      </c>
    </row>
    <row r="4211" spans="1:16" x14ac:dyDescent="0.25">
      <c r="A4211" s="57" t="s">
        <v>69</v>
      </c>
      <c r="B4211" s="57" t="s">
        <v>68</v>
      </c>
      <c r="C4211" s="57" t="s">
        <v>5</v>
      </c>
      <c r="D4211" s="58">
        <v>10000</v>
      </c>
      <c r="F4211" s="57" t="s">
        <v>12</v>
      </c>
      <c r="H4211" s="57">
        <v>2016</v>
      </c>
      <c r="M4211" s="58">
        <v>10000</v>
      </c>
      <c r="O4211" s="57">
        <v>931</v>
      </c>
      <c r="P4211" s="57" t="s">
        <v>12</v>
      </c>
    </row>
    <row r="4212" spans="1:16" x14ac:dyDescent="0.25">
      <c r="A4212" s="57" t="s">
        <v>69</v>
      </c>
      <c r="B4212" s="57" t="s">
        <v>68</v>
      </c>
      <c r="C4212" s="57" t="s">
        <v>5</v>
      </c>
      <c r="D4212" s="58">
        <v>10000</v>
      </c>
      <c r="F4212" s="57" t="s">
        <v>12</v>
      </c>
      <c r="H4212" s="57">
        <v>2016</v>
      </c>
      <c r="M4212" s="58">
        <v>10000</v>
      </c>
      <c r="O4212" s="57">
        <v>931</v>
      </c>
      <c r="P4212" s="57" t="s">
        <v>12</v>
      </c>
    </row>
    <row r="4213" spans="1:16" x14ac:dyDescent="0.25">
      <c r="A4213" s="57" t="s">
        <v>69</v>
      </c>
      <c r="B4213" s="57" t="s">
        <v>68</v>
      </c>
      <c r="C4213" s="57" t="s">
        <v>5</v>
      </c>
      <c r="D4213" s="58">
        <v>10000</v>
      </c>
      <c r="F4213" s="57" t="s">
        <v>12</v>
      </c>
      <c r="H4213" s="57">
        <v>2016</v>
      </c>
      <c r="M4213" s="58">
        <v>10000</v>
      </c>
      <c r="O4213" s="57">
        <v>931</v>
      </c>
      <c r="P4213" s="57" t="s">
        <v>12</v>
      </c>
    </row>
    <row r="4214" spans="1:16" x14ac:dyDescent="0.25">
      <c r="A4214" s="57" t="s">
        <v>69</v>
      </c>
      <c r="B4214" s="57" t="s">
        <v>68</v>
      </c>
      <c r="C4214" s="57" t="s">
        <v>5</v>
      </c>
      <c r="D4214" s="58">
        <v>10000</v>
      </c>
      <c r="F4214" s="57" t="s">
        <v>12</v>
      </c>
      <c r="H4214" s="57">
        <v>2016</v>
      </c>
      <c r="M4214" s="58">
        <v>10000</v>
      </c>
      <c r="O4214" s="57">
        <v>931</v>
      </c>
      <c r="P4214" s="57" t="s">
        <v>12</v>
      </c>
    </row>
    <row r="4215" spans="1:16" x14ac:dyDescent="0.25">
      <c r="A4215" s="57" t="s">
        <v>69</v>
      </c>
      <c r="B4215" s="57" t="s">
        <v>68</v>
      </c>
      <c r="C4215" s="57" t="s">
        <v>5</v>
      </c>
      <c r="D4215" s="58">
        <v>10000</v>
      </c>
      <c r="F4215" s="57" t="s">
        <v>12</v>
      </c>
      <c r="H4215" s="57">
        <v>2016</v>
      </c>
      <c r="M4215" s="58">
        <v>10000</v>
      </c>
      <c r="O4215" s="57">
        <v>931</v>
      </c>
      <c r="P4215" s="57" t="s">
        <v>12</v>
      </c>
    </row>
    <row r="4216" spans="1:16" x14ac:dyDescent="0.25">
      <c r="A4216" s="57" t="s">
        <v>69</v>
      </c>
      <c r="B4216" s="57" t="s">
        <v>68</v>
      </c>
      <c r="C4216" s="57" t="s">
        <v>5</v>
      </c>
      <c r="D4216" s="58">
        <v>10000</v>
      </c>
      <c r="F4216" s="57" t="s">
        <v>12</v>
      </c>
      <c r="H4216" s="57">
        <v>2016</v>
      </c>
      <c r="M4216" s="58">
        <v>10000</v>
      </c>
      <c r="O4216" s="57">
        <v>931</v>
      </c>
      <c r="P4216" s="57" t="s">
        <v>12</v>
      </c>
    </row>
    <row r="4217" spans="1:16" x14ac:dyDescent="0.25">
      <c r="A4217" s="57" t="s">
        <v>69</v>
      </c>
      <c r="B4217" s="57" t="s">
        <v>68</v>
      </c>
      <c r="C4217" s="57" t="s">
        <v>5</v>
      </c>
      <c r="D4217" s="58">
        <v>10000</v>
      </c>
      <c r="F4217" s="57" t="s">
        <v>12</v>
      </c>
      <c r="H4217" s="57">
        <v>2017</v>
      </c>
      <c r="M4217" s="58">
        <v>10000</v>
      </c>
      <c r="O4217" s="57">
        <v>931</v>
      </c>
      <c r="P4217" s="57" t="s">
        <v>12</v>
      </c>
    </row>
    <row r="4218" spans="1:16" x14ac:dyDescent="0.25">
      <c r="A4218" s="57" t="s">
        <v>69</v>
      </c>
      <c r="B4218" s="57" t="s">
        <v>68</v>
      </c>
      <c r="C4218" s="57" t="s">
        <v>5</v>
      </c>
      <c r="D4218" s="58">
        <v>10000</v>
      </c>
      <c r="F4218" s="57" t="s">
        <v>12</v>
      </c>
      <c r="H4218" s="57">
        <v>2017</v>
      </c>
      <c r="M4218" s="58">
        <v>10000</v>
      </c>
      <c r="O4218" s="57">
        <v>931</v>
      </c>
      <c r="P4218" s="57" t="s">
        <v>12</v>
      </c>
    </row>
    <row r="4219" spans="1:16" x14ac:dyDescent="0.25">
      <c r="A4219" s="57" t="s">
        <v>69</v>
      </c>
      <c r="B4219" s="57" t="s">
        <v>68</v>
      </c>
      <c r="C4219" s="57" t="s">
        <v>5</v>
      </c>
      <c r="D4219" s="58">
        <v>10000</v>
      </c>
      <c r="F4219" s="57" t="s">
        <v>12</v>
      </c>
      <c r="H4219" s="57">
        <v>2017</v>
      </c>
      <c r="M4219" s="58">
        <v>10000</v>
      </c>
      <c r="O4219" s="57">
        <v>931</v>
      </c>
      <c r="P4219" s="57" t="s">
        <v>12</v>
      </c>
    </row>
    <row r="4220" spans="1:16" x14ac:dyDescent="0.25">
      <c r="A4220" s="57" t="s">
        <v>69</v>
      </c>
      <c r="B4220" s="57" t="s">
        <v>68</v>
      </c>
      <c r="C4220" s="57" t="s">
        <v>5</v>
      </c>
      <c r="D4220" s="58">
        <v>10000</v>
      </c>
      <c r="F4220" s="57" t="s">
        <v>12</v>
      </c>
      <c r="H4220" s="57">
        <v>2017</v>
      </c>
      <c r="M4220" s="58">
        <v>10000</v>
      </c>
      <c r="O4220" s="57">
        <v>931</v>
      </c>
      <c r="P4220" s="57" t="s">
        <v>12</v>
      </c>
    </row>
    <row r="4221" spans="1:16" x14ac:dyDescent="0.25">
      <c r="A4221" s="57" t="s">
        <v>69</v>
      </c>
      <c r="B4221" s="57" t="s">
        <v>68</v>
      </c>
      <c r="C4221" s="57" t="s">
        <v>5</v>
      </c>
      <c r="D4221" s="58">
        <v>10000</v>
      </c>
      <c r="F4221" s="57" t="s">
        <v>12</v>
      </c>
      <c r="H4221" s="57">
        <v>2017</v>
      </c>
      <c r="M4221" s="58">
        <v>10000</v>
      </c>
      <c r="O4221" s="57">
        <v>931</v>
      </c>
      <c r="P4221" s="57" t="s">
        <v>12</v>
      </c>
    </row>
    <row r="4222" spans="1:16" x14ac:dyDescent="0.25">
      <c r="A4222" s="57" t="s">
        <v>69</v>
      </c>
      <c r="B4222" s="57" t="s">
        <v>68</v>
      </c>
      <c r="C4222" s="57" t="s">
        <v>5</v>
      </c>
      <c r="D4222" s="58">
        <v>10000</v>
      </c>
      <c r="F4222" s="57" t="s">
        <v>12</v>
      </c>
      <c r="H4222" s="57">
        <v>2017</v>
      </c>
      <c r="M4222" s="58">
        <v>10000</v>
      </c>
      <c r="O4222" s="57">
        <v>931</v>
      </c>
      <c r="P4222" s="57" t="s">
        <v>12</v>
      </c>
    </row>
    <row r="4223" spans="1:16" x14ac:dyDescent="0.25">
      <c r="A4223" s="57" t="s">
        <v>69</v>
      </c>
      <c r="B4223" s="57" t="s">
        <v>68</v>
      </c>
      <c r="C4223" s="57" t="s">
        <v>5</v>
      </c>
      <c r="D4223" s="58">
        <v>10000</v>
      </c>
      <c r="F4223" s="57" t="s">
        <v>12</v>
      </c>
      <c r="H4223" s="57">
        <v>2017</v>
      </c>
      <c r="M4223" s="58">
        <v>10000</v>
      </c>
      <c r="O4223" s="57">
        <v>931</v>
      </c>
      <c r="P4223" s="57" t="s">
        <v>12</v>
      </c>
    </row>
    <row r="4224" spans="1:16" x14ac:dyDescent="0.25">
      <c r="A4224" s="57" t="s">
        <v>69</v>
      </c>
      <c r="B4224" s="57" t="s">
        <v>68</v>
      </c>
      <c r="C4224" s="57" t="s">
        <v>5</v>
      </c>
      <c r="D4224" s="58">
        <v>10000</v>
      </c>
      <c r="F4224" s="57" t="s">
        <v>12</v>
      </c>
      <c r="H4224" s="57">
        <v>2017</v>
      </c>
      <c r="M4224" s="58">
        <v>10000</v>
      </c>
      <c r="O4224" s="57">
        <v>931</v>
      </c>
      <c r="P4224" s="57" t="s">
        <v>12</v>
      </c>
    </row>
    <row r="4225" spans="1:16" x14ac:dyDescent="0.25">
      <c r="A4225" s="57" t="s">
        <v>69</v>
      </c>
      <c r="B4225" s="57" t="s">
        <v>68</v>
      </c>
      <c r="C4225" s="57" t="s">
        <v>5</v>
      </c>
      <c r="D4225" s="58">
        <v>10000</v>
      </c>
      <c r="F4225" s="57" t="s">
        <v>12</v>
      </c>
      <c r="H4225" s="57">
        <v>2017</v>
      </c>
      <c r="M4225" s="58">
        <v>10000</v>
      </c>
      <c r="O4225" s="57">
        <v>931</v>
      </c>
      <c r="P4225" s="57" t="s">
        <v>12</v>
      </c>
    </row>
    <row r="4226" spans="1:16" x14ac:dyDescent="0.25">
      <c r="A4226" s="57" t="s">
        <v>69</v>
      </c>
      <c r="B4226" s="57" t="s">
        <v>68</v>
      </c>
      <c r="C4226" s="57" t="s">
        <v>5</v>
      </c>
      <c r="D4226" s="58">
        <v>10000</v>
      </c>
      <c r="F4226" s="57" t="s">
        <v>12</v>
      </c>
      <c r="H4226" s="57">
        <v>2017</v>
      </c>
      <c r="M4226" s="58">
        <v>10000</v>
      </c>
      <c r="O4226" s="57">
        <v>931</v>
      </c>
      <c r="P4226" s="57" t="s">
        <v>12</v>
      </c>
    </row>
    <row r="4227" spans="1:16" x14ac:dyDescent="0.25">
      <c r="A4227" s="57" t="s">
        <v>69</v>
      </c>
      <c r="B4227" s="57" t="s">
        <v>68</v>
      </c>
      <c r="C4227" s="57" t="s">
        <v>5</v>
      </c>
      <c r="D4227" s="58">
        <v>10000</v>
      </c>
      <c r="F4227" s="57" t="s">
        <v>12</v>
      </c>
      <c r="H4227" s="57">
        <v>2017</v>
      </c>
      <c r="M4227" s="58">
        <v>10000</v>
      </c>
      <c r="O4227" s="57">
        <v>931</v>
      </c>
      <c r="P4227" s="57" t="s">
        <v>12</v>
      </c>
    </row>
    <row r="4228" spans="1:16" x14ac:dyDescent="0.25">
      <c r="A4228" s="57" t="s">
        <v>69</v>
      </c>
      <c r="B4228" s="57" t="s">
        <v>68</v>
      </c>
      <c r="C4228" s="57" t="s">
        <v>5</v>
      </c>
      <c r="D4228" s="58">
        <v>10000</v>
      </c>
      <c r="F4228" s="57" t="s">
        <v>12</v>
      </c>
      <c r="H4228" s="57">
        <v>2017</v>
      </c>
      <c r="M4228" s="58">
        <v>10000</v>
      </c>
      <c r="O4228" s="57">
        <v>931</v>
      </c>
      <c r="P4228" s="57" t="s">
        <v>12</v>
      </c>
    </row>
    <row r="4229" spans="1:16" x14ac:dyDescent="0.25">
      <c r="A4229" s="57" t="s">
        <v>69</v>
      </c>
      <c r="B4229" s="57" t="s">
        <v>68</v>
      </c>
      <c r="C4229" s="57" t="s">
        <v>5</v>
      </c>
      <c r="D4229" s="58">
        <v>10000</v>
      </c>
      <c r="F4229" s="57" t="s">
        <v>12</v>
      </c>
      <c r="H4229" s="57">
        <v>2018</v>
      </c>
      <c r="M4229" s="58">
        <v>10000</v>
      </c>
      <c r="O4229" s="57">
        <v>931</v>
      </c>
      <c r="P4229" s="57" t="s">
        <v>12</v>
      </c>
    </row>
    <row r="4230" spans="1:16" x14ac:dyDescent="0.25">
      <c r="A4230" s="57" t="s">
        <v>69</v>
      </c>
      <c r="B4230" s="57" t="s">
        <v>68</v>
      </c>
      <c r="C4230" s="57" t="s">
        <v>5</v>
      </c>
      <c r="D4230" s="58">
        <v>10000</v>
      </c>
      <c r="F4230" s="57" t="s">
        <v>12</v>
      </c>
      <c r="H4230" s="57">
        <v>2018</v>
      </c>
      <c r="M4230" s="58">
        <v>10000</v>
      </c>
      <c r="O4230" s="57">
        <v>931</v>
      </c>
      <c r="P4230" s="57" t="s">
        <v>12</v>
      </c>
    </row>
    <row r="4231" spans="1:16" x14ac:dyDescent="0.25">
      <c r="A4231" s="57" t="s">
        <v>69</v>
      </c>
      <c r="B4231" s="57" t="s">
        <v>68</v>
      </c>
      <c r="C4231" s="57" t="s">
        <v>5</v>
      </c>
      <c r="D4231" s="58">
        <v>10000</v>
      </c>
      <c r="F4231" s="57" t="s">
        <v>12</v>
      </c>
      <c r="H4231" s="57">
        <v>2018</v>
      </c>
      <c r="M4231" s="58">
        <v>10000</v>
      </c>
      <c r="O4231" s="57">
        <v>931</v>
      </c>
      <c r="P4231" s="57" t="s">
        <v>12</v>
      </c>
    </row>
    <row r="4232" spans="1:16" x14ac:dyDescent="0.25">
      <c r="A4232" s="57" t="s">
        <v>69</v>
      </c>
      <c r="B4232" s="57" t="s">
        <v>68</v>
      </c>
      <c r="C4232" s="57" t="s">
        <v>5</v>
      </c>
      <c r="D4232" s="58">
        <v>10000</v>
      </c>
      <c r="F4232" s="57" t="s">
        <v>12</v>
      </c>
      <c r="H4232" s="57">
        <v>2018</v>
      </c>
      <c r="M4232" s="58">
        <v>10000</v>
      </c>
      <c r="O4232" s="57">
        <v>931</v>
      </c>
      <c r="P4232" s="57" t="s">
        <v>12</v>
      </c>
    </row>
    <row r="4233" spans="1:16" x14ac:dyDescent="0.25">
      <c r="A4233" s="57" t="s">
        <v>69</v>
      </c>
      <c r="B4233" s="57" t="s">
        <v>68</v>
      </c>
      <c r="C4233" s="57" t="s">
        <v>5</v>
      </c>
      <c r="D4233" s="58">
        <v>10000</v>
      </c>
      <c r="F4233" s="57" t="s">
        <v>12</v>
      </c>
      <c r="H4233" s="57">
        <v>2018</v>
      </c>
      <c r="M4233" s="58">
        <v>10000</v>
      </c>
      <c r="O4233" s="57">
        <v>931</v>
      </c>
      <c r="P4233" s="57" t="s">
        <v>12</v>
      </c>
    </row>
    <row r="4234" spans="1:16" x14ac:dyDescent="0.25">
      <c r="A4234" s="57" t="s">
        <v>69</v>
      </c>
      <c r="B4234" s="57" t="s">
        <v>68</v>
      </c>
      <c r="C4234" s="57" t="s">
        <v>5</v>
      </c>
      <c r="D4234" s="58">
        <v>10000</v>
      </c>
      <c r="F4234" s="57" t="s">
        <v>12</v>
      </c>
      <c r="H4234" s="57">
        <v>2018</v>
      </c>
      <c r="M4234" s="58">
        <v>10000</v>
      </c>
      <c r="O4234" s="57">
        <v>931</v>
      </c>
      <c r="P4234" s="57" t="s">
        <v>12</v>
      </c>
    </row>
    <row r="4235" spans="1:16" x14ac:dyDescent="0.25">
      <c r="A4235" s="57" t="s">
        <v>69</v>
      </c>
      <c r="B4235" s="57" t="s">
        <v>68</v>
      </c>
      <c r="C4235" s="57" t="s">
        <v>5</v>
      </c>
      <c r="D4235" s="58">
        <v>14000</v>
      </c>
      <c r="F4235" s="57" t="s">
        <v>12</v>
      </c>
      <c r="H4235" s="57">
        <v>2018</v>
      </c>
      <c r="M4235" s="58">
        <v>14000</v>
      </c>
      <c r="O4235" s="57">
        <v>931</v>
      </c>
      <c r="P4235" s="57" t="s">
        <v>12</v>
      </c>
    </row>
    <row r="4236" spans="1:16" x14ac:dyDescent="0.25">
      <c r="A4236" s="57" t="s">
        <v>69</v>
      </c>
      <c r="B4236" s="57" t="s">
        <v>68</v>
      </c>
      <c r="C4236" s="57" t="s">
        <v>5</v>
      </c>
      <c r="D4236" s="58">
        <v>14000</v>
      </c>
      <c r="F4236" s="57" t="s">
        <v>12</v>
      </c>
      <c r="H4236" s="57">
        <v>2018</v>
      </c>
      <c r="M4236" s="58">
        <v>14000</v>
      </c>
      <c r="O4236" s="57">
        <v>931</v>
      </c>
      <c r="P4236" s="57" t="s">
        <v>12</v>
      </c>
    </row>
    <row r="4237" spans="1:16" x14ac:dyDescent="0.25">
      <c r="A4237" s="57" t="s">
        <v>69</v>
      </c>
      <c r="B4237" s="57" t="s">
        <v>68</v>
      </c>
      <c r="C4237" s="57" t="s">
        <v>5</v>
      </c>
      <c r="D4237" s="58">
        <v>14000</v>
      </c>
      <c r="F4237" s="57" t="s">
        <v>12</v>
      </c>
      <c r="H4237" s="57">
        <v>2018</v>
      </c>
      <c r="M4237" s="58">
        <v>14000</v>
      </c>
      <c r="O4237" s="57">
        <v>931</v>
      </c>
      <c r="P4237" s="57" t="s">
        <v>12</v>
      </c>
    </row>
    <row r="4238" spans="1:16" x14ac:dyDescent="0.25">
      <c r="A4238" s="57" t="s">
        <v>69</v>
      </c>
      <c r="B4238" s="57" t="s">
        <v>68</v>
      </c>
      <c r="C4238" s="57" t="s">
        <v>5</v>
      </c>
      <c r="D4238" s="58">
        <v>14000</v>
      </c>
      <c r="F4238" s="57" t="s">
        <v>12</v>
      </c>
      <c r="H4238" s="57">
        <v>2018</v>
      </c>
      <c r="M4238" s="58">
        <v>14000</v>
      </c>
      <c r="O4238" s="57">
        <v>931</v>
      </c>
      <c r="P4238" s="57" t="s">
        <v>12</v>
      </c>
    </row>
    <row r="4239" spans="1:16" x14ac:dyDescent="0.25">
      <c r="A4239" s="57" t="s">
        <v>69</v>
      </c>
      <c r="B4239" s="57" t="s">
        <v>68</v>
      </c>
      <c r="C4239" s="57" t="s">
        <v>5</v>
      </c>
      <c r="D4239" s="58">
        <v>14000</v>
      </c>
      <c r="F4239" s="57" t="s">
        <v>12</v>
      </c>
      <c r="H4239" s="57">
        <v>2018</v>
      </c>
      <c r="M4239" s="58">
        <v>14000</v>
      </c>
      <c r="O4239" s="57">
        <v>931</v>
      </c>
      <c r="P4239" s="57" t="s">
        <v>12</v>
      </c>
    </row>
    <row r="4240" spans="1:16" x14ac:dyDescent="0.25">
      <c r="A4240" s="57" t="s">
        <v>69</v>
      </c>
      <c r="B4240" s="57" t="s">
        <v>68</v>
      </c>
      <c r="C4240" s="57" t="s">
        <v>5</v>
      </c>
      <c r="D4240" s="58">
        <v>14000</v>
      </c>
      <c r="F4240" s="57" t="s">
        <v>12</v>
      </c>
      <c r="H4240" s="57">
        <v>2018</v>
      </c>
      <c r="M4240" s="58">
        <v>14000</v>
      </c>
      <c r="O4240" s="57">
        <v>931</v>
      </c>
      <c r="P4240" s="57" t="s">
        <v>12</v>
      </c>
    </row>
    <row r="4241" spans="1:16" x14ac:dyDescent="0.25">
      <c r="A4241" s="57" t="s">
        <v>69</v>
      </c>
      <c r="B4241" s="57" t="s">
        <v>68</v>
      </c>
      <c r="C4241" s="57" t="s">
        <v>5</v>
      </c>
      <c r="D4241" s="58">
        <v>14000</v>
      </c>
      <c r="F4241" s="57" t="s">
        <v>12</v>
      </c>
      <c r="H4241" s="57">
        <v>2019</v>
      </c>
      <c r="M4241" s="58">
        <v>14000</v>
      </c>
      <c r="O4241" s="57">
        <v>931</v>
      </c>
      <c r="P4241" s="57" t="s">
        <v>12</v>
      </c>
    </row>
    <row r="4242" spans="1:16" x14ac:dyDescent="0.25">
      <c r="A4242" s="57" t="s">
        <v>69</v>
      </c>
      <c r="B4242" s="57" t="s">
        <v>68</v>
      </c>
      <c r="C4242" s="57" t="s">
        <v>5</v>
      </c>
      <c r="D4242" s="58">
        <v>14000</v>
      </c>
      <c r="F4242" s="57" t="s">
        <v>12</v>
      </c>
      <c r="H4242" s="57">
        <v>2019</v>
      </c>
      <c r="N4242" s="58">
        <f t="shared" ref="N4242:N4260" si="0">D4242</f>
        <v>14000</v>
      </c>
      <c r="O4242" s="57" t="s">
        <v>402</v>
      </c>
      <c r="P4242" s="57" t="s">
        <v>12</v>
      </c>
    </row>
    <row r="4243" spans="1:16" x14ac:dyDescent="0.25">
      <c r="A4243" s="57" t="s">
        <v>69</v>
      </c>
      <c r="B4243" s="57" t="s">
        <v>68</v>
      </c>
      <c r="C4243" s="57" t="s">
        <v>5</v>
      </c>
      <c r="D4243" s="58">
        <v>14000</v>
      </c>
      <c r="F4243" s="57" t="s">
        <v>12</v>
      </c>
      <c r="H4243" s="57">
        <v>2019</v>
      </c>
      <c r="N4243" s="58">
        <f t="shared" si="0"/>
        <v>14000</v>
      </c>
      <c r="O4243" s="57" t="s">
        <v>402</v>
      </c>
      <c r="P4243" s="57" t="s">
        <v>12</v>
      </c>
    </row>
    <row r="4244" spans="1:16" x14ac:dyDescent="0.25">
      <c r="A4244" s="57" t="s">
        <v>69</v>
      </c>
      <c r="B4244" s="57" t="s">
        <v>68</v>
      </c>
      <c r="C4244" s="57" t="s">
        <v>5</v>
      </c>
      <c r="D4244" s="58">
        <v>14000</v>
      </c>
      <c r="F4244" s="57" t="s">
        <v>12</v>
      </c>
      <c r="H4244" s="57">
        <v>2019</v>
      </c>
      <c r="N4244" s="58">
        <f t="shared" si="0"/>
        <v>14000</v>
      </c>
      <c r="O4244" s="57" t="s">
        <v>402</v>
      </c>
      <c r="P4244" s="57" t="s">
        <v>12</v>
      </c>
    </row>
    <row r="4245" spans="1:16" x14ac:dyDescent="0.25">
      <c r="A4245" s="57" t="s">
        <v>69</v>
      </c>
      <c r="B4245" s="57" t="s">
        <v>68</v>
      </c>
      <c r="C4245" s="57" t="s">
        <v>5</v>
      </c>
      <c r="D4245" s="58">
        <v>28000</v>
      </c>
      <c r="F4245" s="57" t="s">
        <v>12</v>
      </c>
      <c r="H4245" s="57">
        <v>2019</v>
      </c>
      <c r="N4245" s="58">
        <f t="shared" si="0"/>
        <v>28000</v>
      </c>
      <c r="O4245" s="57" t="s">
        <v>402</v>
      </c>
      <c r="P4245" s="57" t="s">
        <v>12</v>
      </c>
    </row>
    <row r="4246" spans="1:16" x14ac:dyDescent="0.25">
      <c r="A4246" s="57" t="s">
        <v>69</v>
      </c>
      <c r="B4246" s="57" t="s">
        <v>68</v>
      </c>
      <c r="C4246" s="57" t="s">
        <v>5</v>
      </c>
      <c r="D4246" s="58">
        <v>14000</v>
      </c>
      <c r="F4246" s="57" t="s">
        <v>12</v>
      </c>
      <c r="H4246" s="57">
        <v>2019</v>
      </c>
      <c r="N4246" s="58">
        <f t="shared" si="0"/>
        <v>14000</v>
      </c>
      <c r="O4246" s="57" t="s">
        <v>402</v>
      </c>
      <c r="P4246" s="57" t="s">
        <v>12</v>
      </c>
    </row>
    <row r="4247" spans="1:16" x14ac:dyDescent="0.25">
      <c r="A4247" s="57" t="s">
        <v>69</v>
      </c>
      <c r="B4247" s="57" t="s">
        <v>68</v>
      </c>
      <c r="C4247" s="57" t="s">
        <v>5</v>
      </c>
      <c r="D4247" s="58">
        <v>14000</v>
      </c>
      <c r="F4247" s="57" t="s">
        <v>12</v>
      </c>
      <c r="H4247" s="57">
        <v>2019</v>
      </c>
      <c r="N4247" s="58">
        <f t="shared" si="0"/>
        <v>14000</v>
      </c>
      <c r="O4247" s="57" t="s">
        <v>402</v>
      </c>
      <c r="P4247" s="57" t="s">
        <v>12</v>
      </c>
    </row>
    <row r="4248" spans="1:16" x14ac:dyDescent="0.25">
      <c r="A4248" s="57" t="s">
        <v>69</v>
      </c>
      <c r="B4248" s="57" t="s">
        <v>68</v>
      </c>
      <c r="C4248" s="57" t="s">
        <v>5</v>
      </c>
      <c r="D4248" s="58">
        <v>14000</v>
      </c>
      <c r="F4248" s="57" t="s">
        <v>12</v>
      </c>
      <c r="H4248" s="57">
        <v>2019</v>
      </c>
      <c r="N4248" s="58">
        <f t="shared" si="0"/>
        <v>14000</v>
      </c>
      <c r="O4248" s="57" t="s">
        <v>402</v>
      </c>
      <c r="P4248" s="57" t="s">
        <v>12</v>
      </c>
    </row>
    <row r="4249" spans="1:16" x14ac:dyDescent="0.25">
      <c r="A4249" s="57" t="s">
        <v>69</v>
      </c>
      <c r="B4249" s="57" t="s">
        <v>68</v>
      </c>
      <c r="C4249" s="57" t="s">
        <v>5</v>
      </c>
      <c r="D4249" s="58">
        <v>14000</v>
      </c>
      <c r="F4249" s="57" t="s">
        <v>12</v>
      </c>
      <c r="H4249" s="57">
        <v>2019</v>
      </c>
      <c r="N4249" s="58">
        <f t="shared" si="0"/>
        <v>14000</v>
      </c>
      <c r="O4249" s="57" t="s">
        <v>402</v>
      </c>
      <c r="P4249" s="57" t="s">
        <v>12</v>
      </c>
    </row>
    <row r="4250" spans="1:16" x14ac:dyDescent="0.25">
      <c r="A4250" s="57" t="s">
        <v>69</v>
      </c>
      <c r="B4250" s="57" t="s">
        <v>68</v>
      </c>
      <c r="C4250" s="57" t="s">
        <v>5</v>
      </c>
      <c r="D4250" s="58">
        <v>14000</v>
      </c>
      <c r="F4250" s="57" t="s">
        <v>12</v>
      </c>
      <c r="H4250" s="57">
        <v>2019</v>
      </c>
      <c r="N4250" s="58">
        <f t="shared" si="0"/>
        <v>14000</v>
      </c>
      <c r="O4250" s="57" t="s">
        <v>402</v>
      </c>
      <c r="P4250" s="57" t="s">
        <v>12</v>
      </c>
    </row>
    <row r="4251" spans="1:16" x14ac:dyDescent="0.25">
      <c r="A4251" s="57" t="s">
        <v>69</v>
      </c>
      <c r="B4251" s="57" t="s">
        <v>68</v>
      </c>
      <c r="C4251" s="57" t="s">
        <v>5</v>
      </c>
      <c r="D4251" s="58">
        <v>14000</v>
      </c>
      <c r="F4251" s="57" t="s">
        <v>12</v>
      </c>
      <c r="H4251" s="57">
        <v>2019</v>
      </c>
      <c r="N4251" s="58">
        <f t="shared" si="0"/>
        <v>14000</v>
      </c>
      <c r="O4251" s="57" t="s">
        <v>402</v>
      </c>
      <c r="P4251" s="57" t="s">
        <v>12</v>
      </c>
    </row>
    <row r="4252" spans="1:16" x14ac:dyDescent="0.25">
      <c r="A4252" s="57" t="s">
        <v>69</v>
      </c>
      <c r="B4252" s="57" t="s">
        <v>68</v>
      </c>
      <c r="C4252" s="57" t="s">
        <v>5</v>
      </c>
      <c r="D4252" s="58">
        <v>14000</v>
      </c>
      <c r="F4252" s="57" t="s">
        <v>12</v>
      </c>
      <c r="H4252" s="57">
        <v>2020</v>
      </c>
      <c r="N4252" s="58">
        <f t="shared" si="0"/>
        <v>14000</v>
      </c>
      <c r="O4252" s="57" t="s">
        <v>402</v>
      </c>
      <c r="P4252" s="57" t="s">
        <v>12</v>
      </c>
    </row>
    <row r="4253" spans="1:16" x14ac:dyDescent="0.25">
      <c r="A4253" s="57" t="s">
        <v>69</v>
      </c>
      <c r="B4253" s="57" t="s">
        <v>68</v>
      </c>
      <c r="C4253" s="57" t="s">
        <v>5</v>
      </c>
      <c r="D4253" s="58">
        <v>14000</v>
      </c>
      <c r="F4253" s="57" t="s">
        <v>12</v>
      </c>
      <c r="H4253" s="57">
        <v>2020</v>
      </c>
      <c r="N4253" s="58">
        <f t="shared" si="0"/>
        <v>14000</v>
      </c>
      <c r="O4253" s="57" t="s">
        <v>402</v>
      </c>
      <c r="P4253" s="57" t="s">
        <v>12</v>
      </c>
    </row>
    <row r="4254" spans="1:16" x14ac:dyDescent="0.25">
      <c r="A4254" s="57" t="s">
        <v>69</v>
      </c>
      <c r="B4254" s="57" t="s">
        <v>68</v>
      </c>
      <c r="C4254" s="57" t="s">
        <v>5</v>
      </c>
      <c r="D4254" s="58">
        <v>14000</v>
      </c>
      <c r="F4254" s="57" t="s">
        <v>12</v>
      </c>
      <c r="H4254" s="57">
        <v>2020</v>
      </c>
      <c r="N4254" s="58">
        <f t="shared" si="0"/>
        <v>14000</v>
      </c>
      <c r="O4254" s="57" t="s">
        <v>402</v>
      </c>
      <c r="P4254" s="57" t="s">
        <v>12</v>
      </c>
    </row>
    <row r="4255" spans="1:16" x14ac:dyDescent="0.25">
      <c r="A4255" s="57" t="s">
        <v>69</v>
      </c>
      <c r="B4255" s="57" t="s">
        <v>68</v>
      </c>
      <c r="C4255" s="57" t="s">
        <v>5</v>
      </c>
      <c r="D4255" s="58">
        <v>14000</v>
      </c>
      <c r="F4255" s="57" t="s">
        <v>12</v>
      </c>
      <c r="H4255" s="57">
        <v>2020</v>
      </c>
      <c r="N4255" s="58">
        <f t="shared" si="0"/>
        <v>14000</v>
      </c>
      <c r="O4255" s="57" t="s">
        <v>402</v>
      </c>
      <c r="P4255" s="57" t="s">
        <v>12</v>
      </c>
    </row>
    <row r="4256" spans="1:16" x14ac:dyDescent="0.25">
      <c r="A4256" s="57" t="s">
        <v>69</v>
      </c>
      <c r="B4256" s="57" t="s">
        <v>68</v>
      </c>
      <c r="C4256" s="57" t="s">
        <v>5</v>
      </c>
      <c r="D4256" s="58">
        <v>14000</v>
      </c>
      <c r="F4256" s="57" t="s">
        <v>12</v>
      </c>
      <c r="H4256" s="57">
        <v>2020</v>
      </c>
      <c r="N4256" s="58">
        <f t="shared" si="0"/>
        <v>14000</v>
      </c>
      <c r="O4256" s="57" t="s">
        <v>402</v>
      </c>
      <c r="P4256" s="57" t="s">
        <v>12</v>
      </c>
    </row>
    <row r="4257" spans="1:16" x14ac:dyDescent="0.25">
      <c r="A4257" s="57" t="s">
        <v>69</v>
      </c>
      <c r="B4257" s="57" t="s">
        <v>68</v>
      </c>
      <c r="C4257" s="57" t="s">
        <v>5</v>
      </c>
      <c r="D4257" s="58">
        <v>14000</v>
      </c>
      <c r="F4257" s="57" t="s">
        <v>12</v>
      </c>
      <c r="H4257" s="57">
        <v>2020</v>
      </c>
      <c r="N4257" s="58">
        <f t="shared" si="0"/>
        <v>14000</v>
      </c>
      <c r="O4257" s="57" t="s">
        <v>402</v>
      </c>
      <c r="P4257" s="57" t="s">
        <v>12</v>
      </c>
    </row>
    <row r="4258" spans="1:16" x14ac:dyDescent="0.25">
      <c r="A4258" s="57" t="s">
        <v>69</v>
      </c>
      <c r="B4258" s="57" t="s">
        <v>68</v>
      </c>
      <c r="C4258" s="57" t="s">
        <v>5</v>
      </c>
      <c r="D4258" s="58">
        <v>14000</v>
      </c>
      <c r="F4258" s="57" t="s">
        <v>12</v>
      </c>
      <c r="H4258" s="57">
        <v>2020</v>
      </c>
      <c r="N4258" s="58">
        <f t="shared" si="0"/>
        <v>14000</v>
      </c>
      <c r="O4258" s="57" t="s">
        <v>402</v>
      </c>
      <c r="P4258" s="57" t="s">
        <v>12</v>
      </c>
    </row>
    <row r="4259" spans="1:16" x14ac:dyDescent="0.25">
      <c r="A4259" s="57" t="s">
        <v>69</v>
      </c>
      <c r="B4259" s="57" t="s">
        <v>68</v>
      </c>
      <c r="C4259" s="57" t="s">
        <v>5</v>
      </c>
      <c r="D4259" s="58">
        <v>14000</v>
      </c>
      <c r="F4259" s="57" t="s">
        <v>12</v>
      </c>
      <c r="H4259" s="57">
        <v>2020</v>
      </c>
      <c r="N4259" s="58">
        <f t="shared" si="0"/>
        <v>14000</v>
      </c>
      <c r="O4259" s="57" t="s">
        <v>402</v>
      </c>
      <c r="P4259" s="57" t="s">
        <v>12</v>
      </c>
    </row>
    <row r="4260" spans="1:16" x14ac:dyDescent="0.25">
      <c r="A4260" s="57" t="s">
        <v>69</v>
      </c>
      <c r="B4260" s="57" t="s">
        <v>68</v>
      </c>
      <c r="C4260" s="57" t="s">
        <v>5</v>
      </c>
      <c r="D4260" s="58">
        <v>14000</v>
      </c>
      <c r="F4260" s="57" t="s">
        <v>12</v>
      </c>
      <c r="H4260" s="57">
        <v>2020</v>
      </c>
      <c r="N4260" s="58">
        <f t="shared" si="0"/>
        <v>14000</v>
      </c>
      <c r="O4260" s="57" t="s">
        <v>402</v>
      </c>
      <c r="P4260" s="57" t="s">
        <v>12</v>
      </c>
    </row>
    <row r="4261" spans="1:16" x14ac:dyDescent="0.25">
      <c r="A4261" s="57" t="s">
        <v>69</v>
      </c>
      <c r="B4261" s="57" t="s">
        <v>68</v>
      </c>
      <c r="C4261" s="57" t="s">
        <v>5</v>
      </c>
      <c r="D4261" s="58">
        <v>3690.42</v>
      </c>
      <c r="F4261" s="57" t="s">
        <v>12</v>
      </c>
      <c r="H4261" s="57">
        <v>2017</v>
      </c>
      <c r="M4261" s="58">
        <v>3690.42</v>
      </c>
      <c r="O4261" s="57">
        <v>921</v>
      </c>
      <c r="P4261" s="57" t="s">
        <v>12</v>
      </c>
    </row>
    <row r="4262" spans="1:16" x14ac:dyDescent="0.25">
      <c r="A4262" s="57" t="s">
        <v>97</v>
      </c>
      <c r="B4262" s="57" t="s">
        <v>96</v>
      </c>
      <c r="C4262" s="57" t="s">
        <v>5</v>
      </c>
      <c r="D4262" s="58">
        <v>35000</v>
      </c>
      <c r="F4262" s="57" t="s">
        <v>12</v>
      </c>
      <c r="H4262" s="57">
        <v>2018</v>
      </c>
      <c r="M4262" s="58">
        <v>35000</v>
      </c>
      <c r="O4262" s="57">
        <v>931</v>
      </c>
      <c r="P4262" s="57" t="s">
        <v>12</v>
      </c>
    </row>
    <row r="4263" spans="1:16" x14ac:dyDescent="0.25">
      <c r="A4263" s="57" t="s">
        <v>97</v>
      </c>
      <c r="B4263" s="57" t="s">
        <v>96</v>
      </c>
      <c r="C4263" s="57" t="s">
        <v>5</v>
      </c>
      <c r="D4263" s="58">
        <v>35000</v>
      </c>
      <c r="F4263" s="57" t="s">
        <v>12</v>
      </c>
      <c r="H4263" s="57">
        <v>2018</v>
      </c>
      <c r="M4263" s="58">
        <v>35000</v>
      </c>
      <c r="O4263" s="57">
        <v>931</v>
      </c>
      <c r="P4263" s="57" t="s">
        <v>12</v>
      </c>
    </row>
    <row r="4264" spans="1:16" x14ac:dyDescent="0.25">
      <c r="A4264" s="57" t="s">
        <v>97</v>
      </c>
      <c r="B4264" s="57" t="s">
        <v>96</v>
      </c>
      <c r="C4264" s="57" t="s">
        <v>5</v>
      </c>
      <c r="D4264" s="58">
        <v>35000</v>
      </c>
      <c r="F4264" s="57" t="s">
        <v>12</v>
      </c>
      <c r="H4264" s="57">
        <v>2018</v>
      </c>
      <c r="M4264" s="58">
        <v>35000</v>
      </c>
      <c r="O4264" s="57">
        <v>931</v>
      </c>
      <c r="P4264" s="57" t="s">
        <v>12</v>
      </c>
    </row>
    <row r="4265" spans="1:16" x14ac:dyDescent="0.25">
      <c r="A4265" s="57" t="s">
        <v>97</v>
      </c>
      <c r="B4265" s="57" t="s">
        <v>96</v>
      </c>
      <c r="C4265" s="57" t="s">
        <v>5</v>
      </c>
      <c r="D4265" s="58">
        <v>35000</v>
      </c>
      <c r="F4265" s="57" t="s">
        <v>12</v>
      </c>
      <c r="H4265" s="57">
        <v>2018</v>
      </c>
      <c r="M4265" s="58">
        <v>35000</v>
      </c>
      <c r="O4265" s="57">
        <v>931</v>
      </c>
      <c r="P4265" s="57" t="s">
        <v>12</v>
      </c>
    </row>
    <row r="4266" spans="1:16" x14ac:dyDescent="0.25">
      <c r="A4266" s="57" t="s">
        <v>97</v>
      </c>
      <c r="B4266" s="57" t="s">
        <v>96</v>
      </c>
      <c r="C4266" s="57" t="s">
        <v>5</v>
      </c>
      <c r="D4266" s="58">
        <v>35000</v>
      </c>
      <c r="F4266" s="57" t="s">
        <v>12</v>
      </c>
      <c r="H4266" s="57">
        <v>2018</v>
      </c>
      <c r="M4266" s="58">
        <v>35000</v>
      </c>
      <c r="O4266" s="57">
        <v>931</v>
      </c>
      <c r="P4266" s="57" t="s">
        <v>12</v>
      </c>
    </row>
    <row r="4267" spans="1:16" x14ac:dyDescent="0.25">
      <c r="A4267" s="57" t="s">
        <v>97</v>
      </c>
      <c r="B4267" s="57" t="s">
        <v>96</v>
      </c>
      <c r="C4267" s="57" t="s">
        <v>5</v>
      </c>
      <c r="D4267" s="58">
        <v>35000</v>
      </c>
      <c r="F4267" s="57" t="s">
        <v>12</v>
      </c>
      <c r="H4267" s="57">
        <v>2018</v>
      </c>
      <c r="M4267" s="58">
        <v>35000</v>
      </c>
      <c r="O4267" s="57">
        <v>931</v>
      </c>
      <c r="P4267" s="57" t="s">
        <v>12</v>
      </c>
    </row>
    <row r="4268" spans="1:16" x14ac:dyDescent="0.25">
      <c r="A4268" s="57" t="s">
        <v>97</v>
      </c>
      <c r="B4268" s="57" t="s">
        <v>96</v>
      </c>
      <c r="C4268" s="57" t="s">
        <v>5</v>
      </c>
      <c r="D4268" s="58">
        <v>70000</v>
      </c>
      <c r="F4268" s="57" t="s">
        <v>12</v>
      </c>
      <c r="H4268" s="57">
        <v>2018</v>
      </c>
      <c r="M4268" s="58">
        <v>70000</v>
      </c>
      <c r="O4268" s="57">
        <v>931</v>
      </c>
      <c r="P4268" s="57" t="s">
        <v>12</v>
      </c>
    </row>
    <row r="4269" spans="1:16" x14ac:dyDescent="0.25">
      <c r="A4269" s="57" t="s">
        <v>97</v>
      </c>
      <c r="B4269" s="57" t="s">
        <v>96</v>
      </c>
      <c r="C4269" s="57" t="s">
        <v>5</v>
      </c>
      <c r="D4269" s="58">
        <v>49030.06</v>
      </c>
      <c r="F4269" s="57" t="s">
        <v>98</v>
      </c>
      <c r="H4269" s="57">
        <v>2020</v>
      </c>
      <c r="M4269" s="58">
        <v>49030.06</v>
      </c>
      <c r="O4269" s="57">
        <v>935</v>
      </c>
      <c r="P4269" s="57" t="s">
        <v>98</v>
      </c>
    </row>
    <row r="4270" spans="1:16" x14ac:dyDescent="0.25">
      <c r="A4270" s="57" t="s">
        <v>97</v>
      </c>
      <c r="B4270" s="57" t="s">
        <v>96</v>
      </c>
      <c r="C4270" s="57" t="s">
        <v>5</v>
      </c>
      <c r="D4270" s="58">
        <v>7431.18</v>
      </c>
      <c r="F4270" s="57" t="s">
        <v>98</v>
      </c>
      <c r="H4270" s="57">
        <v>2020</v>
      </c>
      <c r="M4270" s="58">
        <v>7431.18</v>
      </c>
      <c r="O4270" s="57">
        <v>935</v>
      </c>
      <c r="P4270" s="57" t="s">
        <v>98</v>
      </c>
    </row>
    <row r="4271" spans="1:16" x14ac:dyDescent="0.25">
      <c r="A4271" s="57" t="s">
        <v>97</v>
      </c>
      <c r="B4271" s="57" t="s">
        <v>96</v>
      </c>
      <c r="C4271" s="57" t="s">
        <v>5</v>
      </c>
      <c r="D4271" s="58">
        <v>57921.9</v>
      </c>
      <c r="F4271" s="57" t="s">
        <v>98</v>
      </c>
      <c r="H4271" s="57">
        <v>2020</v>
      </c>
      <c r="M4271" s="58">
        <v>57921.9</v>
      </c>
      <c r="O4271" s="57">
        <v>935</v>
      </c>
      <c r="P4271" s="57" t="s">
        <v>98</v>
      </c>
    </row>
    <row r="4272" spans="1:16" x14ac:dyDescent="0.25">
      <c r="A4272" s="57" t="s">
        <v>97</v>
      </c>
      <c r="B4272" s="57" t="s">
        <v>96</v>
      </c>
      <c r="C4272" s="57" t="s">
        <v>5</v>
      </c>
      <c r="D4272" s="58">
        <v>1391.72</v>
      </c>
      <c r="F4272" s="57" t="s">
        <v>100</v>
      </c>
      <c r="H4272" s="57">
        <v>2020</v>
      </c>
      <c r="M4272" s="58">
        <v>1391.72</v>
      </c>
      <c r="O4272" s="57">
        <v>588</v>
      </c>
      <c r="P4272" s="57" t="s">
        <v>100</v>
      </c>
    </row>
    <row r="4273" spans="1:16" x14ac:dyDescent="0.25">
      <c r="A4273" s="57" t="s">
        <v>97</v>
      </c>
      <c r="B4273" s="57" t="s">
        <v>96</v>
      </c>
      <c r="C4273" s="57" t="s">
        <v>5</v>
      </c>
      <c r="D4273" s="58">
        <v>70000</v>
      </c>
      <c r="F4273" s="57" t="s">
        <v>102</v>
      </c>
      <c r="H4273" s="57">
        <v>2018</v>
      </c>
      <c r="M4273" s="58">
        <v>70000</v>
      </c>
      <c r="O4273" s="57">
        <v>935</v>
      </c>
      <c r="P4273" s="57" t="s">
        <v>102</v>
      </c>
    </row>
    <row r="4274" spans="1:16" x14ac:dyDescent="0.25">
      <c r="A4274" s="57" t="s">
        <v>97</v>
      </c>
      <c r="B4274" s="57" t="s">
        <v>96</v>
      </c>
      <c r="C4274" s="57" t="s">
        <v>5</v>
      </c>
      <c r="D4274" s="58">
        <v>35000</v>
      </c>
      <c r="F4274" s="57" t="s">
        <v>102</v>
      </c>
      <c r="H4274" s="57">
        <v>2018</v>
      </c>
      <c r="M4274" s="58">
        <v>35000</v>
      </c>
      <c r="O4274" s="57">
        <v>935</v>
      </c>
      <c r="P4274" s="57" t="s">
        <v>102</v>
      </c>
    </row>
    <row r="4275" spans="1:16" x14ac:dyDescent="0.25">
      <c r="A4275" s="57" t="s">
        <v>97</v>
      </c>
      <c r="B4275" s="57" t="s">
        <v>96</v>
      </c>
      <c r="C4275" s="57" t="s">
        <v>5</v>
      </c>
      <c r="D4275" s="58">
        <v>35000</v>
      </c>
      <c r="F4275" s="57" t="s">
        <v>102</v>
      </c>
      <c r="H4275" s="57">
        <v>2019</v>
      </c>
      <c r="M4275" s="58">
        <v>35000</v>
      </c>
      <c r="O4275" s="57">
        <v>935</v>
      </c>
      <c r="P4275" s="57" t="s">
        <v>102</v>
      </c>
    </row>
    <row r="4276" spans="1:16" x14ac:dyDescent="0.25">
      <c r="A4276" s="57" t="s">
        <v>97</v>
      </c>
      <c r="B4276" s="57" t="s">
        <v>96</v>
      </c>
      <c r="C4276" s="57" t="s">
        <v>5</v>
      </c>
      <c r="D4276" s="58">
        <v>35000</v>
      </c>
      <c r="F4276" s="57" t="s">
        <v>102</v>
      </c>
      <c r="H4276" s="57">
        <v>2019</v>
      </c>
      <c r="N4276" s="58">
        <v>35000</v>
      </c>
      <c r="O4276" s="57" t="s">
        <v>402</v>
      </c>
      <c r="P4276" s="57" t="s">
        <v>102</v>
      </c>
    </row>
    <row r="4277" spans="1:16" x14ac:dyDescent="0.25">
      <c r="A4277" s="57" t="s">
        <v>97</v>
      </c>
      <c r="B4277" s="57" t="s">
        <v>96</v>
      </c>
      <c r="C4277" s="57" t="s">
        <v>5</v>
      </c>
      <c r="D4277" s="58">
        <v>35000</v>
      </c>
      <c r="F4277" s="57" t="s">
        <v>102</v>
      </c>
      <c r="H4277" s="57">
        <v>2019</v>
      </c>
      <c r="N4277" s="58">
        <v>35000</v>
      </c>
      <c r="O4277" s="57" t="s">
        <v>402</v>
      </c>
      <c r="P4277" s="57" t="s">
        <v>102</v>
      </c>
    </row>
    <row r="4278" spans="1:16" x14ac:dyDescent="0.25">
      <c r="A4278" s="57" t="s">
        <v>97</v>
      </c>
      <c r="B4278" s="57" t="s">
        <v>96</v>
      </c>
      <c r="C4278" s="57" t="s">
        <v>5</v>
      </c>
      <c r="D4278" s="58">
        <v>35000</v>
      </c>
      <c r="F4278" s="57" t="s">
        <v>102</v>
      </c>
      <c r="H4278" s="57">
        <v>2019</v>
      </c>
      <c r="N4278" s="58">
        <v>35000</v>
      </c>
      <c r="O4278" s="57" t="s">
        <v>402</v>
      </c>
      <c r="P4278" s="57" t="s">
        <v>102</v>
      </c>
    </row>
    <row r="4279" spans="1:16" x14ac:dyDescent="0.25">
      <c r="A4279" s="57" t="s">
        <v>97</v>
      </c>
      <c r="B4279" s="57" t="s">
        <v>96</v>
      </c>
      <c r="C4279" s="57" t="s">
        <v>5</v>
      </c>
      <c r="D4279" s="58">
        <v>35000</v>
      </c>
      <c r="F4279" s="57" t="s">
        <v>102</v>
      </c>
      <c r="H4279" s="57">
        <v>2019</v>
      </c>
      <c r="N4279" s="58">
        <v>35000</v>
      </c>
      <c r="O4279" s="57" t="s">
        <v>402</v>
      </c>
      <c r="P4279" s="57" t="s">
        <v>102</v>
      </c>
    </row>
    <row r="4280" spans="1:16" x14ac:dyDescent="0.25">
      <c r="A4280" s="57" t="s">
        <v>97</v>
      </c>
      <c r="B4280" s="57" t="s">
        <v>96</v>
      </c>
      <c r="C4280" s="57" t="s">
        <v>5</v>
      </c>
      <c r="D4280" s="58">
        <v>35000</v>
      </c>
      <c r="F4280" s="57" t="s">
        <v>102</v>
      </c>
      <c r="H4280" s="57">
        <v>2019</v>
      </c>
      <c r="N4280" s="58">
        <v>35000</v>
      </c>
      <c r="O4280" s="57" t="s">
        <v>402</v>
      </c>
      <c r="P4280" s="57" t="s">
        <v>102</v>
      </c>
    </row>
    <row r="4281" spans="1:16" x14ac:dyDescent="0.25">
      <c r="A4281" s="57" t="s">
        <v>97</v>
      </c>
      <c r="B4281" s="57" t="s">
        <v>96</v>
      </c>
      <c r="C4281" s="57" t="s">
        <v>5</v>
      </c>
      <c r="D4281" s="58">
        <v>35000</v>
      </c>
      <c r="F4281" s="57" t="s">
        <v>102</v>
      </c>
      <c r="H4281" s="57">
        <v>2019</v>
      </c>
      <c r="N4281" s="58">
        <v>35000</v>
      </c>
      <c r="O4281" s="57" t="s">
        <v>402</v>
      </c>
      <c r="P4281" s="57" t="s">
        <v>102</v>
      </c>
    </row>
    <row r="4282" spans="1:16" x14ac:dyDescent="0.25">
      <c r="A4282" s="57" t="s">
        <v>97</v>
      </c>
      <c r="B4282" s="57" t="s">
        <v>96</v>
      </c>
      <c r="C4282" s="57" t="s">
        <v>5</v>
      </c>
      <c r="D4282" s="58">
        <v>35000</v>
      </c>
      <c r="F4282" s="57" t="s">
        <v>102</v>
      </c>
      <c r="H4282" s="57">
        <v>2019</v>
      </c>
      <c r="N4282" s="58">
        <v>35000</v>
      </c>
      <c r="O4282" s="57" t="s">
        <v>402</v>
      </c>
      <c r="P4282" s="57" t="s">
        <v>102</v>
      </c>
    </row>
    <row r="4283" spans="1:16" x14ac:dyDescent="0.25">
      <c r="A4283" s="57" t="s">
        <v>97</v>
      </c>
      <c r="B4283" s="57" t="s">
        <v>96</v>
      </c>
      <c r="C4283" s="57" t="s">
        <v>5</v>
      </c>
      <c r="D4283" s="58">
        <v>35000</v>
      </c>
      <c r="F4283" s="57" t="s">
        <v>102</v>
      </c>
      <c r="H4283" s="57">
        <v>2019</v>
      </c>
      <c r="N4283" s="58">
        <v>35000</v>
      </c>
      <c r="O4283" s="57" t="s">
        <v>402</v>
      </c>
      <c r="P4283" s="57" t="s">
        <v>102</v>
      </c>
    </row>
    <row r="4284" spans="1:16" x14ac:dyDescent="0.25">
      <c r="A4284" s="57" t="s">
        <v>97</v>
      </c>
      <c r="B4284" s="57" t="s">
        <v>96</v>
      </c>
      <c r="C4284" s="57" t="s">
        <v>5</v>
      </c>
      <c r="D4284" s="58">
        <v>35000</v>
      </c>
      <c r="F4284" s="57" t="s">
        <v>102</v>
      </c>
      <c r="H4284" s="57">
        <v>2019</v>
      </c>
      <c r="N4284" s="58">
        <v>35000</v>
      </c>
      <c r="O4284" s="57" t="s">
        <v>402</v>
      </c>
      <c r="P4284" s="57" t="s">
        <v>102</v>
      </c>
    </row>
    <row r="4285" spans="1:16" x14ac:dyDescent="0.25">
      <c r="A4285" s="57" t="s">
        <v>97</v>
      </c>
      <c r="B4285" s="57" t="s">
        <v>96</v>
      </c>
      <c r="C4285" s="57" t="s">
        <v>5</v>
      </c>
      <c r="D4285" s="58">
        <v>35000</v>
      </c>
      <c r="F4285" s="57" t="s">
        <v>102</v>
      </c>
      <c r="H4285" s="57">
        <v>2019</v>
      </c>
      <c r="N4285" s="58">
        <v>35000</v>
      </c>
      <c r="O4285" s="57" t="s">
        <v>402</v>
      </c>
      <c r="P4285" s="57" t="s">
        <v>102</v>
      </c>
    </row>
    <row r="4286" spans="1:16" x14ac:dyDescent="0.25">
      <c r="A4286" s="57" t="s">
        <v>97</v>
      </c>
      <c r="B4286" s="57" t="s">
        <v>96</v>
      </c>
      <c r="C4286" s="57" t="s">
        <v>5</v>
      </c>
      <c r="D4286" s="58">
        <v>35000</v>
      </c>
      <c r="F4286" s="57" t="s">
        <v>102</v>
      </c>
      <c r="H4286" s="57">
        <v>2020</v>
      </c>
      <c r="N4286" s="58">
        <v>35000</v>
      </c>
      <c r="O4286" s="57" t="s">
        <v>402</v>
      </c>
      <c r="P4286" s="57" t="s">
        <v>102</v>
      </c>
    </row>
    <row r="4287" spans="1:16" x14ac:dyDescent="0.25">
      <c r="A4287" s="57" t="s">
        <v>97</v>
      </c>
      <c r="B4287" s="57" t="s">
        <v>96</v>
      </c>
      <c r="C4287" s="57" t="s">
        <v>5</v>
      </c>
      <c r="D4287" s="58">
        <v>35000</v>
      </c>
      <c r="F4287" s="57" t="s">
        <v>102</v>
      </c>
      <c r="H4287" s="57">
        <v>2020</v>
      </c>
      <c r="N4287" s="58">
        <v>35000</v>
      </c>
      <c r="O4287" s="57" t="s">
        <v>402</v>
      </c>
      <c r="P4287" s="57" t="s">
        <v>102</v>
      </c>
    </row>
    <row r="4288" spans="1:16" x14ac:dyDescent="0.25">
      <c r="A4288" s="57" t="s">
        <v>97</v>
      </c>
      <c r="B4288" s="57" t="s">
        <v>96</v>
      </c>
      <c r="C4288" s="57" t="s">
        <v>5</v>
      </c>
      <c r="D4288" s="58">
        <v>35000</v>
      </c>
      <c r="F4288" s="57" t="s">
        <v>102</v>
      </c>
      <c r="H4288" s="57">
        <v>2020</v>
      </c>
      <c r="N4288" s="58">
        <v>35000</v>
      </c>
      <c r="O4288" s="57" t="s">
        <v>402</v>
      </c>
      <c r="P4288" s="57" t="s">
        <v>102</v>
      </c>
    </row>
    <row r="4289" spans="1:16" x14ac:dyDescent="0.25">
      <c r="A4289" s="57" t="s">
        <v>97</v>
      </c>
      <c r="B4289" s="57" t="s">
        <v>96</v>
      </c>
      <c r="C4289" s="57" t="s">
        <v>5</v>
      </c>
      <c r="D4289" s="58">
        <v>35000</v>
      </c>
      <c r="F4289" s="57" t="s">
        <v>102</v>
      </c>
      <c r="H4289" s="57">
        <v>2020</v>
      </c>
      <c r="N4289" s="58">
        <v>35000</v>
      </c>
      <c r="O4289" s="57" t="s">
        <v>402</v>
      </c>
      <c r="P4289" s="57" t="s">
        <v>102</v>
      </c>
    </row>
    <row r="4290" spans="1:16" x14ac:dyDescent="0.25">
      <c r="A4290" s="57" t="s">
        <v>97</v>
      </c>
      <c r="B4290" s="57" t="s">
        <v>96</v>
      </c>
      <c r="C4290" s="57" t="s">
        <v>5</v>
      </c>
      <c r="D4290" s="58">
        <v>35000</v>
      </c>
      <c r="F4290" s="57" t="s">
        <v>102</v>
      </c>
      <c r="H4290" s="57">
        <v>2020</v>
      </c>
      <c r="N4290" s="58">
        <v>35000</v>
      </c>
      <c r="O4290" s="57" t="s">
        <v>402</v>
      </c>
      <c r="P4290" s="57" t="s">
        <v>102</v>
      </c>
    </row>
    <row r="4291" spans="1:16" x14ac:dyDescent="0.25">
      <c r="A4291" s="57" t="s">
        <v>97</v>
      </c>
      <c r="B4291" s="57" t="s">
        <v>96</v>
      </c>
      <c r="C4291" s="57" t="s">
        <v>5</v>
      </c>
      <c r="D4291" s="58">
        <v>35000</v>
      </c>
      <c r="F4291" s="57" t="s">
        <v>102</v>
      </c>
      <c r="H4291" s="57">
        <v>2020</v>
      </c>
      <c r="N4291" s="58">
        <v>35000</v>
      </c>
      <c r="O4291" s="57" t="s">
        <v>402</v>
      </c>
      <c r="P4291" s="57" t="s">
        <v>102</v>
      </c>
    </row>
    <row r="4292" spans="1:16" x14ac:dyDescent="0.25">
      <c r="A4292" s="57" t="s">
        <v>97</v>
      </c>
      <c r="B4292" s="57" t="s">
        <v>96</v>
      </c>
      <c r="C4292" s="57" t="s">
        <v>5</v>
      </c>
      <c r="D4292" s="58">
        <v>35000</v>
      </c>
      <c r="F4292" s="57" t="s">
        <v>102</v>
      </c>
      <c r="H4292" s="57">
        <v>2020</v>
      </c>
      <c r="N4292" s="58">
        <v>35000</v>
      </c>
      <c r="O4292" s="57" t="s">
        <v>402</v>
      </c>
      <c r="P4292" s="57" t="s">
        <v>102</v>
      </c>
    </row>
    <row r="4293" spans="1:16" x14ac:dyDescent="0.25">
      <c r="A4293" s="57" t="s">
        <v>97</v>
      </c>
      <c r="B4293" s="57" t="s">
        <v>96</v>
      </c>
      <c r="C4293" s="57" t="s">
        <v>5</v>
      </c>
      <c r="D4293" s="58">
        <v>35000</v>
      </c>
      <c r="F4293" s="57" t="s">
        <v>102</v>
      </c>
      <c r="H4293" s="57">
        <v>2020</v>
      </c>
      <c r="N4293" s="58">
        <v>35000</v>
      </c>
      <c r="O4293" s="57" t="s">
        <v>402</v>
      </c>
      <c r="P4293" s="57" t="s">
        <v>102</v>
      </c>
    </row>
    <row r="4294" spans="1:16" x14ac:dyDescent="0.25">
      <c r="A4294" s="57" t="s">
        <v>97</v>
      </c>
      <c r="B4294" s="57" t="s">
        <v>96</v>
      </c>
      <c r="C4294" s="57" t="s">
        <v>5</v>
      </c>
      <c r="D4294" s="58">
        <v>35000</v>
      </c>
      <c r="F4294" s="57" t="s">
        <v>102</v>
      </c>
      <c r="H4294" s="57">
        <v>2020</v>
      </c>
      <c r="N4294" s="58">
        <v>35000</v>
      </c>
      <c r="O4294" s="57" t="s">
        <v>402</v>
      </c>
      <c r="P4294" s="57" t="s">
        <v>102</v>
      </c>
    </row>
    <row r="4295" spans="1:16" x14ac:dyDescent="0.25">
      <c r="A4295" s="57" t="s">
        <v>97</v>
      </c>
      <c r="B4295" s="57" t="s">
        <v>96</v>
      </c>
      <c r="C4295" s="57" t="s">
        <v>5</v>
      </c>
      <c r="D4295" s="58">
        <v>10681.630000000001</v>
      </c>
      <c r="F4295" s="57" t="s">
        <v>104</v>
      </c>
      <c r="H4295" s="57">
        <v>2019</v>
      </c>
      <c r="M4295" s="58">
        <v>10681.630000000001</v>
      </c>
      <c r="O4295" s="57">
        <v>588</v>
      </c>
      <c r="P4295" s="57" t="s">
        <v>104</v>
      </c>
    </row>
    <row r="4296" spans="1:16" x14ac:dyDescent="0.25">
      <c r="A4296" s="57" t="s">
        <v>112</v>
      </c>
      <c r="B4296" s="57" t="s">
        <v>111</v>
      </c>
      <c r="C4296" s="57" t="s">
        <v>5</v>
      </c>
      <c r="D4296" s="58">
        <v>7808.4</v>
      </c>
      <c r="F4296" s="57" t="s">
        <v>12</v>
      </c>
      <c r="H4296" s="57">
        <v>2019</v>
      </c>
      <c r="M4296" s="58">
        <v>7808.4</v>
      </c>
      <c r="O4296" s="57">
        <v>921</v>
      </c>
      <c r="P4296" s="57" t="s">
        <v>12</v>
      </c>
    </row>
    <row r="4297" spans="1:16" x14ac:dyDescent="0.25">
      <c r="A4297" s="57">
        <v>210068028</v>
      </c>
      <c r="B4297" s="57" t="s">
        <v>116</v>
      </c>
      <c r="C4297" s="57" t="s">
        <v>5</v>
      </c>
      <c r="D4297" s="58">
        <v>35656.81</v>
      </c>
      <c r="F4297" s="57" t="s">
        <v>403</v>
      </c>
      <c r="H4297" s="57">
        <v>2016</v>
      </c>
      <c r="K4297" s="57">
        <v>620129</v>
      </c>
      <c r="M4297" s="58">
        <v>35656.81</v>
      </c>
      <c r="O4297" s="57">
        <v>930.2</v>
      </c>
      <c r="P4297" s="57" t="s">
        <v>403</v>
      </c>
    </row>
    <row r="4298" spans="1:16" x14ac:dyDescent="0.25">
      <c r="A4298" s="57" t="s">
        <v>120</v>
      </c>
      <c r="B4298" s="57" t="s">
        <v>119</v>
      </c>
      <c r="C4298" s="57" t="s">
        <v>5</v>
      </c>
      <c r="D4298" s="58">
        <v>5200</v>
      </c>
      <c r="H4298" s="57">
        <v>2014</v>
      </c>
      <c r="M4298" s="58">
        <v>5200</v>
      </c>
      <c r="O4298" s="57">
        <v>930.2</v>
      </c>
    </row>
    <row r="4299" spans="1:16" x14ac:dyDescent="0.25">
      <c r="A4299" s="57" t="s">
        <v>120</v>
      </c>
      <c r="B4299" s="57" t="s">
        <v>119</v>
      </c>
      <c r="C4299" s="57" t="s">
        <v>5</v>
      </c>
      <c r="D4299" s="58">
        <v>75000</v>
      </c>
      <c r="H4299" s="57">
        <v>2016</v>
      </c>
      <c r="M4299" s="58">
        <v>75000</v>
      </c>
      <c r="O4299" s="57">
        <v>930.2</v>
      </c>
    </row>
    <row r="4300" spans="1:16" x14ac:dyDescent="0.25">
      <c r="A4300" s="57" t="s">
        <v>120</v>
      </c>
      <c r="B4300" s="57" t="s">
        <v>119</v>
      </c>
      <c r="C4300" s="57" t="s">
        <v>5</v>
      </c>
      <c r="D4300" s="58">
        <v>75000</v>
      </c>
      <c r="H4300" s="57">
        <v>2016</v>
      </c>
      <c r="M4300" s="58">
        <v>75000</v>
      </c>
      <c r="O4300" s="57">
        <v>930.2</v>
      </c>
    </row>
    <row r="4301" spans="1:16" hidden="1" x14ac:dyDescent="0.25">
      <c r="A4301" s="60" t="s">
        <v>16</v>
      </c>
      <c r="B4301" s="60" t="s">
        <v>15</v>
      </c>
      <c r="C4301" s="57">
        <v>1000</v>
      </c>
      <c r="D4301" s="61">
        <v>20000</v>
      </c>
      <c r="E4301" s="62"/>
      <c r="F4301" s="60"/>
      <c r="G4301" s="60"/>
      <c r="H4301" s="63">
        <v>2003</v>
      </c>
      <c r="I4301" s="62"/>
      <c r="J4301" s="60"/>
      <c r="K4301" s="60"/>
      <c r="L4301" s="61"/>
      <c r="M4301" s="61">
        <v>20000</v>
      </c>
      <c r="N4301" s="61"/>
      <c r="O4301" s="60" t="s">
        <v>250</v>
      </c>
      <c r="P4301" s="60"/>
    </row>
    <row r="4302" spans="1:16" hidden="1" x14ac:dyDescent="0.25">
      <c r="A4302" s="60" t="s">
        <v>16</v>
      </c>
      <c r="B4302" s="60" t="s">
        <v>15</v>
      </c>
      <c r="C4302" s="57">
        <v>1000</v>
      </c>
      <c r="D4302" s="61">
        <v>7500</v>
      </c>
      <c r="E4302" s="62"/>
      <c r="F4302" s="60"/>
      <c r="G4302" s="60"/>
      <c r="H4302" s="63">
        <v>2003</v>
      </c>
      <c r="I4302" s="62"/>
      <c r="J4302" s="60"/>
      <c r="K4302" s="60"/>
      <c r="L4302" s="61"/>
      <c r="M4302" s="61">
        <v>7500</v>
      </c>
      <c r="N4302" s="61"/>
      <c r="O4302" s="60" t="s">
        <v>250</v>
      </c>
      <c r="P4302" s="60"/>
    </row>
    <row r="4303" spans="1:16" hidden="1" x14ac:dyDescent="0.25">
      <c r="A4303" s="60" t="s">
        <v>16</v>
      </c>
      <c r="B4303" s="60" t="s">
        <v>15</v>
      </c>
      <c r="C4303" s="57">
        <v>1000</v>
      </c>
      <c r="D4303" s="61">
        <v>10000</v>
      </c>
      <c r="E4303" s="62"/>
      <c r="F4303" s="60"/>
      <c r="G4303" s="60"/>
      <c r="H4303" s="63">
        <v>2003</v>
      </c>
      <c r="I4303" s="62"/>
      <c r="J4303" s="60"/>
      <c r="K4303" s="60"/>
      <c r="L4303" s="61"/>
      <c r="M4303" s="61">
        <v>10000</v>
      </c>
      <c r="N4303" s="61"/>
      <c r="O4303" s="60" t="s">
        <v>250</v>
      </c>
      <c r="P4303" s="60"/>
    </row>
    <row r="4304" spans="1:16" hidden="1" x14ac:dyDescent="0.25">
      <c r="A4304" s="60" t="s">
        <v>16</v>
      </c>
      <c r="B4304" s="60" t="s">
        <v>15</v>
      </c>
      <c r="C4304" s="57">
        <v>1000</v>
      </c>
      <c r="D4304" s="61">
        <v>10000</v>
      </c>
      <c r="E4304" s="62"/>
      <c r="F4304" s="60"/>
      <c r="G4304" s="60"/>
      <c r="H4304" s="63">
        <v>2003</v>
      </c>
      <c r="I4304" s="62"/>
      <c r="J4304" s="60"/>
      <c r="K4304" s="60"/>
      <c r="L4304" s="61"/>
      <c r="M4304" s="61">
        <v>10000</v>
      </c>
      <c r="N4304" s="61"/>
      <c r="O4304" s="60" t="s">
        <v>250</v>
      </c>
      <c r="P4304" s="60"/>
    </row>
    <row r="4305" spans="1:16" hidden="1" x14ac:dyDescent="0.25">
      <c r="A4305" s="60" t="s">
        <v>16</v>
      </c>
      <c r="B4305" s="60" t="s">
        <v>15</v>
      </c>
      <c r="C4305" s="57">
        <v>1000</v>
      </c>
      <c r="D4305" s="61">
        <v>10000</v>
      </c>
      <c r="E4305" s="62"/>
      <c r="F4305" s="60"/>
      <c r="G4305" s="60"/>
      <c r="H4305" s="63">
        <v>2003</v>
      </c>
      <c r="I4305" s="62"/>
      <c r="J4305" s="60"/>
      <c r="K4305" s="60"/>
      <c r="L4305" s="61"/>
      <c r="M4305" s="61">
        <v>10000</v>
      </c>
      <c r="N4305" s="61"/>
      <c r="O4305" s="60" t="s">
        <v>250</v>
      </c>
      <c r="P4305" s="60"/>
    </row>
    <row r="4306" spans="1:16" hidden="1" x14ac:dyDescent="0.25">
      <c r="A4306" s="60" t="s">
        <v>16</v>
      </c>
      <c r="B4306" s="60" t="s">
        <v>15</v>
      </c>
      <c r="C4306" s="57">
        <v>1000</v>
      </c>
      <c r="D4306" s="61">
        <v>10000</v>
      </c>
      <c r="E4306" s="62"/>
      <c r="F4306" s="60"/>
      <c r="G4306" s="60"/>
      <c r="H4306" s="63">
        <v>2003</v>
      </c>
      <c r="I4306" s="62"/>
      <c r="J4306" s="60"/>
      <c r="K4306" s="60"/>
      <c r="L4306" s="61"/>
      <c r="M4306" s="61">
        <v>10000</v>
      </c>
      <c r="N4306" s="61"/>
      <c r="O4306" s="60" t="s">
        <v>250</v>
      </c>
      <c r="P4306" s="60"/>
    </row>
    <row r="4307" spans="1:16" hidden="1" x14ac:dyDescent="0.25">
      <c r="A4307" s="60" t="s">
        <v>16</v>
      </c>
      <c r="B4307" s="60" t="s">
        <v>15</v>
      </c>
      <c r="C4307" s="57">
        <v>1000</v>
      </c>
      <c r="D4307" s="61">
        <v>10000</v>
      </c>
      <c r="E4307" s="62"/>
      <c r="F4307" s="60"/>
      <c r="G4307" s="60"/>
      <c r="H4307" s="63">
        <v>2003</v>
      </c>
      <c r="I4307" s="62"/>
      <c r="J4307" s="60"/>
      <c r="K4307" s="60"/>
      <c r="L4307" s="61"/>
      <c r="M4307" s="61">
        <v>10000</v>
      </c>
      <c r="N4307" s="61"/>
      <c r="O4307" s="60" t="s">
        <v>250</v>
      </c>
      <c r="P4307" s="60"/>
    </row>
    <row r="4308" spans="1:16" hidden="1" x14ac:dyDescent="0.25">
      <c r="A4308" s="60" t="s">
        <v>16</v>
      </c>
      <c r="B4308" s="60" t="s">
        <v>15</v>
      </c>
      <c r="C4308" s="57">
        <v>1000</v>
      </c>
      <c r="D4308" s="61">
        <v>10000</v>
      </c>
      <c r="E4308" s="62"/>
      <c r="F4308" s="60"/>
      <c r="G4308" s="60"/>
      <c r="H4308" s="63">
        <v>2003</v>
      </c>
      <c r="I4308" s="62"/>
      <c r="J4308" s="60"/>
      <c r="K4308" s="60"/>
      <c r="L4308" s="61"/>
      <c r="M4308" s="61">
        <v>10000</v>
      </c>
      <c r="N4308" s="61"/>
      <c r="O4308" s="60" t="s">
        <v>250</v>
      </c>
      <c r="P4308" s="60"/>
    </row>
    <row r="4309" spans="1:16" hidden="1" x14ac:dyDescent="0.25">
      <c r="A4309" s="60" t="s">
        <v>16</v>
      </c>
      <c r="B4309" s="60" t="s">
        <v>15</v>
      </c>
      <c r="C4309" s="57">
        <v>1000</v>
      </c>
      <c r="D4309" s="61">
        <v>10000</v>
      </c>
      <c r="E4309" s="62"/>
      <c r="F4309" s="60"/>
      <c r="G4309" s="60"/>
      <c r="H4309" s="63">
        <v>2004</v>
      </c>
      <c r="I4309" s="62"/>
      <c r="J4309" s="60"/>
      <c r="K4309" s="60"/>
      <c r="L4309" s="61"/>
      <c r="M4309" s="61">
        <v>10000</v>
      </c>
      <c r="N4309" s="61"/>
      <c r="O4309" s="60" t="s">
        <v>250</v>
      </c>
      <c r="P4309" s="60"/>
    </row>
    <row r="4310" spans="1:16" hidden="1" x14ac:dyDescent="0.25">
      <c r="A4310" s="60" t="s">
        <v>16</v>
      </c>
      <c r="B4310" s="60" t="s">
        <v>15</v>
      </c>
      <c r="C4310" s="57">
        <v>1000</v>
      </c>
      <c r="D4310" s="61">
        <v>10000</v>
      </c>
      <c r="E4310" s="62"/>
      <c r="F4310" s="60"/>
      <c r="G4310" s="60"/>
      <c r="H4310" s="63">
        <v>2004</v>
      </c>
      <c r="I4310" s="62"/>
      <c r="J4310" s="60"/>
      <c r="K4310" s="60"/>
      <c r="L4310" s="61"/>
      <c r="M4310" s="61">
        <v>10000</v>
      </c>
      <c r="N4310" s="61"/>
      <c r="O4310" s="60" t="s">
        <v>250</v>
      </c>
      <c r="P4310" s="60"/>
    </row>
    <row r="4311" spans="1:16" hidden="1" x14ac:dyDescent="0.25">
      <c r="A4311" s="60" t="s">
        <v>16</v>
      </c>
      <c r="B4311" s="60" t="s">
        <v>15</v>
      </c>
      <c r="C4311" s="57">
        <v>1000</v>
      </c>
      <c r="D4311" s="61">
        <v>10000</v>
      </c>
      <c r="E4311" s="62"/>
      <c r="F4311" s="60"/>
      <c r="G4311" s="60"/>
      <c r="H4311" s="63">
        <v>2004</v>
      </c>
      <c r="I4311" s="62"/>
      <c r="J4311" s="60"/>
      <c r="K4311" s="60"/>
      <c r="L4311" s="61"/>
      <c r="M4311" s="61">
        <v>10000</v>
      </c>
      <c r="N4311" s="61"/>
      <c r="O4311" s="60" t="s">
        <v>250</v>
      </c>
      <c r="P4311" s="60"/>
    </row>
    <row r="4312" spans="1:16" hidden="1" x14ac:dyDescent="0.25">
      <c r="A4312" s="60" t="s">
        <v>16</v>
      </c>
      <c r="B4312" s="60" t="s">
        <v>15</v>
      </c>
      <c r="C4312" s="57">
        <v>1000</v>
      </c>
      <c r="D4312" s="61">
        <v>10000</v>
      </c>
      <c r="E4312" s="62"/>
      <c r="F4312" s="60"/>
      <c r="G4312" s="60"/>
      <c r="H4312" s="63">
        <v>2004</v>
      </c>
      <c r="I4312" s="62"/>
      <c r="J4312" s="60"/>
      <c r="K4312" s="60"/>
      <c r="L4312" s="61"/>
      <c r="M4312" s="61">
        <v>10000</v>
      </c>
      <c r="N4312" s="61"/>
      <c r="O4312" s="60" t="s">
        <v>250</v>
      </c>
      <c r="P4312" s="60"/>
    </row>
    <row r="4313" spans="1:16" hidden="1" x14ac:dyDescent="0.25">
      <c r="A4313" s="60" t="s">
        <v>16</v>
      </c>
      <c r="B4313" s="60" t="s">
        <v>15</v>
      </c>
      <c r="C4313" s="57">
        <v>1000</v>
      </c>
      <c r="D4313" s="61">
        <v>10000</v>
      </c>
      <c r="E4313" s="62"/>
      <c r="F4313" s="60"/>
      <c r="G4313" s="60"/>
      <c r="H4313" s="63">
        <v>2004</v>
      </c>
      <c r="I4313" s="62"/>
      <c r="J4313" s="60"/>
      <c r="K4313" s="60"/>
      <c r="L4313" s="61"/>
      <c r="M4313" s="61">
        <v>10000</v>
      </c>
      <c r="N4313" s="61"/>
      <c r="O4313" s="60" t="s">
        <v>250</v>
      </c>
      <c r="P4313" s="60"/>
    </row>
    <row r="4314" spans="1:16" hidden="1" x14ac:dyDescent="0.25">
      <c r="A4314" s="60" t="s">
        <v>16</v>
      </c>
      <c r="B4314" s="60" t="s">
        <v>15</v>
      </c>
      <c r="C4314" s="57">
        <v>1000</v>
      </c>
      <c r="D4314" s="61">
        <v>10000</v>
      </c>
      <c r="E4314" s="62"/>
      <c r="F4314" s="60"/>
      <c r="G4314" s="60"/>
      <c r="H4314" s="63">
        <v>2004</v>
      </c>
      <c r="I4314" s="62"/>
      <c r="J4314" s="60"/>
      <c r="K4314" s="60"/>
      <c r="L4314" s="61"/>
      <c r="M4314" s="61">
        <v>10000</v>
      </c>
      <c r="N4314" s="61"/>
      <c r="O4314" s="60" t="s">
        <v>250</v>
      </c>
      <c r="P4314" s="60"/>
    </row>
    <row r="4315" spans="1:16" hidden="1" x14ac:dyDescent="0.25">
      <c r="A4315" s="60" t="s">
        <v>16</v>
      </c>
      <c r="B4315" s="60" t="s">
        <v>15</v>
      </c>
      <c r="C4315" s="57">
        <v>1000</v>
      </c>
      <c r="D4315" s="61">
        <v>19427.63</v>
      </c>
      <c r="E4315" s="62"/>
      <c r="F4315" s="60"/>
      <c r="G4315" s="60"/>
      <c r="H4315" s="63">
        <v>2004</v>
      </c>
      <c r="I4315" s="62"/>
      <c r="J4315" s="60"/>
      <c r="K4315" s="60"/>
      <c r="L4315" s="61"/>
      <c r="M4315" s="61">
        <v>19427.63</v>
      </c>
      <c r="N4315" s="61"/>
      <c r="O4315" s="60" t="s">
        <v>250</v>
      </c>
      <c r="P4315" s="60"/>
    </row>
    <row r="4316" spans="1:16" hidden="1" x14ac:dyDescent="0.25">
      <c r="A4316" s="60" t="s">
        <v>16</v>
      </c>
      <c r="B4316" s="60" t="s">
        <v>15</v>
      </c>
      <c r="C4316" s="57">
        <v>1000</v>
      </c>
      <c r="D4316" s="61">
        <v>10000</v>
      </c>
      <c r="E4316" s="62"/>
      <c r="F4316" s="60"/>
      <c r="G4316" s="60"/>
      <c r="H4316" s="63">
        <v>2004</v>
      </c>
      <c r="I4316" s="62"/>
      <c r="J4316" s="60"/>
      <c r="K4316" s="60"/>
      <c r="L4316" s="61"/>
      <c r="M4316" s="61">
        <v>10000</v>
      </c>
      <c r="N4316" s="61"/>
      <c r="O4316" s="60" t="s">
        <v>250</v>
      </c>
      <c r="P4316" s="60"/>
    </row>
    <row r="4317" spans="1:16" hidden="1" x14ac:dyDescent="0.25">
      <c r="A4317" s="60" t="s">
        <v>16</v>
      </c>
      <c r="B4317" s="60" t="s">
        <v>15</v>
      </c>
      <c r="C4317" s="57">
        <v>1000</v>
      </c>
      <c r="D4317" s="61">
        <v>10000</v>
      </c>
      <c r="E4317" s="62"/>
      <c r="F4317" s="60"/>
      <c r="G4317" s="60"/>
      <c r="H4317" s="63">
        <v>2004</v>
      </c>
      <c r="I4317" s="62"/>
      <c r="J4317" s="60"/>
      <c r="K4317" s="60"/>
      <c r="L4317" s="61"/>
      <c r="M4317" s="61">
        <v>10000</v>
      </c>
      <c r="N4317" s="61"/>
      <c r="O4317" s="60" t="s">
        <v>250</v>
      </c>
      <c r="P4317" s="60"/>
    </row>
    <row r="4318" spans="1:16" hidden="1" x14ac:dyDescent="0.25">
      <c r="A4318" s="60" t="s">
        <v>109</v>
      </c>
      <c r="B4318" s="60" t="s">
        <v>108</v>
      </c>
      <c r="C4318" s="57">
        <v>1000</v>
      </c>
      <c r="D4318" s="61">
        <v>200000</v>
      </c>
      <c r="E4318" s="62"/>
      <c r="F4318" s="60"/>
      <c r="G4318" s="60"/>
      <c r="H4318" s="63">
        <v>2018</v>
      </c>
      <c r="I4318" s="62"/>
      <c r="J4318" s="60"/>
      <c r="K4318" s="60"/>
      <c r="L4318" s="61"/>
      <c r="M4318" s="61">
        <v>200000</v>
      </c>
      <c r="N4318" s="61"/>
      <c r="O4318" s="60" t="s">
        <v>250</v>
      </c>
      <c r="P4318" s="60"/>
    </row>
    <row r="4319" spans="1:16" hidden="1" x14ac:dyDescent="0.25">
      <c r="A4319" s="60" t="s">
        <v>114</v>
      </c>
      <c r="B4319" s="60" t="s">
        <v>113</v>
      </c>
      <c r="C4319" s="57">
        <v>1000</v>
      </c>
      <c r="D4319" s="61">
        <v>50000</v>
      </c>
      <c r="E4319" s="62"/>
      <c r="F4319" s="60"/>
      <c r="G4319" s="60"/>
      <c r="H4319" s="60">
        <v>2016</v>
      </c>
      <c r="I4319" s="62"/>
      <c r="J4319" s="60"/>
      <c r="K4319" s="60"/>
      <c r="L4319" s="61"/>
      <c r="M4319" s="61">
        <v>50000</v>
      </c>
      <c r="N4319" s="61"/>
      <c r="O4319" s="60" t="s">
        <v>250</v>
      </c>
      <c r="P4319" s="60"/>
    </row>
    <row r="4320" spans="1:16" hidden="1" x14ac:dyDescent="0.25">
      <c r="A4320" s="60" t="s">
        <v>114</v>
      </c>
      <c r="B4320" s="60" t="s">
        <v>113</v>
      </c>
      <c r="C4320" s="57">
        <v>1000</v>
      </c>
      <c r="D4320" s="61">
        <v>50000</v>
      </c>
      <c r="E4320" s="62"/>
      <c r="F4320" s="60"/>
      <c r="G4320" s="60"/>
      <c r="H4320" s="60">
        <v>2016</v>
      </c>
      <c r="I4320" s="62"/>
      <c r="J4320" s="60"/>
      <c r="K4320" s="60"/>
      <c r="L4320" s="61"/>
      <c r="M4320" s="61">
        <v>50000</v>
      </c>
      <c r="N4320" s="61"/>
      <c r="O4320" s="60" t="s">
        <v>250</v>
      </c>
      <c r="P4320" s="60"/>
    </row>
    <row r="4321" spans="1:16" hidden="1" x14ac:dyDescent="0.25">
      <c r="A4321" s="60" t="s">
        <v>114</v>
      </c>
      <c r="B4321" s="60" t="s">
        <v>113</v>
      </c>
      <c r="C4321" s="57">
        <v>1000</v>
      </c>
      <c r="D4321" s="61">
        <v>50000</v>
      </c>
      <c r="E4321" s="62"/>
      <c r="F4321" s="60"/>
      <c r="G4321" s="60"/>
      <c r="H4321" s="60">
        <v>2016</v>
      </c>
      <c r="I4321" s="62"/>
      <c r="J4321" s="60"/>
      <c r="K4321" s="60"/>
      <c r="L4321" s="61"/>
      <c r="M4321" s="61">
        <v>50000</v>
      </c>
      <c r="N4321" s="61"/>
      <c r="O4321" s="60" t="s">
        <v>250</v>
      </c>
      <c r="P4321" s="60"/>
    </row>
    <row r="4322" spans="1:16" hidden="1" x14ac:dyDescent="0.25">
      <c r="A4322" s="60" t="s">
        <v>114</v>
      </c>
      <c r="B4322" s="60" t="s">
        <v>113</v>
      </c>
      <c r="C4322" s="57">
        <v>1000</v>
      </c>
      <c r="D4322" s="61">
        <v>60000</v>
      </c>
      <c r="E4322" s="62"/>
      <c r="F4322" s="60"/>
      <c r="G4322" s="60"/>
      <c r="H4322" s="60">
        <v>2016</v>
      </c>
      <c r="I4322" s="62"/>
      <c r="J4322" s="60"/>
      <c r="K4322" s="60"/>
      <c r="L4322" s="61"/>
      <c r="M4322" s="61">
        <v>60000</v>
      </c>
      <c r="N4322" s="61"/>
      <c r="O4322" s="60" t="s">
        <v>250</v>
      </c>
      <c r="P4322" s="60"/>
    </row>
    <row r="4323" spans="1:16" hidden="1" x14ac:dyDescent="0.25">
      <c r="A4323" s="60" t="s">
        <v>114</v>
      </c>
      <c r="B4323" s="60" t="s">
        <v>113</v>
      </c>
      <c r="C4323" s="57">
        <v>1000</v>
      </c>
      <c r="D4323" s="61">
        <v>980000</v>
      </c>
      <c r="E4323" s="62"/>
      <c r="F4323" s="60"/>
      <c r="G4323" s="60"/>
      <c r="H4323" s="60">
        <v>2016</v>
      </c>
      <c r="I4323" s="62"/>
      <c r="J4323" s="60"/>
      <c r="K4323" s="60"/>
      <c r="L4323" s="61"/>
      <c r="M4323" s="61">
        <v>980000</v>
      </c>
      <c r="N4323" s="61"/>
      <c r="O4323" s="60" t="s">
        <v>250</v>
      </c>
      <c r="P4323" s="60"/>
    </row>
    <row r="4324" spans="1:16" hidden="1" x14ac:dyDescent="0.25">
      <c r="A4324" s="60" t="s">
        <v>114</v>
      </c>
      <c r="B4324" s="60" t="s">
        <v>113</v>
      </c>
      <c r="C4324" s="57">
        <v>1000</v>
      </c>
      <c r="D4324" s="61">
        <v>50000</v>
      </c>
      <c r="E4324" s="62"/>
      <c r="F4324" s="60"/>
      <c r="G4324" s="60"/>
      <c r="H4324" s="60">
        <v>2016</v>
      </c>
      <c r="I4324" s="62"/>
      <c r="J4324" s="60"/>
      <c r="K4324" s="60"/>
      <c r="L4324" s="61"/>
      <c r="M4324" s="61">
        <v>50000</v>
      </c>
      <c r="N4324" s="61"/>
      <c r="O4324" s="60" t="s">
        <v>250</v>
      </c>
      <c r="P4324" s="60"/>
    </row>
    <row r="4325" spans="1:16" hidden="1" x14ac:dyDescent="0.25">
      <c r="A4325" s="60" t="s">
        <v>114</v>
      </c>
      <c r="B4325" s="60" t="s">
        <v>113</v>
      </c>
      <c r="C4325" s="57">
        <v>1000</v>
      </c>
      <c r="D4325" s="61">
        <v>50000</v>
      </c>
      <c r="E4325" s="62"/>
      <c r="F4325" s="60"/>
      <c r="G4325" s="60"/>
      <c r="H4325" s="60">
        <v>2016</v>
      </c>
      <c r="I4325" s="62"/>
      <c r="J4325" s="60"/>
      <c r="K4325" s="60"/>
      <c r="L4325" s="61"/>
      <c r="M4325" s="61">
        <v>50000</v>
      </c>
      <c r="N4325" s="61"/>
      <c r="O4325" s="60" t="s">
        <v>250</v>
      </c>
      <c r="P4325" s="60"/>
    </row>
    <row r="4326" spans="1:16" hidden="1" x14ac:dyDescent="0.25">
      <c r="A4326" s="60" t="s">
        <v>114</v>
      </c>
      <c r="B4326" s="60" t="s">
        <v>113</v>
      </c>
      <c r="C4326" s="57">
        <v>1000</v>
      </c>
      <c r="D4326" s="61">
        <v>50000</v>
      </c>
      <c r="E4326" s="62"/>
      <c r="F4326" s="60"/>
      <c r="G4326" s="60"/>
      <c r="H4326" s="60">
        <v>2016</v>
      </c>
      <c r="I4326" s="62"/>
      <c r="J4326" s="60"/>
      <c r="K4326" s="60"/>
      <c r="L4326" s="61"/>
      <c r="M4326" s="61">
        <v>50000</v>
      </c>
      <c r="N4326" s="61"/>
      <c r="O4326" s="60" t="s">
        <v>250</v>
      </c>
      <c r="P4326" s="60"/>
    </row>
    <row r="4327" spans="1:16" hidden="1" x14ac:dyDescent="0.25">
      <c r="A4327" s="60" t="s">
        <v>114</v>
      </c>
      <c r="B4327" s="60" t="s">
        <v>113</v>
      </c>
      <c r="C4327" s="57">
        <v>1000</v>
      </c>
      <c r="D4327" s="61">
        <v>50000</v>
      </c>
      <c r="E4327" s="62"/>
      <c r="F4327" s="60"/>
      <c r="G4327" s="60"/>
      <c r="H4327" s="60">
        <v>2016</v>
      </c>
      <c r="I4327" s="62"/>
      <c r="J4327" s="60"/>
      <c r="K4327" s="60"/>
      <c r="L4327" s="61"/>
      <c r="M4327" s="61">
        <v>50000</v>
      </c>
      <c r="N4327" s="61"/>
      <c r="O4327" s="60" t="s">
        <v>250</v>
      </c>
      <c r="P4327" s="60"/>
    </row>
    <row r="4328" spans="1:16" hidden="1" x14ac:dyDescent="0.25">
      <c r="A4328" s="60" t="s">
        <v>114</v>
      </c>
      <c r="B4328" s="60" t="s">
        <v>113</v>
      </c>
      <c r="C4328" s="57">
        <v>1000</v>
      </c>
      <c r="D4328" s="61">
        <v>50000</v>
      </c>
      <c r="E4328" s="62"/>
      <c r="F4328" s="60"/>
      <c r="G4328" s="60"/>
      <c r="H4328" s="60">
        <v>2016</v>
      </c>
      <c r="I4328" s="62"/>
      <c r="J4328" s="60"/>
      <c r="K4328" s="60"/>
      <c r="L4328" s="61"/>
      <c r="M4328" s="61">
        <v>50000</v>
      </c>
      <c r="N4328" s="61"/>
      <c r="O4328" s="60" t="s">
        <v>250</v>
      </c>
      <c r="P4328" s="60"/>
    </row>
    <row r="4329" spans="1:16" hidden="1" x14ac:dyDescent="0.25">
      <c r="A4329" s="60" t="s">
        <v>114</v>
      </c>
      <c r="B4329" s="60" t="s">
        <v>113</v>
      </c>
      <c r="C4329" s="57">
        <v>1000</v>
      </c>
      <c r="D4329" s="61">
        <v>100000</v>
      </c>
      <c r="E4329" s="62"/>
      <c r="F4329" s="60"/>
      <c r="G4329" s="60"/>
      <c r="H4329" s="60">
        <v>2016</v>
      </c>
      <c r="I4329" s="62"/>
      <c r="J4329" s="60"/>
      <c r="K4329" s="60"/>
      <c r="L4329" s="61"/>
      <c r="M4329" s="61">
        <v>100000</v>
      </c>
      <c r="N4329" s="61"/>
      <c r="O4329" s="60" t="s">
        <v>250</v>
      </c>
      <c r="P4329" s="60"/>
    </row>
    <row r="4330" spans="1:16" hidden="1" x14ac:dyDescent="0.25">
      <c r="A4330" s="60" t="s">
        <v>114</v>
      </c>
      <c r="B4330" s="60" t="s">
        <v>113</v>
      </c>
      <c r="C4330" s="57">
        <v>1000</v>
      </c>
      <c r="D4330" s="61">
        <v>50000</v>
      </c>
      <c r="E4330" s="62"/>
      <c r="F4330" s="60"/>
      <c r="G4330" s="60"/>
      <c r="H4330" s="60">
        <v>2016</v>
      </c>
      <c r="I4330" s="62"/>
      <c r="J4330" s="60"/>
      <c r="K4330" s="60"/>
      <c r="L4330" s="61"/>
      <c r="M4330" s="61">
        <v>50000</v>
      </c>
      <c r="N4330" s="61"/>
      <c r="O4330" s="60" t="s">
        <v>250</v>
      </c>
      <c r="P4330" s="60"/>
    </row>
    <row r="4331" spans="1:16" hidden="1" x14ac:dyDescent="0.25">
      <c r="A4331" s="60" t="s">
        <v>114</v>
      </c>
      <c r="B4331" s="60" t="s">
        <v>113</v>
      </c>
      <c r="C4331" s="57">
        <v>1000</v>
      </c>
      <c r="D4331" s="61">
        <v>120000</v>
      </c>
      <c r="E4331" s="62"/>
      <c r="F4331" s="60"/>
      <c r="G4331" s="60"/>
      <c r="H4331" s="60">
        <v>2017</v>
      </c>
      <c r="I4331" s="62"/>
      <c r="J4331" s="60"/>
      <c r="K4331" s="60"/>
      <c r="L4331" s="61"/>
      <c r="M4331" s="61">
        <v>120000</v>
      </c>
      <c r="N4331" s="61"/>
      <c r="O4331" s="60" t="s">
        <v>250</v>
      </c>
      <c r="P4331" s="60"/>
    </row>
    <row r="4332" spans="1:16" hidden="1" x14ac:dyDescent="0.25">
      <c r="A4332" s="60" t="s">
        <v>114</v>
      </c>
      <c r="B4332" s="60" t="s">
        <v>113</v>
      </c>
      <c r="C4332" s="57">
        <v>1000</v>
      </c>
      <c r="D4332" s="61">
        <v>120000</v>
      </c>
      <c r="E4332" s="62"/>
      <c r="F4332" s="60"/>
      <c r="G4332" s="60"/>
      <c r="H4332" s="60">
        <v>2017</v>
      </c>
      <c r="I4332" s="62"/>
      <c r="J4332" s="60"/>
      <c r="K4332" s="60"/>
      <c r="L4332" s="61"/>
      <c r="M4332" s="61">
        <v>120000</v>
      </c>
      <c r="N4332" s="61"/>
      <c r="O4332" s="60" t="s">
        <v>250</v>
      </c>
      <c r="P4332" s="60"/>
    </row>
    <row r="4333" spans="1:16" hidden="1" x14ac:dyDescent="0.25">
      <c r="A4333" s="60" t="s">
        <v>114</v>
      </c>
      <c r="B4333" s="60" t="s">
        <v>113</v>
      </c>
      <c r="C4333" s="57">
        <v>1000</v>
      </c>
      <c r="D4333" s="61">
        <v>60000</v>
      </c>
      <c r="E4333" s="62"/>
      <c r="F4333" s="60"/>
      <c r="G4333" s="60"/>
      <c r="H4333" s="60">
        <v>2017</v>
      </c>
      <c r="I4333" s="62"/>
      <c r="J4333" s="60"/>
      <c r="K4333" s="60"/>
      <c r="L4333" s="61"/>
      <c r="M4333" s="61">
        <v>60000</v>
      </c>
      <c r="N4333" s="61"/>
      <c r="O4333" s="60" t="s">
        <v>250</v>
      </c>
      <c r="P4333" s="60"/>
    </row>
    <row r="4334" spans="1:16" hidden="1" x14ac:dyDescent="0.25">
      <c r="A4334" s="60" t="s">
        <v>114</v>
      </c>
      <c r="B4334" s="60" t="s">
        <v>113</v>
      </c>
      <c r="C4334" s="57">
        <v>1000</v>
      </c>
      <c r="D4334" s="61">
        <v>60000</v>
      </c>
      <c r="E4334" s="62"/>
      <c r="F4334" s="60"/>
      <c r="G4334" s="60"/>
      <c r="H4334" s="60">
        <v>2017</v>
      </c>
      <c r="I4334" s="62"/>
      <c r="J4334" s="60"/>
      <c r="K4334" s="60"/>
      <c r="L4334" s="61"/>
      <c r="M4334" s="61">
        <v>60000</v>
      </c>
      <c r="N4334" s="61"/>
      <c r="O4334" s="60" t="s">
        <v>250</v>
      </c>
      <c r="P4334" s="60"/>
    </row>
    <row r="4335" spans="1:16" hidden="1" x14ac:dyDescent="0.25">
      <c r="A4335" s="60" t="s">
        <v>114</v>
      </c>
      <c r="B4335" s="60" t="s">
        <v>113</v>
      </c>
      <c r="C4335" s="57">
        <v>1000</v>
      </c>
      <c r="D4335" s="61">
        <v>120000</v>
      </c>
      <c r="E4335" s="62"/>
      <c r="F4335" s="60"/>
      <c r="G4335" s="60"/>
      <c r="H4335" s="60">
        <v>2017</v>
      </c>
      <c r="I4335" s="62"/>
      <c r="J4335" s="60"/>
      <c r="K4335" s="60"/>
      <c r="L4335" s="61"/>
      <c r="M4335" s="61">
        <v>120000</v>
      </c>
      <c r="N4335" s="61"/>
      <c r="O4335" s="60" t="s">
        <v>250</v>
      </c>
      <c r="P4335" s="60"/>
    </row>
    <row r="4336" spans="1:16" hidden="1" x14ac:dyDescent="0.25">
      <c r="A4336" s="60" t="s">
        <v>114</v>
      </c>
      <c r="B4336" s="60" t="s">
        <v>113</v>
      </c>
      <c r="C4336" s="57">
        <v>1000</v>
      </c>
      <c r="D4336" s="61">
        <v>60000</v>
      </c>
      <c r="E4336" s="62"/>
      <c r="F4336" s="60"/>
      <c r="G4336" s="60"/>
      <c r="H4336" s="60">
        <v>2017</v>
      </c>
      <c r="I4336" s="62"/>
      <c r="J4336" s="60"/>
      <c r="K4336" s="60"/>
      <c r="L4336" s="61"/>
      <c r="M4336" s="61">
        <v>60000</v>
      </c>
      <c r="N4336" s="61"/>
      <c r="O4336" s="60" t="s">
        <v>250</v>
      </c>
      <c r="P4336" s="60"/>
    </row>
    <row r="4337" spans="1:16" hidden="1" x14ac:dyDescent="0.25">
      <c r="A4337" s="60" t="s">
        <v>114</v>
      </c>
      <c r="B4337" s="60" t="s">
        <v>113</v>
      </c>
      <c r="C4337" s="57">
        <v>1000</v>
      </c>
      <c r="D4337" s="61">
        <v>60000</v>
      </c>
      <c r="E4337" s="62"/>
      <c r="F4337" s="60"/>
      <c r="G4337" s="60"/>
      <c r="H4337" s="60">
        <v>2017</v>
      </c>
      <c r="I4337" s="62"/>
      <c r="J4337" s="60"/>
      <c r="K4337" s="60"/>
      <c r="L4337" s="61"/>
      <c r="M4337" s="61">
        <v>60000</v>
      </c>
      <c r="N4337" s="61"/>
      <c r="O4337" s="60" t="s">
        <v>250</v>
      </c>
      <c r="P4337" s="60"/>
    </row>
    <row r="4338" spans="1:16" hidden="1" x14ac:dyDescent="0.25">
      <c r="A4338" s="60" t="s">
        <v>114</v>
      </c>
      <c r="B4338" s="60" t="s">
        <v>113</v>
      </c>
      <c r="C4338" s="57">
        <v>1000</v>
      </c>
      <c r="D4338" s="61">
        <v>120000</v>
      </c>
      <c r="E4338" s="62"/>
      <c r="F4338" s="60"/>
      <c r="G4338" s="60"/>
      <c r="H4338" s="60">
        <v>2017</v>
      </c>
      <c r="I4338" s="62"/>
      <c r="J4338" s="60"/>
      <c r="K4338" s="60"/>
      <c r="L4338" s="61"/>
      <c r="M4338" s="61">
        <v>120000</v>
      </c>
      <c r="N4338" s="61"/>
      <c r="O4338" s="60" t="s">
        <v>250</v>
      </c>
      <c r="P4338" s="60"/>
    </row>
    <row r="4339" spans="1:16" hidden="1" x14ac:dyDescent="0.25">
      <c r="A4339" s="60" t="s">
        <v>114</v>
      </c>
      <c r="B4339" s="60" t="s">
        <v>113</v>
      </c>
      <c r="C4339" s="57">
        <v>1000</v>
      </c>
      <c r="D4339" s="61">
        <v>60000</v>
      </c>
      <c r="E4339" s="62"/>
      <c r="F4339" s="60"/>
      <c r="G4339" s="60"/>
      <c r="H4339" s="60">
        <v>2018</v>
      </c>
      <c r="I4339" s="62"/>
      <c r="J4339" s="60"/>
      <c r="K4339" s="60"/>
      <c r="L4339" s="61"/>
      <c r="M4339" s="61">
        <v>60000</v>
      </c>
      <c r="N4339" s="61"/>
      <c r="O4339" s="60" t="s">
        <v>250</v>
      </c>
      <c r="P4339" s="60"/>
    </row>
    <row r="4340" spans="1:16" hidden="1" x14ac:dyDescent="0.25">
      <c r="A4340" s="60" t="s">
        <v>114</v>
      </c>
      <c r="B4340" s="60" t="s">
        <v>113</v>
      </c>
      <c r="C4340" s="57">
        <v>1000</v>
      </c>
      <c r="D4340" s="61">
        <v>60000</v>
      </c>
      <c r="E4340" s="62"/>
      <c r="F4340" s="60"/>
      <c r="G4340" s="60"/>
      <c r="H4340" s="60">
        <v>2018</v>
      </c>
      <c r="I4340" s="62"/>
      <c r="J4340" s="60"/>
      <c r="K4340" s="60"/>
      <c r="L4340" s="61"/>
      <c r="M4340" s="61">
        <v>60000</v>
      </c>
      <c r="N4340" s="61"/>
      <c r="O4340" s="60" t="s">
        <v>250</v>
      </c>
      <c r="P4340" s="60"/>
    </row>
    <row r="4341" spans="1:16" hidden="1" x14ac:dyDescent="0.25">
      <c r="A4341" s="60" t="s">
        <v>114</v>
      </c>
      <c r="B4341" s="60" t="s">
        <v>113</v>
      </c>
      <c r="C4341" s="57">
        <v>1000</v>
      </c>
      <c r="D4341" s="61">
        <v>120000</v>
      </c>
      <c r="E4341" s="62"/>
      <c r="F4341" s="60"/>
      <c r="G4341" s="60"/>
      <c r="H4341" s="60">
        <v>2018</v>
      </c>
      <c r="I4341" s="62"/>
      <c r="J4341" s="60"/>
      <c r="K4341" s="60"/>
      <c r="L4341" s="61"/>
      <c r="M4341" s="61">
        <v>120000</v>
      </c>
      <c r="N4341" s="61"/>
      <c r="O4341" s="60" t="s">
        <v>250</v>
      </c>
      <c r="P4341" s="60"/>
    </row>
    <row r="4342" spans="1:16" hidden="1" x14ac:dyDescent="0.25">
      <c r="A4342" s="60" t="s">
        <v>114</v>
      </c>
      <c r="B4342" s="60" t="s">
        <v>113</v>
      </c>
      <c r="C4342" s="57">
        <v>1000</v>
      </c>
      <c r="D4342" s="61">
        <v>60000</v>
      </c>
      <c r="E4342" s="62"/>
      <c r="F4342" s="60"/>
      <c r="G4342" s="60"/>
      <c r="H4342" s="60">
        <v>2018</v>
      </c>
      <c r="I4342" s="62"/>
      <c r="J4342" s="60"/>
      <c r="K4342" s="60"/>
      <c r="L4342" s="61"/>
      <c r="M4342" s="61">
        <v>60000</v>
      </c>
      <c r="N4342" s="61"/>
      <c r="O4342" s="60" t="s">
        <v>250</v>
      </c>
      <c r="P4342" s="60"/>
    </row>
    <row r="4343" spans="1:16" hidden="1" x14ac:dyDescent="0.25">
      <c r="A4343" s="60" t="s">
        <v>114</v>
      </c>
      <c r="B4343" s="60" t="s">
        <v>113</v>
      </c>
      <c r="C4343" s="57">
        <v>1000</v>
      </c>
      <c r="D4343" s="61">
        <v>60000</v>
      </c>
      <c r="E4343" s="62"/>
      <c r="F4343" s="60"/>
      <c r="G4343" s="60"/>
      <c r="H4343" s="60">
        <v>2018</v>
      </c>
      <c r="I4343" s="62"/>
      <c r="J4343" s="60"/>
      <c r="K4343" s="60"/>
      <c r="L4343" s="61"/>
      <c r="M4343" s="61">
        <v>60000</v>
      </c>
      <c r="N4343" s="61"/>
      <c r="O4343" s="60" t="s">
        <v>250</v>
      </c>
      <c r="P4343" s="60"/>
    </row>
    <row r="4344" spans="1:16" hidden="1" x14ac:dyDescent="0.25">
      <c r="A4344" s="60" t="s">
        <v>114</v>
      </c>
      <c r="B4344" s="60" t="s">
        <v>113</v>
      </c>
      <c r="C4344" s="57">
        <v>1000</v>
      </c>
      <c r="D4344" s="61">
        <v>60000</v>
      </c>
      <c r="E4344" s="62"/>
      <c r="F4344" s="60"/>
      <c r="G4344" s="60"/>
      <c r="H4344" s="60">
        <v>2018</v>
      </c>
      <c r="I4344" s="62"/>
      <c r="J4344" s="60"/>
      <c r="K4344" s="60"/>
      <c r="L4344" s="61"/>
      <c r="M4344" s="61">
        <v>60000</v>
      </c>
      <c r="N4344" s="61"/>
      <c r="O4344" s="60" t="s">
        <v>250</v>
      </c>
      <c r="P4344" s="60"/>
    </row>
    <row r="4345" spans="1:16" hidden="1" x14ac:dyDescent="0.25">
      <c r="A4345" s="60" t="s">
        <v>114</v>
      </c>
      <c r="B4345" s="60" t="s">
        <v>113</v>
      </c>
      <c r="C4345" s="57">
        <v>1000</v>
      </c>
      <c r="D4345" s="61">
        <v>120000</v>
      </c>
      <c r="E4345" s="62"/>
      <c r="F4345" s="60"/>
      <c r="G4345" s="60"/>
      <c r="H4345" s="60">
        <v>2018</v>
      </c>
      <c r="I4345" s="62"/>
      <c r="J4345" s="60"/>
      <c r="K4345" s="60"/>
      <c r="L4345" s="61"/>
      <c r="M4345" s="61">
        <v>120000</v>
      </c>
      <c r="N4345" s="61"/>
      <c r="O4345" s="60" t="s">
        <v>250</v>
      </c>
      <c r="P4345" s="60"/>
    </row>
    <row r="4346" spans="1:16" hidden="1" x14ac:dyDescent="0.25">
      <c r="A4346" s="60" t="s">
        <v>114</v>
      </c>
      <c r="B4346" s="60" t="s">
        <v>113</v>
      </c>
      <c r="C4346" s="57">
        <v>1000</v>
      </c>
      <c r="D4346" s="61">
        <v>60000</v>
      </c>
      <c r="E4346" s="62"/>
      <c r="F4346" s="60"/>
      <c r="G4346" s="60"/>
      <c r="H4346" s="60">
        <v>2018</v>
      </c>
      <c r="I4346" s="62"/>
      <c r="J4346" s="60"/>
      <c r="K4346" s="60"/>
      <c r="L4346" s="61"/>
      <c r="M4346" s="61">
        <v>60000</v>
      </c>
      <c r="N4346" s="61"/>
      <c r="O4346" s="60" t="s">
        <v>250</v>
      </c>
      <c r="P4346" s="60"/>
    </row>
    <row r="4347" spans="1:16" hidden="1" x14ac:dyDescent="0.25">
      <c r="A4347" s="60" t="s">
        <v>114</v>
      </c>
      <c r="B4347" s="60" t="s">
        <v>113</v>
      </c>
      <c r="C4347" s="57">
        <v>1000</v>
      </c>
      <c r="D4347" s="61">
        <v>60000</v>
      </c>
      <c r="E4347" s="62"/>
      <c r="F4347" s="60"/>
      <c r="G4347" s="60"/>
      <c r="H4347" s="60">
        <v>2018</v>
      </c>
      <c r="I4347" s="62"/>
      <c r="J4347" s="60"/>
      <c r="K4347" s="60"/>
      <c r="L4347" s="61"/>
      <c r="M4347" s="61">
        <v>60000</v>
      </c>
      <c r="N4347" s="61"/>
      <c r="O4347" s="60" t="s">
        <v>250</v>
      </c>
      <c r="P4347" s="60"/>
    </row>
    <row r="4348" spans="1:16" hidden="1" x14ac:dyDescent="0.25">
      <c r="A4348" s="60" t="s">
        <v>114</v>
      </c>
      <c r="B4348" s="60" t="s">
        <v>113</v>
      </c>
      <c r="C4348" s="57">
        <v>1000</v>
      </c>
      <c r="D4348" s="61">
        <v>60000</v>
      </c>
      <c r="E4348" s="62"/>
      <c r="F4348" s="60"/>
      <c r="G4348" s="60"/>
      <c r="H4348" s="60">
        <v>2018</v>
      </c>
      <c r="I4348" s="62"/>
      <c r="J4348" s="60"/>
      <c r="K4348" s="60"/>
      <c r="L4348" s="61"/>
      <c r="M4348" s="61">
        <v>60000</v>
      </c>
      <c r="N4348" s="61"/>
      <c r="O4348" s="60" t="s">
        <v>250</v>
      </c>
      <c r="P4348" s="60"/>
    </row>
    <row r="4349" spans="1:16" hidden="1" x14ac:dyDescent="0.25">
      <c r="A4349" s="60" t="s">
        <v>114</v>
      </c>
      <c r="B4349" s="60" t="s">
        <v>113</v>
      </c>
      <c r="C4349" s="57">
        <v>1000</v>
      </c>
      <c r="D4349" s="61">
        <v>60000</v>
      </c>
      <c r="E4349" s="62"/>
      <c r="F4349" s="60"/>
      <c r="G4349" s="60"/>
      <c r="H4349" s="60">
        <v>2019</v>
      </c>
      <c r="I4349" s="62"/>
      <c r="J4349" s="60"/>
      <c r="K4349" s="60"/>
      <c r="L4349" s="61"/>
      <c r="M4349" s="61">
        <v>60000</v>
      </c>
      <c r="N4349" s="61"/>
      <c r="O4349" s="60" t="s">
        <v>250</v>
      </c>
      <c r="P4349" s="60"/>
    </row>
    <row r="4350" spans="1:16" hidden="1" x14ac:dyDescent="0.25">
      <c r="A4350" s="60" t="s">
        <v>114</v>
      </c>
      <c r="B4350" s="60" t="s">
        <v>113</v>
      </c>
      <c r="C4350" s="57">
        <v>1000</v>
      </c>
      <c r="D4350" s="61">
        <v>120000</v>
      </c>
      <c r="E4350" s="62"/>
      <c r="F4350" s="60"/>
      <c r="G4350" s="60"/>
      <c r="H4350" s="60">
        <v>2019</v>
      </c>
      <c r="I4350" s="62"/>
      <c r="J4350" s="60"/>
      <c r="K4350" s="60"/>
      <c r="L4350" s="61"/>
      <c r="M4350" s="61">
        <v>120000</v>
      </c>
      <c r="N4350" s="61"/>
      <c r="O4350" s="60" t="s">
        <v>250</v>
      </c>
      <c r="P4350" s="60"/>
    </row>
    <row r="4351" spans="1:16" hidden="1" x14ac:dyDescent="0.25">
      <c r="A4351" s="60" t="s">
        <v>114</v>
      </c>
      <c r="B4351" s="60" t="s">
        <v>113</v>
      </c>
      <c r="C4351" s="57">
        <v>1000</v>
      </c>
      <c r="D4351" s="61">
        <v>120000</v>
      </c>
      <c r="E4351" s="62"/>
      <c r="F4351" s="60"/>
      <c r="G4351" s="60"/>
      <c r="H4351" s="60">
        <v>2019</v>
      </c>
      <c r="I4351" s="62"/>
      <c r="J4351" s="60"/>
      <c r="K4351" s="60"/>
      <c r="L4351" s="61"/>
      <c r="M4351" s="61">
        <v>120000</v>
      </c>
      <c r="N4351" s="61"/>
      <c r="O4351" s="60" t="s">
        <v>250</v>
      </c>
      <c r="P4351" s="60"/>
    </row>
    <row r="4352" spans="1:16" hidden="1" x14ac:dyDescent="0.25">
      <c r="A4352" s="60" t="s">
        <v>114</v>
      </c>
      <c r="B4352" s="60" t="s">
        <v>113</v>
      </c>
      <c r="C4352" s="57">
        <v>1000</v>
      </c>
      <c r="D4352" s="61">
        <v>120000</v>
      </c>
      <c r="E4352" s="62"/>
      <c r="F4352" s="60"/>
      <c r="G4352" s="60"/>
      <c r="H4352" s="60">
        <v>2019</v>
      </c>
      <c r="I4352" s="62"/>
      <c r="J4352" s="60"/>
      <c r="K4352" s="60"/>
      <c r="L4352" s="61"/>
      <c r="M4352" s="61">
        <v>120000</v>
      </c>
      <c r="N4352" s="61"/>
      <c r="O4352" s="60" t="s">
        <v>250</v>
      </c>
      <c r="P4352" s="60"/>
    </row>
    <row r="4353" spans="1:16" hidden="1" x14ac:dyDescent="0.25">
      <c r="A4353" s="60" t="s">
        <v>114</v>
      </c>
      <c r="B4353" s="60" t="s">
        <v>113</v>
      </c>
      <c r="C4353" s="57">
        <v>1000</v>
      </c>
      <c r="D4353" s="61">
        <v>120000</v>
      </c>
      <c r="E4353" s="62"/>
      <c r="F4353" s="60"/>
      <c r="G4353" s="60"/>
      <c r="H4353" s="60">
        <v>2019</v>
      </c>
      <c r="I4353" s="62"/>
      <c r="J4353" s="60"/>
      <c r="K4353" s="60"/>
      <c r="L4353" s="61"/>
      <c r="M4353" s="61">
        <v>120000</v>
      </c>
      <c r="N4353" s="61"/>
      <c r="O4353" s="60" t="s">
        <v>250</v>
      </c>
      <c r="P4353" s="60"/>
    </row>
    <row r="4354" spans="1:16" hidden="1" x14ac:dyDescent="0.25">
      <c r="A4354" s="60" t="s">
        <v>114</v>
      </c>
      <c r="B4354" s="60" t="s">
        <v>113</v>
      </c>
      <c r="C4354" s="57">
        <v>1000</v>
      </c>
      <c r="D4354" s="61">
        <v>60000</v>
      </c>
      <c r="E4354" s="62"/>
      <c r="F4354" s="60"/>
      <c r="G4354" s="60"/>
      <c r="H4354" s="60">
        <v>2019</v>
      </c>
      <c r="I4354" s="62"/>
      <c r="J4354" s="60"/>
      <c r="K4354" s="60"/>
      <c r="L4354" s="61"/>
      <c r="M4354" s="61">
        <v>60000</v>
      </c>
      <c r="N4354" s="61"/>
      <c r="O4354" s="60" t="s">
        <v>250</v>
      </c>
      <c r="P4354" s="60"/>
    </row>
    <row r="4355" spans="1:16" hidden="1" x14ac:dyDescent="0.25">
      <c r="A4355" s="60" t="s">
        <v>114</v>
      </c>
      <c r="B4355" s="60" t="s">
        <v>113</v>
      </c>
      <c r="C4355" s="57">
        <v>1000</v>
      </c>
      <c r="D4355" s="61">
        <v>60000</v>
      </c>
      <c r="E4355" s="62"/>
      <c r="F4355" s="60"/>
      <c r="G4355" s="60"/>
      <c r="H4355" s="60">
        <v>2019</v>
      </c>
      <c r="I4355" s="62"/>
      <c r="J4355" s="60"/>
      <c r="K4355" s="60"/>
      <c r="L4355" s="61"/>
      <c r="M4355" s="61">
        <v>60000</v>
      </c>
      <c r="N4355" s="61"/>
      <c r="O4355" s="60" t="s">
        <v>250</v>
      </c>
      <c r="P4355" s="60"/>
    </row>
    <row r="4356" spans="1:16" hidden="1" x14ac:dyDescent="0.25">
      <c r="A4356" s="60" t="s">
        <v>114</v>
      </c>
      <c r="B4356" s="60" t="s">
        <v>113</v>
      </c>
      <c r="C4356" s="57">
        <v>1000</v>
      </c>
      <c r="D4356" s="61">
        <v>60000</v>
      </c>
      <c r="E4356" s="62"/>
      <c r="F4356" s="60"/>
      <c r="G4356" s="60"/>
      <c r="H4356" s="60">
        <v>2019</v>
      </c>
      <c r="I4356" s="62"/>
      <c r="J4356" s="60"/>
      <c r="K4356" s="60"/>
      <c r="L4356" s="61"/>
      <c r="M4356" s="61">
        <v>60000</v>
      </c>
      <c r="N4356" s="61"/>
      <c r="O4356" s="60" t="s">
        <v>250</v>
      </c>
      <c r="P4356" s="60"/>
    </row>
    <row r="4357" spans="1:16" hidden="1" x14ac:dyDescent="0.25">
      <c r="A4357" s="60" t="s">
        <v>114</v>
      </c>
      <c r="B4357" s="60" t="s">
        <v>113</v>
      </c>
      <c r="C4357" s="57">
        <v>1000</v>
      </c>
      <c r="D4357" s="61">
        <v>120000</v>
      </c>
      <c r="E4357" s="62"/>
      <c r="F4357" s="60"/>
      <c r="G4357" s="60"/>
      <c r="H4357" s="60">
        <v>2020</v>
      </c>
      <c r="I4357" s="62"/>
      <c r="J4357" s="60"/>
      <c r="K4357" s="60"/>
      <c r="L4357" s="61"/>
      <c r="M4357" s="61">
        <v>120000</v>
      </c>
      <c r="N4357" s="61"/>
      <c r="O4357" s="60" t="s">
        <v>250</v>
      </c>
      <c r="P4357" s="60"/>
    </row>
    <row r="4358" spans="1:16" hidden="1" x14ac:dyDescent="0.25">
      <c r="A4358" s="60" t="s">
        <v>114</v>
      </c>
      <c r="B4358" s="60" t="s">
        <v>113</v>
      </c>
      <c r="C4358" s="57">
        <v>1000</v>
      </c>
      <c r="D4358" s="61">
        <v>60000</v>
      </c>
      <c r="E4358" s="62"/>
      <c r="F4358" s="60"/>
      <c r="G4358" s="60"/>
      <c r="H4358" s="60">
        <v>2020</v>
      </c>
      <c r="I4358" s="62"/>
      <c r="J4358" s="60"/>
      <c r="K4358" s="60"/>
      <c r="L4358" s="61"/>
      <c r="M4358" s="61">
        <v>60000</v>
      </c>
      <c r="N4358" s="61"/>
      <c r="O4358" s="60" t="s">
        <v>250</v>
      </c>
      <c r="P4358" s="60"/>
    </row>
    <row r="4359" spans="1:16" hidden="1" x14ac:dyDescent="0.25">
      <c r="A4359" s="60" t="s">
        <v>114</v>
      </c>
      <c r="B4359" s="60" t="s">
        <v>113</v>
      </c>
      <c r="C4359" s="57">
        <v>1000</v>
      </c>
      <c r="D4359" s="61">
        <v>60000</v>
      </c>
      <c r="E4359" s="62"/>
      <c r="F4359" s="60"/>
      <c r="G4359" s="60"/>
      <c r="H4359" s="60">
        <v>2020</v>
      </c>
      <c r="I4359" s="62"/>
      <c r="J4359" s="60"/>
      <c r="K4359" s="60"/>
      <c r="L4359" s="61"/>
      <c r="M4359" s="61">
        <v>60000</v>
      </c>
      <c r="N4359" s="61"/>
      <c r="O4359" s="60" t="s">
        <v>250</v>
      </c>
      <c r="P4359" s="60"/>
    </row>
    <row r="4360" spans="1:16" hidden="1" x14ac:dyDescent="0.25">
      <c r="A4360" s="60" t="s">
        <v>114</v>
      </c>
      <c r="B4360" s="60" t="s">
        <v>113</v>
      </c>
      <c r="C4360" s="57">
        <v>1000</v>
      </c>
      <c r="D4360" s="61">
        <v>60000</v>
      </c>
      <c r="E4360" s="62"/>
      <c r="F4360" s="60"/>
      <c r="G4360" s="60"/>
      <c r="H4360" s="60">
        <v>2020</v>
      </c>
      <c r="I4360" s="62"/>
      <c r="J4360" s="60"/>
      <c r="K4360" s="60"/>
      <c r="L4360" s="61"/>
      <c r="M4360" s="61">
        <v>60000</v>
      </c>
      <c r="N4360" s="61"/>
      <c r="O4360" s="60" t="s">
        <v>250</v>
      </c>
      <c r="P4360" s="60"/>
    </row>
    <row r="4361" spans="1:16" hidden="1" x14ac:dyDescent="0.25">
      <c r="A4361" s="60" t="s">
        <v>114</v>
      </c>
      <c r="B4361" s="60" t="s">
        <v>113</v>
      </c>
      <c r="C4361" s="57">
        <v>1000</v>
      </c>
      <c r="D4361" s="61">
        <v>120000</v>
      </c>
      <c r="E4361" s="62"/>
      <c r="F4361" s="60"/>
      <c r="G4361" s="60"/>
      <c r="H4361" s="60">
        <v>2020</v>
      </c>
      <c r="I4361" s="62"/>
      <c r="J4361" s="60"/>
      <c r="K4361" s="60"/>
      <c r="L4361" s="61"/>
      <c r="M4361" s="61">
        <v>120000</v>
      </c>
      <c r="N4361" s="61"/>
      <c r="O4361" s="60" t="s">
        <v>250</v>
      </c>
      <c r="P4361" s="60"/>
    </row>
    <row r="4362" spans="1:16" hidden="1" x14ac:dyDescent="0.25">
      <c r="A4362" s="60" t="s">
        <v>114</v>
      </c>
      <c r="B4362" s="60" t="s">
        <v>113</v>
      </c>
      <c r="C4362" s="57">
        <v>1000</v>
      </c>
      <c r="D4362" s="61">
        <v>120000</v>
      </c>
      <c r="E4362" s="62"/>
      <c r="F4362" s="60"/>
      <c r="G4362" s="60"/>
      <c r="H4362" s="60">
        <v>2020</v>
      </c>
      <c r="I4362" s="62"/>
      <c r="J4362" s="60"/>
      <c r="K4362" s="60"/>
      <c r="L4362" s="61"/>
      <c r="M4362" s="61">
        <v>120000</v>
      </c>
      <c r="N4362" s="61"/>
      <c r="O4362" s="60" t="s">
        <v>250</v>
      </c>
      <c r="P4362" s="60"/>
    </row>
    <row r="4363" spans="1:16" hidden="1" x14ac:dyDescent="0.25">
      <c r="A4363" s="60" t="s">
        <v>56</v>
      </c>
      <c r="B4363" s="60" t="s">
        <v>55</v>
      </c>
      <c r="C4363" s="57">
        <v>1100</v>
      </c>
      <c r="D4363" s="61">
        <v>260742.72</v>
      </c>
      <c r="E4363" s="62"/>
      <c r="F4363" s="60"/>
      <c r="G4363" s="60"/>
      <c r="H4363" s="60">
        <v>2010</v>
      </c>
      <c r="I4363" s="62"/>
      <c r="J4363" s="60"/>
      <c r="K4363" s="60"/>
      <c r="L4363" s="61"/>
      <c r="M4363" s="61">
        <v>260742.72</v>
      </c>
      <c r="N4363" s="61"/>
      <c r="O4363" s="60" t="s">
        <v>250</v>
      </c>
      <c r="P4363" s="60">
        <v>600392</v>
      </c>
    </row>
    <row r="4364" spans="1:16" hidden="1" x14ac:dyDescent="0.25">
      <c r="A4364" s="60" t="s">
        <v>397</v>
      </c>
      <c r="B4364" s="60" t="s">
        <v>398</v>
      </c>
      <c r="C4364" s="57">
        <v>1100</v>
      </c>
      <c r="D4364" s="61">
        <v>40</v>
      </c>
      <c r="E4364" s="62"/>
      <c r="F4364" s="60"/>
      <c r="G4364" s="60"/>
      <c r="H4364" s="60">
        <v>2009</v>
      </c>
      <c r="I4364" s="62"/>
      <c r="J4364" s="60"/>
      <c r="K4364" s="60"/>
      <c r="L4364" s="61"/>
      <c r="M4364" s="61">
        <v>40</v>
      </c>
      <c r="N4364" s="61"/>
      <c r="O4364" s="60" t="s">
        <v>250</v>
      </c>
      <c r="P4364" s="60"/>
    </row>
    <row r="4365" spans="1:16" hidden="1" x14ac:dyDescent="0.25">
      <c r="A4365" s="60" t="s">
        <v>397</v>
      </c>
      <c r="B4365" s="60" t="s">
        <v>398</v>
      </c>
      <c r="C4365" s="57">
        <v>1100</v>
      </c>
      <c r="D4365" s="61">
        <v>57767.26</v>
      </c>
      <c r="E4365" s="62"/>
      <c r="F4365" s="60"/>
      <c r="G4365" s="60"/>
      <c r="H4365" s="60">
        <v>2009</v>
      </c>
      <c r="I4365" s="62"/>
      <c r="J4365" s="60"/>
      <c r="K4365" s="60"/>
      <c r="L4365" s="61"/>
      <c r="M4365" s="61">
        <v>57767.26</v>
      </c>
      <c r="N4365" s="61"/>
      <c r="O4365" s="60" t="s">
        <v>250</v>
      </c>
      <c r="P4365" s="60"/>
    </row>
    <row r="4366" spans="1:16" hidden="1" x14ac:dyDescent="0.25">
      <c r="A4366" s="60" t="s">
        <v>397</v>
      </c>
      <c r="B4366" s="60" t="s">
        <v>398</v>
      </c>
      <c r="C4366" s="57">
        <v>1100</v>
      </c>
      <c r="D4366" s="61">
        <v>94812.54</v>
      </c>
      <c r="E4366" s="62"/>
      <c r="F4366" s="60"/>
      <c r="G4366" s="60"/>
      <c r="H4366" s="60">
        <v>2009</v>
      </c>
      <c r="I4366" s="62"/>
      <c r="J4366" s="60"/>
      <c r="K4366" s="60"/>
      <c r="L4366" s="61"/>
      <c r="M4366" s="61">
        <v>94812.54</v>
      </c>
      <c r="N4366" s="61"/>
      <c r="O4366" s="60" t="s">
        <v>250</v>
      </c>
      <c r="P4366" s="60"/>
    </row>
    <row r="4367" spans="1:16" hidden="1" x14ac:dyDescent="0.25">
      <c r="A4367" s="60" t="s">
        <v>397</v>
      </c>
      <c r="B4367" s="60" t="s">
        <v>398</v>
      </c>
      <c r="C4367" s="57">
        <v>1100</v>
      </c>
      <c r="D4367" s="61">
        <v>8731.9500000000007</v>
      </c>
      <c r="E4367" s="62"/>
      <c r="F4367" s="60"/>
      <c r="G4367" s="60"/>
      <c r="H4367" s="60">
        <v>2010</v>
      </c>
      <c r="I4367" s="62"/>
      <c r="J4367" s="60"/>
      <c r="K4367" s="60"/>
      <c r="L4367" s="61"/>
      <c r="M4367" s="61">
        <v>8731.9500000000007</v>
      </c>
      <c r="N4367" s="61"/>
      <c r="O4367" s="60" t="s">
        <v>250</v>
      </c>
      <c r="P4367" s="60"/>
    </row>
    <row r="4368" spans="1:16" hidden="1" x14ac:dyDescent="0.25">
      <c r="A4368" s="60" t="s">
        <v>397</v>
      </c>
      <c r="B4368" s="60" t="s">
        <v>398</v>
      </c>
      <c r="C4368" s="57">
        <v>1100</v>
      </c>
      <c r="D4368" s="61">
        <v>42100.08</v>
      </c>
      <c r="E4368" s="62"/>
      <c r="F4368" s="60"/>
      <c r="G4368" s="60"/>
      <c r="H4368" s="60">
        <v>2010</v>
      </c>
      <c r="I4368" s="62"/>
      <c r="J4368" s="60"/>
      <c r="K4368" s="60"/>
      <c r="L4368" s="61"/>
      <c r="M4368" s="61">
        <v>42100.08</v>
      </c>
      <c r="N4368" s="61"/>
      <c r="O4368" s="60" t="s">
        <v>250</v>
      </c>
      <c r="P4368" s="60"/>
    </row>
    <row r="4369" spans="1:16" hidden="1" x14ac:dyDescent="0.25">
      <c r="A4369" s="60" t="s">
        <v>397</v>
      </c>
      <c r="B4369" s="60" t="s">
        <v>398</v>
      </c>
      <c r="C4369" s="57">
        <v>1100</v>
      </c>
      <c r="D4369" s="61">
        <v>29773.7</v>
      </c>
      <c r="E4369" s="62"/>
      <c r="F4369" s="60"/>
      <c r="G4369" s="60"/>
      <c r="H4369" s="60">
        <v>2010</v>
      </c>
      <c r="I4369" s="62"/>
      <c r="J4369" s="60"/>
      <c r="K4369" s="60"/>
      <c r="L4369" s="61"/>
      <c r="M4369" s="61">
        <v>29773.7</v>
      </c>
      <c r="N4369" s="61"/>
      <c r="O4369" s="60" t="s">
        <v>250</v>
      </c>
      <c r="P4369" s="60"/>
    </row>
    <row r="4370" spans="1:16" hidden="1" x14ac:dyDescent="0.25">
      <c r="A4370" s="60" t="s">
        <v>397</v>
      </c>
      <c r="B4370" s="60" t="s">
        <v>398</v>
      </c>
      <c r="C4370" s="57">
        <v>1100</v>
      </c>
      <c r="D4370" s="61">
        <v>29744.1</v>
      </c>
      <c r="E4370" s="62"/>
      <c r="F4370" s="60"/>
      <c r="G4370" s="60"/>
      <c r="H4370" s="60">
        <v>2010</v>
      </c>
      <c r="I4370" s="62"/>
      <c r="J4370" s="60"/>
      <c r="K4370" s="60"/>
      <c r="L4370" s="61"/>
      <c r="M4370" s="61">
        <v>29744.1</v>
      </c>
      <c r="N4370" s="61"/>
      <c r="O4370" s="60" t="s">
        <v>250</v>
      </c>
      <c r="P4370" s="60"/>
    </row>
    <row r="4371" spans="1:16" hidden="1" x14ac:dyDescent="0.25">
      <c r="A4371" s="60" t="s">
        <v>397</v>
      </c>
      <c r="B4371" s="60" t="s">
        <v>398</v>
      </c>
      <c r="C4371" s="57">
        <v>1100</v>
      </c>
      <c r="D4371" s="61">
        <v>42405.29</v>
      </c>
      <c r="E4371" s="62"/>
      <c r="F4371" s="60"/>
      <c r="G4371" s="60"/>
      <c r="H4371" s="60">
        <v>2010</v>
      </c>
      <c r="I4371" s="62"/>
      <c r="J4371" s="60"/>
      <c r="K4371" s="60"/>
      <c r="L4371" s="61"/>
      <c r="M4371" s="61">
        <v>42405.29</v>
      </c>
      <c r="N4371" s="61"/>
      <c r="O4371" s="60" t="s">
        <v>250</v>
      </c>
      <c r="P4371" s="60"/>
    </row>
    <row r="4372" spans="1:16" hidden="1" x14ac:dyDescent="0.25">
      <c r="A4372" s="60" t="s">
        <v>397</v>
      </c>
      <c r="B4372" s="60" t="s">
        <v>398</v>
      </c>
      <c r="C4372" s="57">
        <v>1100</v>
      </c>
      <c r="D4372" s="61">
        <v>46870.96</v>
      </c>
      <c r="E4372" s="62"/>
      <c r="F4372" s="60"/>
      <c r="G4372" s="60"/>
      <c r="H4372" s="60">
        <v>2010</v>
      </c>
      <c r="I4372" s="62"/>
      <c r="J4372" s="60"/>
      <c r="K4372" s="60"/>
      <c r="L4372" s="61"/>
      <c r="M4372" s="61">
        <v>46870.96</v>
      </c>
      <c r="N4372" s="61"/>
      <c r="O4372" s="60" t="s">
        <v>250</v>
      </c>
      <c r="P4372" s="60"/>
    </row>
    <row r="4373" spans="1:16" hidden="1" x14ac:dyDescent="0.25">
      <c r="A4373" s="60" t="s">
        <v>397</v>
      </c>
      <c r="B4373" s="60" t="s">
        <v>398</v>
      </c>
      <c r="C4373" s="57">
        <v>1100</v>
      </c>
      <c r="D4373" s="61">
        <v>30446.21</v>
      </c>
      <c r="E4373" s="62"/>
      <c r="F4373" s="60"/>
      <c r="G4373" s="60"/>
      <c r="H4373" s="60">
        <v>2010</v>
      </c>
      <c r="I4373" s="62"/>
      <c r="J4373" s="60"/>
      <c r="K4373" s="60"/>
      <c r="L4373" s="61"/>
      <c r="M4373" s="61">
        <v>30446.21</v>
      </c>
      <c r="N4373" s="61"/>
      <c r="O4373" s="60" t="s">
        <v>250</v>
      </c>
      <c r="P4373" s="60"/>
    </row>
    <row r="4374" spans="1:16" hidden="1" x14ac:dyDescent="0.25">
      <c r="A4374" s="60" t="s">
        <v>397</v>
      </c>
      <c r="B4374" s="60" t="s">
        <v>398</v>
      </c>
      <c r="C4374" s="57">
        <v>1100</v>
      </c>
      <c r="D4374" s="61">
        <v>65610.259999999995</v>
      </c>
      <c r="E4374" s="62"/>
      <c r="F4374" s="60"/>
      <c r="G4374" s="60"/>
      <c r="H4374" s="60">
        <v>2010</v>
      </c>
      <c r="I4374" s="62"/>
      <c r="J4374" s="60"/>
      <c r="K4374" s="60"/>
      <c r="L4374" s="61"/>
      <c r="M4374" s="61">
        <v>65610.259999999995</v>
      </c>
      <c r="N4374" s="61"/>
      <c r="O4374" s="60" t="s">
        <v>250</v>
      </c>
      <c r="P4374" s="60"/>
    </row>
    <row r="4375" spans="1:16" hidden="1" x14ac:dyDescent="0.25">
      <c r="A4375" s="60" t="s">
        <v>397</v>
      </c>
      <c r="B4375" s="60" t="s">
        <v>398</v>
      </c>
      <c r="C4375" s="57">
        <v>1100</v>
      </c>
      <c r="D4375" s="61">
        <v>33764.129999999997</v>
      </c>
      <c r="E4375" s="62"/>
      <c r="F4375" s="60"/>
      <c r="G4375" s="60"/>
      <c r="H4375" s="60">
        <v>2010</v>
      </c>
      <c r="I4375" s="62"/>
      <c r="J4375" s="60"/>
      <c r="K4375" s="60"/>
      <c r="L4375" s="61"/>
      <c r="M4375" s="61">
        <v>33764.129999999997</v>
      </c>
      <c r="N4375" s="61"/>
      <c r="O4375" s="60" t="s">
        <v>250</v>
      </c>
      <c r="P4375" s="60"/>
    </row>
    <row r="4376" spans="1:16" hidden="1" x14ac:dyDescent="0.25">
      <c r="A4376" s="60" t="s">
        <v>397</v>
      </c>
      <c r="B4376" s="60" t="s">
        <v>398</v>
      </c>
      <c r="C4376" s="57">
        <v>1100</v>
      </c>
      <c r="D4376" s="61">
        <v>33931.21</v>
      </c>
      <c r="E4376" s="62"/>
      <c r="F4376" s="60"/>
      <c r="G4376" s="60"/>
      <c r="H4376" s="60">
        <v>2010</v>
      </c>
      <c r="I4376" s="62"/>
      <c r="J4376" s="60"/>
      <c r="K4376" s="60"/>
      <c r="L4376" s="61"/>
      <c r="M4376" s="61">
        <v>33931.21</v>
      </c>
      <c r="N4376" s="61"/>
      <c r="O4376" s="60" t="s">
        <v>250</v>
      </c>
      <c r="P4376" s="60"/>
    </row>
    <row r="4377" spans="1:16" hidden="1" x14ac:dyDescent="0.25">
      <c r="A4377" s="60" t="s">
        <v>397</v>
      </c>
      <c r="B4377" s="60" t="s">
        <v>398</v>
      </c>
      <c r="C4377" s="57">
        <v>1100</v>
      </c>
      <c r="D4377" s="61">
        <v>39292.9</v>
      </c>
      <c r="E4377" s="62"/>
      <c r="F4377" s="60"/>
      <c r="G4377" s="60"/>
      <c r="H4377" s="60">
        <v>2011</v>
      </c>
      <c r="I4377" s="62"/>
      <c r="J4377" s="60"/>
      <c r="K4377" s="60"/>
      <c r="L4377" s="61"/>
      <c r="M4377" s="61">
        <v>39292.9</v>
      </c>
      <c r="N4377" s="61"/>
      <c r="O4377" s="60" t="s">
        <v>250</v>
      </c>
      <c r="P4377" s="60"/>
    </row>
    <row r="4378" spans="1:16" hidden="1" x14ac:dyDescent="0.25">
      <c r="A4378" s="60" t="s">
        <v>397</v>
      </c>
      <c r="B4378" s="60" t="s">
        <v>398</v>
      </c>
      <c r="C4378" s="57">
        <v>1100</v>
      </c>
      <c r="D4378" s="61">
        <v>35022.81</v>
      </c>
      <c r="E4378" s="62"/>
      <c r="F4378" s="60"/>
      <c r="G4378" s="60"/>
      <c r="H4378" s="60">
        <v>2011</v>
      </c>
      <c r="I4378" s="62"/>
      <c r="J4378" s="60"/>
      <c r="K4378" s="60"/>
      <c r="L4378" s="61"/>
      <c r="M4378" s="61">
        <v>35022.81</v>
      </c>
      <c r="N4378" s="61"/>
      <c r="O4378" s="60" t="s">
        <v>250</v>
      </c>
      <c r="P4378" s="60"/>
    </row>
    <row r="4379" spans="1:16" hidden="1" x14ac:dyDescent="0.25">
      <c r="A4379" s="60" t="s">
        <v>397</v>
      </c>
      <c r="B4379" s="60" t="s">
        <v>398</v>
      </c>
      <c r="C4379" s="57">
        <v>1100</v>
      </c>
      <c r="D4379" s="61">
        <v>41334.629999999997</v>
      </c>
      <c r="E4379" s="62"/>
      <c r="F4379" s="60"/>
      <c r="G4379" s="60"/>
      <c r="H4379" s="60">
        <v>2011</v>
      </c>
      <c r="I4379" s="62"/>
      <c r="J4379" s="60"/>
      <c r="K4379" s="60"/>
      <c r="L4379" s="61"/>
      <c r="M4379" s="61">
        <v>41334.629999999997</v>
      </c>
      <c r="N4379" s="61"/>
      <c r="O4379" s="60" t="s">
        <v>250</v>
      </c>
      <c r="P4379" s="60"/>
    </row>
    <row r="4380" spans="1:16" hidden="1" x14ac:dyDescent="0.25">
      <c r="A4380" s="60" t="s">
        <v>397</v>
      </c>
      <c r="B4380" s="60" t="s">
        <v>398</v>
      </c>
      <c r="C4380" s="57">
        <v>1100</v>
      </c>
      <c r="D4380" s="61">
        <v>43727.63</v>
      </c>
      <c r="E4380" s="62"/>
      <c r="F4380" s="60"/>
      <c r="G4380" s="60"/>
      <c r="H4380" s="60">
        <v>2011</v>
      </c>
      <c r="I4380" s="62"/>
      <c r="J4380" s="60"/>
      <c r="K4380" s="60"/>
      <c r="L4380" s="61"/>
      <c r="M4380" s="61">
        <v>43727.63</v>
      </c>
      <c r="N4380" s="61"/>
      <c r="O4380" s="60" t="s">
        <v>250</v>
      </c>
      <c r="P4380" s="60"/>
    </row>
    <row r="4381" spans="1:16" hidden="1" x14ac:dyDescent="0.25">
      <c r="A4381" s="60" t="s">
        <v>397</v>
      </c>
      <c r="B4381" s="60" t="s">
        <v>398</v>
      </c>
      <c r="C4381" s="57">
        <v>1100</v>
      </c>
      <c r="D4381" s="61">
        <v>44022.42</v>
      </c>
      <c r="E4381" s="62"/>
      <c r="F4381" s="60"/>
      <c r="G4381" s="60"/>
      <c r="H4381" s="60">
        <v>2011</v>
      </c>
      <c r="I4381" s="62"/>
      <c r="J4381" s="60"/>
      <c r="K4381" s="60"/>
      <c r="L4381" s="61"/>
      <c r="M4381" s="61">
        <v>44022.42</v>
      </c>
      <c r="N4381" s="61"/>
      <c r="O4381" s="60" t="s">
        <v>250</v>
      </c>
      <c r="P4381" s="60"/>
    </row>
    <row r="4382" spans="1:16" hidden="1" x14ac:dyDescent="0.25">
      <c r="A4382" s="60" t="s">
        <v>397</v>
      </c>
      <c r="B4382" s="60" t="s">
        <v>398</v>
      </c>
      <c r="C4382" s="57">
        <v>1100</v>
      </c>
      <c r="D4382" s="61">
        <v>38137.11</v>
      </c>
      <c r="E4382" s="62"/>
      <c r="F4382" s="60"/>
      <c r="G4382" s="60"/>
      <c r="H4382" s="60">
        <v>2011</v>
      </c>
      <c r="I4382" s="62"/>
      <c r="J4382" s="60"/>
      <c r="K4382" s="60"/>
      <c r="L4382" s="61"/>
      <c r="M4382" s="61">
        <v>38137.11</v>
      </c>
      <c r="N4382" s="61"/>
      <c r="O4382" s="60" t="s">
        <v>250</v>
      </c>
      <c r="P4382" s="60"/>
    </row>
    <row r="4383" spans="1:16" hidden="1" x14ac:dyDescent="0.25">
      <c r="A4383" s="60" t="s">
        <v>397</v>
      </c>
      <c r="B4383" s="60" t="s">
        <v>398</v>
      </c>
      <c r="C4383" s="57">
        <v>1100</v>
      </c>
      <c r="D4383" s="61">
        <v>39818.050000000003</v>
      </c>
      <c r="E4383" s="62"/>
      <c r="F4383" s="60"/>
      <c r="G4383" s="60"/>
      <c r="H4383" s="60">
        <v>2011</v>
      </c>
      <c r="I4383" s="62"/>
      <c r="J4383" s="60"/>
      <c r="K4383" s="60"/>
      <c r="L4383" s="61"/>
      <c r="M4383" s="61">
        <v>39818.050000000003</v>
      </c>
      <c r="N4383" s="61"/>
      <c r="O4383" s="60" t="s">
        <v>250</v>
      </c>
      <c r="P4383" s="60"/>
    </row>
    <row r="4384" spans="1:16" hidden="1" x14ac:dyDescent="0.25">
      <c r="A4384" s="60" t="s">
        <v>397</v>
      </c>
      <c r="B4384" s="60" t="s">
        <v>398</v>
      </c>
      <c r="C4384" s="57">
        <v>1100</v>
      </c>
      <c r="D4384" s="61">
        <v>49502.47</v>
      </c>
      <c r="E4384" s="62"/>
      <c r="F4384" s="60"/>
      <c r="G4384" s="60"/>
      <c r="H4384" s="60">
        <v>2011</v>
      </c>
      <c r="I4384" s="62"/>
      <c r="J4384" s="60"/>
      <c r="K4384" s="60"/>
      <c r="L4384" s="61"/>
      <c r="M4384" s="61">
        <v>49502.47</v>
      </c>
      <c r="N4384" s="61"/>
      <c r="O4384" s="60" t="s">
        <v>250</v>
      </c>
      <c r="P4384" s="60"/>
    </row>
    <row r="4385" spans="1:16" hidden="1" x14ac:dyDescent="0.25">
      <c r="A4385" s="60" t="s">
        <v>397</v>
      </c>
      <c r="B4385" s="60" t="s">
        <v>398</v>
      </c>
      <c r="C4385" s="57">
        <v>1100</v>
      </c>
      <c r="D4385" s="61">
        <v>39842.85</v>
      </c>
      <c r="E4385" s="62"/>
      <c r="F4385" s="60"/>
      <c r="G4385" s="60"/>
      <c r="H4385" s="60">
        <v>2011</v>
      </c>
      <c r="I4385" s="62"/>
      <c r="J4385" s="60"/>
      <c r="K4385" s="60"/>
      <c r="L4385" s="61"/>
      <c r="M4385" s="61">
        <v>39842.85</v>
      </c>
      <c r="N4385" s="61"/>
      <c r="O4385" s="60" t="s">
        <v>250</v>
      </c>
      <c r="P4385" s="60"/>
    </row>
    <row r="4386" spans="1:16" hidden="1" x14ac:dyDescent="0.25">
      <c r="A4386" s="60" t="s">
        <v>397</v>
      </c>
      <c r="B4386" s="60" t="s">
        <v>398</v>
      </c>
      <c r="C4386" s="57">
        <v>1100</v>
      </c>
      <c r="D4386" s="61">
        <v>37861.97</v>
      </c>
      <c r="E4386" s="62"/>
      <c r="F4386" s="60"/>
      <c r="G4386" s="60"/>
      <c r="H4386" s="60">
        <v>2011</v>
      </c>
      <c r="I4386" s="62"/>
      <c r="J4386" s="60"/>
      <c r="K4386" s="60"/>
      <c r="L4386" s="61"/>
      <c r="M4386" s="61">
        <v>37861.97</v>
      </c>
      <c r="N4386" s="61"/>
      <c r="O4386" s="60" t="s">
        <v>250</v>
      </c>
      <c r="P4386" s="60"/>
    </row>
    <row r="4387" spans="1:16" hidden="1" x14ac:dyDescent="0.25">
      <c r="A4387" s="60" t="s">
        <v>397</v>
      </c>
      <c r="B4387" s="60" t="s">
        <v>398</v>
      </c>
      <c r="C4387" s="57">
        <v>1100</v>
      </c>
      <c r="D4387" s="61">
        <v>52950.26</v>
      </c>
      <c r="E4387" s="62"/>
      <c r="F4387" s="60"/>
      <c r="G4387" s="60"/>
      <c r="H4387" s="60">
        <v>2011</v>
      </c>
      <c r="I4387" s="62"/>
      <c r="J4387" s="60"/>
      <c r="K4387" s="60"/>
      <c r="L4387" s="61"/>
      <c r="M4387" s="61">
        <v>52950.26</v>
      </c>
      <c r="N4387" s="61"/>
      <c r="O4387" s="60" t="s">
        <v>250</v>
      </c>
      <c r="P4387" s="60"/>
    </row>
    <row r="4388" spans="1:16" hidden="1" x14ac:dyDescent="0.25">
      <c r="A4388" s="60" t="s">
        <v>397</v>
      </c>
      <c r="B4388" s="60" t="s">
        <v>398</v>
      </c>
      <c r="C4388" s="57">
        <v>1100</v>
      </c>
      <c r="D4388" s="61">
        <v>46715.01</v>
      </c>
      <c r="E4388" s="62"/>
      <c r="F4388" s="60"/>
      <c r="G4388" s="60"/>
      <c r="H4388" s="60">
        <v>2011</v>
      </c>
      <c r="I4388" s="62"/>
      <c r="J4388" s="60"/>
      <c r="K4388" s="60"/>
      <c r="L4388" s="61"/>
      <c r="M4388" s="61">
        <v>46715.01</v>
      </c>
      <c r="N4388" s="61"/>
      <c r="O4388" s="60" t="s">
        <v>250</v>
      </c>
      <c r="P4388" s="60"/>
    </row>
    <row r="4389" spans="1:16" hidden="1" x14ac:dyDescent="0.25">
      <c r="A4389" s="60" t="s">
        <v>397</v>
      </c>
      <c r="B4389" s="60" t="s">
        <v>398</v>
      </c>
      <c r="C4389" s="57">
        <v>1100</v>
      </c>
      <c r="D4389" s="61">
        <v>43942.559999999998</v>
      </c>
      <c r="E4389" s="62"/>
      <c r="F4389" s="60"/>
      <c r="G4389" s="60"/>
      <c r="H4389" s="60">
        <v>2012</v>
      </c>
      <c r="I4389" s="62"/>
      <c r="J4389" s="60"/>
      <c r="K4389" s="60"/>
      <c r="L4389" s="61"/>
      <c r="M4389" s="61">
        <v>43942.559999999998</v>
      </c>
      <c r="N4389" s="61"/>
      <c r="O4389" s="60" t="s">
        <v>250</v>
      </c>
      <c r="P4389" s="60"/>
    </row>
    <row r="4390" spans="1:16" hidden="1" x14ac:dyDescent="0.25">
      <c r="A4390" s="60" t="s">
        <v>397</v>
      </c>
      <c r="B4390" s="60" t="s">
        <v>398</v>
      </c>
      <c r="C4390" s="57">
        <v>1100</v>
      </c>
      <c r="D4390" s="61">
        <v>34895.93</v>
      </c>
      <c r="E4390" s="62"/>
      <c r="F4390" s="60"/>
      <c r="G4390" s="60"/>
      <c r="H4390" s="60">
        <v>2012</v>
      </c>
      <c r="I4390" s="62"/>
      <c r="J4390" s="60"/>
      <c r="K4390" s="60"/>
      <c r="L4390" s="61"/>
      <c r="M4390" s="61">
        <v>34895.93</v>
      </c>
      <c r="N4390" s="61"/>
      <c r="O4390" s="60" t="s">
        <v>250</v>
      </c>
      <c r="P4390" s="60"/>
    </row>
    <row r="4391" spans="1:16" hidden="1" x14ac:dyDescent="0.25">
      <c r="A4391" s="60" t="s">
        <v>397</v>
      </c>
      <c r="B4391" s="60" t="s">
        <v>398</v>
      </c>
      <c r="C4391" s="57">
        <v>1100</v>
      </c>
      <c r="D4391" s="61">
        <v>78483.289999999994</v>
      </c>
      <c r="E4391" s="62"/>
      <c r="F4391" s="60"/>
      <c r="G4391" s="60"/>
      <c r="H4391" s="60">
        <v>2012</v>
      </c>
      <c r="I4391" s="62"/>
      <c r="J4391" s="60"/>
      <c r="K4391" s="60"/>
      <c r="L4391" s="61"/>
      <c r="M4391" s="61">
        <v>78483.289999999994</v>
      </c>
      <c r="N4391" s="61"/>
      <c r="O4391" s="60" t="s">
        <v>250</v>
      </c>
      <c r="P4391" s="60"/>
    </row>
    <row r="4392" spans="1:16" hidden="1" x14ac:dyDescent="0.25">
      <c r="A4392" s="60" t="s">
        <v>397</v>
      </c>
      <c r="B4392" s="60" t="s">
        <v>398</v>
      </c>
      <c r="C4392" s="57">
        <v>1100</v>
      </c>
      <c r="D4392" s="61">
        <v>44734.559999999998</v>
      </c>
      <c r="E4392" s="62"/>
      <c r="F4392" s="60"/>
      <c r="G4392" s="60"/>
      <c r="H4392" s="60">
        <v>2012</v>
      </c>
      <c r="I4392" s="62"/>
      <c r="J4392" s="60"/>
      <c r="K4392" s="60"/>
      <c r="L4392" s="61"/>
      <c r="M4392" s="61">
        <v>44734.559999999998</v>
      </c>
      <c r="N4392" s="61"/>
      <c r="O4392" s="60" t="s">
        <v>250</v>
      </c>
      <c r="P4392" s="60"/>
    </row>
    <row r="4393" spans="1:16" hidden="1" x14ac:dyDescent="0.25">
      <c r="A4393" s="60" t="s">
        <v>397</v>
      </c>
      <c r="B4393" s="60" t="s">
        <v>398</v>
      </c>
      <c r="C4393" s="57">
        <v>1100</v>
      </c>
      <c r="D4393" s="61">
        <v>64863.15</v>
      </c>
      <c r="E4393" s="62"/>
      <c r="F4393" s="60"/>
      <c r="G4393" s="60"/>
      <c r="H4393" s="60">
        <v>2012</v>
      </c>
      <c r="I4393" s="62"/>
      <c r="J4393" s="60"/>
      <c r="K4393" s="60"/>
      <c r="L4393" s="61"/>
      <c r="M4393" s="61">
        <v>64863.15</v>
      </c>
      <c r="N4393" s="61"/>
      <c r="O4393" s="60" t="s">
        <v>250</v>
      </c>
      <c r="P4393" s="60"/>
    </row>
    <row r="4394" spans="1:16" hidden="1" x14ac:dyDescent="0.25">
      <c r="A4394" s="60" t="s">
        <v>397</v>
      </c>
      <c r="B4394" s="60" t="s">
        <v>398</v>
      </c>
      <c r="C4394" s="57">
        <v>1100</v>
      </c>
      <c r="D4394" s="61">
        <v>43076.7</v>
      </c>
      <c r="E4394" s="62"/>
      <c r="F4394" s="60"/>
      <c r="G4394" s="60"/>
      <c r="H4394" s="60">
        <v>2012</v>
      </c>
      <c r="I4394" s="62"/>
      <c r="J4394" s="60"/>
      <c r="K4394" s="60"/>
      <c r="L4394" s="61"/>
      <c r="M4394" s="61">
        <v>43076.7</v>
      </c>
      <c r="N4394" s="61"/>
      <c r="O4394" s="60" t="s">
        <v>250</v>
      </c>
      <c r="P4394" s="60"/>
    </row>
    <row r="4395" spans="1:16" hidden="1" x14ac:dyDescent="0.25">
      <c r="A4395" s="60" t="s">
        <v>397</v>
      </c>
      <c r="B4395" s="60" t="s">
        <v>398</v>
      </c>
      <c r="C4395" s="57">
        <v>1100</v>
      </c>
      <c r="D4395" s="61">
        <v>57448.56</v>
      </c>
      <c r="E4395" s="62"/>
      <c r="F4395" s="60"/>
      <c r="G4395" s="60"/>
      <c r="H4395" s="60">
        <v>2012</v>
      </c>
      <c r="I4395" s="62"/>
      <c r="J4395" s="60"/>
      <c r="K4395" s="60"/>
      <c r="L4395" s="61"/>
      <c r="M4395" s="61">
        <v>57448.56</v>
      </c>
      <c r="N4395" s="61"/>
      <c r="O4395" s="60" t="s">
        <v>250</v>
      </c>
      <c r="P4395" s="60"/>
    </row>
    <row r="4396" spans="1:16" hidden="1" x14ac:dyDescent="0.25">
      <c r="A4396" s="60" t="s">
        <v>397</v>
      </c>
      <c r="B4396" s="60" t="s">
        <v>398</v>
      </c>
      <c r="C4396" s="57">
        <v>1100</v>
      </c>
      <c r="D4396" s="61">
        <v>74742.03</v>
      </c>
      <c r="E4396" s="62"/>
      <c r="F4396" s="60"/>
      <c r="G4396" s="60"/>
      <c r="H4396" s="60">
        <v>2012</v>
      </c>
      <c r="I4396" s="62"/>
      <c r="J4396" s="60"/>
      <c r="K4396" s="60"/>
      <c r="L4396" s="61"/>
      <c r="M4396" s="61">
        <v>74742.03</v>
      </c>
      <c r="N4396" s="61"/>
      <c r="O4396" s="60" t="s">
        <v>250</v>
      </c>
      <c r="P4396" s="60"/>
    </row>
    <row r="4397" spans="1:16" hidden="1" x14ac:dyDescent="0.25">
      <c r="A4397" s="60" t="s">
        <v>397</v>
      </c>
      <c r="B4397" s="60" t="s">
        <v>398</v>
      </c>
      <c r="C4397" s="57">
        <v>1100</v>
      </c>
      <c r="D4397" s="61">
        <v>56599.91</v>
      </c>
      <c r="E4397" s="62"/>
      <c r="F4397" s="60"/>
      <c r="G4397" s="60"/>
      <c r="H4397" s="60">
        <v>2012</v>
      </c>
      <c r="I4397" s="62"/>
      <c r="J4397" s="60"/>
      <c r="K4397" s="60"/>
      <c r="L4397" s="61"/>
      <c r="M4397" s="61">
        <v>56599.91</v>
      </c>
      <c r="N4397" s="61"/>
      <c r="O4397" s="60" t="s">
        <v>250</v>
      </c>
      <c r="P4397" s="60"/>
    </row>
    <row r="4398" spans="1:16" hidden="1" x14ac:dyDescent="0.25">
      <c r="A4398" s="60" t="s">
        <v>397</v>
      </c>
      <c r="B4398" s="60" t="s">
        <v>398</v>
      </c>
      <c r="C4398" s="57">
        <v>1100</v>
      </c>
      <c r="D4398" s="61">
        <v>23.97</v>
      </c>
      <c r="E4398" s="62"/>
      <c r="F4398" s="60"/>
      <c r="G4398" s="60"/>
      <c r="H4398" s="60">
        <v>2012</v>
      </c>
      <c r="I4398" s="62"/>
      <c r="J4398" s="60"/>
      <c r="K4398" s="60"/>
      <c r="L4398" s="61"/>
      <c r="M4398" s="61">
        <v>23.97</v>
      </c>
      <c r="N4398" s="61"/>
      <c r="O4398" s="60" t="s">
        <v>250</v>
      </c>
      <c r="P4398" s="60"/>
    </row>
    <row r="4399" spans="1:16" hidden="1" x14ac:dyDescent="0.25">
      <c r="A4399" s="60" t="s">
        <v>397</v>
      </c>
      <c r="B4399" s="60" t="s">
        <v>398</v>
      </c>
      <c r="C4399" s="57">
        <v>1100</v>
      </c>
      <c r="D4399" s="61">
        <v>56670.64</v>
      </c>
      <c r="E4399" s="62"/>
      <c r="F4399" s="60"/>
      <c r="G4399" s="60"/>
      <c r="H4399" s="60">
        <v>2012</v>
      </c>
      <c r="I4399" s="62"/>
      <c r="J4399" s="60"/>
      <c r="K4399" s="60"/>
      <c r="L4399" s="61"/>
      <c r="M4399" s="61">
        <v>56670.64</v>
      </c>
      <c r="N4399" s="61"/>
      <c r="O4399" s="60" t="s">
        <v>250</v>
      </c>
      <c r="P4399" s="60"/>
    </row>
    <row r="4400" spans="1:16" hidden="1" x14ac:dyDescent="0.25">
      <c r="A4400" s="60" t="s">
        <v>397</v>
      </c>
      <c r="B4400" s="60" t="s">
        <v>398</v>
      </c>
      <c r="C4400" s="57">
        <v>1100</v>
      </c>
      <c r="D4400" s="61">
        <v>56059.43</v>
      </c>
      <c r="E4400" s="62"/>
      <c r="F4400" s="60"/>
      <c r="G4400" s="60"/>
      <c r="H4400" s="60">
        <v>2012</v>
      </c>
      <c r="I4400" s="62"/>
      <c r="J4400" s="60"/>
      <c r="K4400" s="60"/>
      <c r="L4400" s="61"/>
      <c r="M4400" s="61">
        <v>56059.43</v>
      </c>
      <c r="N4400" s="61"/>
      <c r="O4400" s="60" t="s">
        <v>250</v>
      </c>
      <c r="P4400" s="60"/>
    </row>
    <row r="4401" spans="1:16" hidden="1" x14ac:dyDescent="0.25">
      <c r="A4401" s="60" t="s">
        <v>397</v>
      </c>
      <c r="B4401" s="60" t="s">
        <v>398</v>
      </c>
      <c r="C4401" s="57">
        <v>1100</v>
      </c>
      <c r="D4401" s="61">
        <v>75116.160000000003</v>
      </c>
      <c r="E4401" s="62"/>
      <c r="F4401" s="60"/>
      <c r="G4401" s="60"/>
      <c r="H4401" s="60">
        <v>2012</v>
      </c>
      <c r="I4401" s="62"/>
      <c r="J4401" s="60"/>
      <c r="K4401" s="60"/>
      <c r="L4401" s="61"/>
      <c r="M4401" s="61">
        <v>75116.160000000003</v>
      </c>
      <c r="N4401" s="61"/>
      <c r="O4401" s="60" t="s">
        <v>250</v>
      </c>
      <c r="P4401" s="60"/>
    </row>
    <row r="4402" spans="1:16" hidden="1" x14ac:dyDescent="0.25">
      <c r="A4402" s="60" t="s">
        <v>397</v>
      </c>
      <c r="B4402" s="60" t="s">
        <v>398</v>
      </c>
      <c r="C4402" s="57">
        <v>1100</v>
      </c>
      <c r="D4402" s="61">
        <v>61735.37</v>
      </c>
      <c r="E4402" s="62"/>
      <c r="F4402" s="60"/>
      <c r="G4402" s="60"/>
      <c r="H4402" s="60">
        <v>2013</v>
      </c>
      <c r="I4402" s="62"/>
      <c r="J4402" s="60"/>
      <c r="K4402" s="60"/>
      <c r="L4402" s="61"/>
      <c r="M4402" s="61">
        <v>61735.37</v>
      </c>
      <c r="N4402" s="61"/>
      <c r="O4402" s="60" t="s">
        <v>250</v>
      </c>
      <c r="P4402" s="60"/>
    </row>
    <row r="4403" spans="1:16" hidden="1" x14ac:dyDescent="0.25">
      <c r="A4403" s="60" t="s">
        <v>397</v>
      </c>
      <c r="B4403" s="60" t="s">
        <v>398</v>
      </c>
      <c r="C4403" s="57">
        <v>1100</v>
      </c>
      <c r="D4403" s="61">
        <v>61566</v>
      </c>
      <c r="E4403" s="62"/>
      <c r="F4403" s="60"/>
      <c r="G4403" s="60"/>
      <c r="H4403" s="60">
        <v>2013</v>
      </c>
      <c r="I4403" s="62"/>
      <c r="J4403" s="60"/>
      <c r="K4403" s="60"/>
      <c r="L4403" s="61"/>
      <c r="M4403" s="61">
        <v>61566</v>
      </c>
      <c r="N4403" s="61"/>
      <c r="O4403" s="60" t="s">
        <v>250</v>
      </c>
      <c r="P4403" s="60"/>
    </row>
    <row r="4404" spans="1:16" hidden="1" x14ac:dyDescent="0.25">
      <c r="A4404" s="60" t="s">
        <v>397</v>
      </c>
      <c r="B4404" s="60" t="s">
        <v>398</v>
      </c>
      <c r="C4404" s="57">
        <v>1100</v>
      </c>
      <c r="D4404" s="61">
        <v>46937.88</v>
      </c>
      <c r="E4404" s="62"/>
      <c r="F4404" s="60"/>
      <c r="G4404" s="60"/>
      <c r="H4404" s="60">
        <v>2013</v>
      </c>
      <c r="I4404" s="62"/>
      <c r="J4404" s="60"/>
      <c r="K4404" s="60"/>
      <c r="L4404" s="61"/>
      <c r="M4404" s="61">
        <v>46937.88</v>
      </c>
      <c r="N4404" s="61"/>
      <c r="O4404" s="60" t="s">
        <v>250</v>
      </c>
      <c r="P4404" s="60"/>
    </row>
    <row r="4405" spans="1:16" hidden="1" x14ac:dyDescent="0.25">
      <c r="A4405" s="60" t="s">
        <v>397</v>
      </c>
      <c r="B4405" s="60" t="s">
        <v>398</v>
      </c>
      <c r="C4405" s="57">
        <v>1100</v>
      </c>
      <c r="D4405" s="61">
        <v>119327.03999999999</v>
      </c>
      <c r="E4405" s="62"/>
      <c r="F4405" s="60"/>
      <c r="G4405" s="60"/>
      <c r="H4405" s="60">
        <v>2013</v>
      </c>
      <c r="I4405" s="62"/>
      <c r="J4405" s="60"/>
      <c r="K4405" s="60"/>
      <c r="L4405" s="61"/>
      <c r="M4405" s="61">
        <v>119327.03999999999</v>
      </c>
      <c r="N4405" s="61"/>
      <c r="O4405" s="60" t="s">
        <v>250</v>
      </c>
      <c r="P4405" s="60"/>
    </row>
    <row r="4406" spans="1:16" hidden="1" x14ac:dyDescent="0.25">
      <c r="A4406" s="60" t="s">
        <v>397</v>
      </c>
      <c r="B4406" s="60" t="s">
        <v>398</v>
      </c>
      <c r="C4406" s="57">
        <v>1100</v>
      </c>
      <c r="D4406" s="61">
        <v>63421.72</v>
      </c>
      <c r="E4406" s="62"/>
      <c r="F4406" s="60"/>
      <c r="G4406" s="60"/>
      <c r="H4406" s="60">
        <v>2013</v>
      </c>
      <c r="I4406" s="62"/>
      <c r="J4406" s="60"/>
      <c r="K4406" s="60"/>
      <c r="L4406" s="61"/>
      <c r="M4406" s="61">
        <v>63421.72</v>
      </c>
      <c r="N4406" s="61"/>
      <c r="O4406" s="60" t="s">
        <v>250</v>
      </c>
      <c r="P4406" s="60"/>
    </row>
    <row r="4407" spans="1:16" hidden="1" x14ac:dyDescent="0.25">
      <c r="A4407" s="60" t="s">
        <v>397</v>
      </c>
      <c r="B4407" s="60" t="s">
        <v>398</v>
      </c>
      <c r="C4407" s="57">
        <v>1100</v>
      </c>
      <c r="D4407" s="61">
        <v>51390.16</v>
      </c>
      <c r="E4407" s="62"/>
      <c r="F4407" s="60"/>
      <c r="G4407" s="60"/>
      <c r="H4407" s="60">
        <v>2013</v>
      </c>
      <c r="I4407" s="62"/>
      <c r="J4407" s="60"/>
      <c r="K4407" s="60"/>
      <c r="L4407" s="61"/>
      <c r="M4407" s="61">
        <v>51390.16</v>
      </c>
      <c r="N4407" s="61"/>
      <c r="O4407" s="60" t="s">
        <v>250</v>
      </c>
      <c r="P4407" s="60"/>
    </row>
    <row r="4408" spans="1:16" hidden="1" x14ac:dyDescent="0.25">
      <c r="A4408" s="60" t="s">
        <v>397</v>
      </c>
      <c r="B4408" s="60" t="s">
        <v>398</v>
      </c>
      <c r="C4408" s="57">
        <v>1100</v>
      </c>
      <c r="D4408" s="61">
        <v>71056.72</v>
      </c>
      <c r="E4408" s="62"/>
      <c r="F4408" s="60"/>
      <c r="G4408" s="60"/>
      <c r="H4408" s="60">
        <v>2013</v>
      </c>
      <c r="I4408" s="62"/>
      <c r="J4408" s="60"/>
      <c r="K4408" s="60"/>
      <c r="L4408" s="61"/>
      <c r="M4408" s="61">
        <v>71056.72</v>
      </c>
      <c r="N4408" s="61"/>
      <c r="O4408" s="60" t="s">
        <v>250</v>
      </c>
      <c r="P4408" s="60"/>
    </row>
    <row r="4409" spans="1:16" hidden="1" x14ac:dyDescent="0.25">
      <c r="A4409" s="60" t="s">
        <v>397</v>
      </c>
      <c r="B4409" s="60" t="s">
        <v>398</v>
      </c>
      <c r="C4409" s="57">
        <v>1100</v>
      </c>
      <c r="D4409" s="61">
        <v>51469.49</v>
      </c>
      <c r="E4409" s="62"/>
      <c r="F4409" s="60"/>
      <c r="G4409" s="60"/>
      <c r="H4409" s="60">
        <v>2013</v>
      </c>
      <c r="I4409" s="62"/>
      <c r="J4409" s="60"/>
      <c r="K4409" s="60"/>
      <c r="L4409" s="61"/>
      <c r="M4409" s="61">
        <v>51469.49</v>
      </c>
      <c r="N4409" s="61"/>
      <c r="O4409" s="60" t="s">
        <v>250</v>
      </c>
      <c r="P4409" s="60"/>
    </row>
    <row r="4410" spans="1:16" hidden="1" x14ac:dyDescent="0.25">
      <c r="A4410" s="60" t="s">
        <v>397</v>
      </c>
      <c r="B4410" s="60" t="s">
        <v>398</v>
      </c>
      <c r="C4410" s="57">
        <v>1100</v>
      </c>
      <c r="D4410" s="61">
        <v>90999.46</v>
      </c>
      <c r="E4410" s="62"/>
      <c r="F4410" s="60"/>
      <c r="G4410" s="60"/>
      <c r="H4410" s="60">
        <v>2013</v>
      </c>
      <c r="I4410" s="62"/>
      <c r="J4410" s="60"/>
      <c r="K4410" s="60"/>
      <c r="L4410" s="61"/>
      <c r="M4410" s="61">
        <v>90999.46</v>
      </c>
      <c r="N4410" s="61"/>
      <c r="O4410" s="60" t="s">
        <v>250</v>
      </c>
      <c r="P4410" s="60"/>
    </row>
    <row r="4411" spans="1:16" hidden="1" x14ac:dyDescent="0.25">
      <c r="A4411" s="60" t="s">
        <v>397</v>
      </c>
      <c r="B4411" s="60" t="s">
        <v>398</v>
      </c>
      <c r="C4411" s="57">
        <v>1100</v>
      </c>
      <c r="D4411" s="61">
        <v>70920.83</v>
      </c>
      <c r="E4411" s="62"/>
      <c r="F4411" s="60"/>
      <c r="G4411" s="60"/>
      <c r="H4411" s="60">
        <v>2013</v>
      </c>
      <c r="I4411" s="62"/>
      <c r="J4411" s="60"/>
      <c r="K4411" s="60"/>
      <c r="L4411" s="61"/>
      <c r="M4411" s="61">
        <v>70920.83</v>
      </c>
      <c r="N4411" s="61"/>
      <c r="O4411" s="60" t="s">
        <v>250</v>
      </c>
      <c r="P4411" s="60"/>
    </row>
    <row r="4412" spans="1:16" hidden="1" x14ac:dyDescent="0.25">
      <c r="A4412" s="60" t="s">
        <v>397</v>
      </c>
      <c r="B4412" s="60" t="s">
        <v>398</v>
      </c>
      <c r="C4412" s="57">
        <v>1100</v>
      </c>
      <c r="D4412" s="61">
        <v>67978.509999999995</v>
      </c>
      <c r="E4412" s="62"/>
      <c r="F4412" s="60"/>
      <c r="G4412" s="60"/>
      <c r="H4412" s="60">
        <v>2013</v>
      </c>
      <c r="I4412" s="62"/>
      <c r="J4412" s="60"/>
      <c r="K4412" s="60"/>
      <c r="L4412" s="61"/>
      <c r="M4412" s="61">
        <v>67978.509999999995</v>
      </c>
      <c r="N4412" s="61"/>
      <c r="O4412" s="60" t="s">
        <v>250</v>
      </c>
      <c r="P4412" s="60"/>
    </row>
    <row r="4413" spans="1:16" hidden="1" x14ac:dyDescent="0.25">
      <c r="A4413" s="60" t="s">
        <v>397</v>
      </c>
      <c r="B4413" s="60" t="s">
        <v>398</v>
      </c>
      <c r="C4413" s="57">
        <v>1100</v>
      </c>
      <c r="D4413" s="61">
        <v>61339.8</v>
      </c>
      <c r="E4413" s="62"/>
      <c r="F4413" s="60"/>
      <c r="G4413" s="60"/>
      <c r="H4413" s="60">
        <v>2013</v>
      </c>
      <c r="I4413" s="62"/>
      <c r="J4413" s="60"/>
      <c r="K4413" s="60"/>
      <c r="L4413" s="61"/>
      <c r="M4413" s="61">
        <v>61339.8</v>
      </c>
      <c r="N4413" s="61"/>
      <c r="O4413" s="60" t="s">
        <v>250</v>
      </c>
      <c r="P4413" s="60"/>
    </row>
    <row r="4414" spans="1:16" hidden="1" x14ac:dyDescent="0.25">
      <c r="A4414" s="60" t="s">
        <v>397</v>
      </c>
      <c r="B4414" s="60" t="s">
        <v>398</v>
      </c>
      <c r="C4414" s="57">
        <v>1100</v>
      </c>
      <c r="D4414" s="61">
        <v>53036.39</v>
      </c>
      <c r="E4414" s="62"/>
      <c r="F4414" s="60"/>
      <c r="G4414" s="60"/>
      <c r="H4414" s="60">
        <v>2014</v>
      </c>
      <c r="I4414" s="62"/>
      <c r="J4414" s="60"/>
      <c r="K4414" s="60"/>
      <c r="L4414" s="61"/>
      <c r="M4414" s="61">
        <v>53036.39</v>
      </c>
      <c r="N4414" s="61"/>
      <c r="O4414" s="60" t="s">
        <v>250</v>
      </c>
      <c r="P4414" s="60"/>
    </row>
    <row r="4415" spans="1:16" hidden="1" x14ac:dyDescent="0.25">
      <c r="A4415" s="60" t="s">
        <v>397</v>
      </c>
      <c r="B4415" s="60" t="s">
        <v>398</v>
      </c>
      <c r="C4415" s="57">
        <v>1100</v>
      </c>
      <c r="D4415" s="61">
        <v>69660.7</v>
      </c>
      <c r="E4415" s="62"/>
      <c r="F4415" s="60"/>
      <c r="G4415" s="60"/>
      <c r="H4415" s="60">
        <v>2014</v>
      </c>
      <c r="I4415" s="62"/>
      <c r="J4415" s="60"/>
      <c r="K4415" s="60"/>
      <c r="L4415" s="61"/>
      <c r="M4415" s="61">
        <v>69660.7</v>
      </c>
      <c r="N4415" s="61"/>
      <c r="O4415" s="60" t="s">
        <v>250</v>
      </c>
      <c r="P4415" s="60"/>
    </row>
    <row r="4416" spans="1:16" hidden="1" x14ac:dyDescent="0.25">
      <c r="A4416" s="60" t="s">
        <v>397</v>
      </c>
      <c r="B4416" s="60" t="s">
        <v>398</v>
      </c>
      <c r="C4416" s="57">
        <v>1100</v>
      </c>
      <c r="D4416" s="61">
        <v>55071.26</v>
      </c>
      <c r="E4416" s="62"/>
      <c r="F4416" s="60"/>
      <c r="G4416" s="60"/>
      <c r="H4416" s="60">
        <v>2014</v>
      </c>
      <c r="I4416" s="62"/>
      <c r="J4416" s="60"/>
      <c r="K4416" s="60"/>
      <c r="L4416" s="61"/>
      <c r="M4416" s="61">
        <v>55071.26</v>
      </c>
      <c r="N4416" s="61"/>
      <c r="O4416" s="60" t="s">
        <v>250</v>
      </c>
      <c r="P4416" s="60"/>
    </row>
    <row r="4417" spans="1:16" hidden="1" x14ac:dyDescent="0.25">
      <c r="A4417" s="60" t="s">
        <v>397</v>
      </c>
      <c r="B4417" s="60" t="s">
        <v>398</v>
      </c>
      <c r="C4417" s="57">
        <v>1100</v>
      </c>
      <c r="D4417" s="61">
        <v>54080.61</v>
      </c>
      <c r="E4417" s="62"/>
      <c r="F4417" s="60"/>
      <c r="G4417" s="60"/>
      <c r="H4417" s="60">
        <v>2014</v>
      </c>
      <c r="I4417" s="62"/>
      <c r="J4417" s="60"/>
      <c r="K4417" s="60"/>
      <c r="L4417" s="61"/>
      <c r="M4417" s="61">
        <v>54080.61</v>
      </c>
      <c r="N4417" s="61"/>
      <c r="O4417" s="60" t="s">
        <v>250</v>
      </c>
      <c r="P4417" s="60"/>
    </row>
    <row r="4418" spans="1:16" hidden="1" x14ac:dyDescent="0.25">
      <c r="A4418" s="60" t="s">
        <v>397</v>
      </c>
      <c r="B4418" s="60" t="s">
        <v>398</v>
      </c>
      <c r="C4418" s="57">
        <v>1100</v>
      </c>
      <c r="D4418" s="61">
        <v>48055.13</v>
      </c>
      <c r="E4418" s="62"/>
      <c r="F4418" s="60"/>
      <c r="G4418" s="60"/>
      <c r="H4418" s="60">
        <v>2014</v>
      </c>
      <c r="I4418" s="62"/>
      <c r="J4418" s="60"/>
      <c r="K4418" s="60"/>
      <c r="L4418" s="61"/>
      <c r="M4418" s="61">
        <v>48055.13</v>
      </c>
      <c r="N4418" s="61"/>
      <c r="O4418" s="60" t="s">
        <v>250</v>
      </c>
      <c r="P4418" s="60"/>
    </row>
    <row r="4419" spans="1:16" hidden="1" x14ac:dyDescent="0.25">
      <c r="A4419" s="60" t="s">
        <v>397</v>
      </c>
      <c r="B4419" s="60" t="s">
        <v>398</v>
      </c>
      <c r="C4419" s="57">
        <v>1100</v>
      </c>
      <c r="D4419" s="61">
        <v>60278.17</v>
      </c>
      <c r="E4419" s="62"/>
      <c r="F4419" s="60"/>
      <c r="G4419" s="60"/>
      <c r="H4419" s="60">
        <v>2014</v>
      </c>
      <c r="I4419" s="62"/>
      <c r="J4419" s="60"/>
      <c r="K4419" s="60"/>
      <c r="L4419" s="61"/>
      <c r="M4419" s="61">
        <v>60278.17</v>
      </c>
      <c r="N4419" s="61"/>
      <c r="O4419" s="60" t="s">
        <v>250</v>
      </c>
      <c r="P4419" s="60"/>
    </row>
    <row r="4420" spans="1:16" hidden="1" x14ac:dyDescent="0.25">
      <c r="A4420" s="60" t="s">
        <v>397</v>
      </c>
      <c r="B4420" s="60" t="s">
        <v>398</v>
      </c>
      <c r="C4420" s="57">
        <v>1100</v>
      </c>
      <c r="D4420" s="61">
        <v>52856.1</v>
      </c>
      <c r="E4420" s="62"/>
      <c r="F4420" s="60"/>
      <c r="G4420" s="60"/>
      <c r="H4420" s="60">
        <v>2014</v>
      </c>
      <c r="I4420" s="62"/>
      <c r="J4420" s="60"/>
      <c r="K4420" s="60"/>
      <c r="L4420" s="61"/>
      <c r="M4420" s="61">
        <v>52856.1</v>
      </c>
      <c r="N4420" s="61"/>
      <c r="O4420" s="60" t="s">
        <v>250</v>
      </c>
      <c r="P4420" s="60"/>
    </row>
    <row r="4421" spans="1:16" hidden="1" x14ac:dyDescent="0.25">
      <c r="A4421" s="60" t="s">
        <v>397</v>
      </c>
      <c r="B4421" s="60" t="s">
        <v>398</v>
      </c>
      <c r="C4421" s="57">
        <v>1100</v>
      </c>
      <c r="D4421" s="61">
        <v>48831.99</v>
      </c>
      <c r="E4421" s="62"/>
      <c r="F4421" s="60"/>
      <c r="G4421" s="60"/>
      <c r="H4421" s="60">
        <v>2014</v>
      </c>
      <c r="I4421" s="62"/>
      <c r="J4421" s="60"/>
      <c r="K4421" s="60"/>
      <c r="L4421" s="61"/>
      <c r="M4421" s="61">
        <v>48831.99</v>
      </c>
      <c r="N4421" s="61"/>
      <c r="O4421" s="60" t="s">
        <v>250</v>
      </c>
      <c r="P4421" s="60"/>
    </row>
    <row r="4422" spans="1:16" hidden="1" x14ac:dyDescent="0.25">
      <c r="A4422" s="60" t="s">
        <v>397</v>
      </c>
      <c r="B4422" s="60" t="s">
        <v>398</v>
      </c>
      <c r="C4422" s="57">
        <v>1100</v>
      </c>
      <c r="D4422" s="61">
        <v>50914.77</v>
      </c>
      <c r="E4422" s="62"/>
      <c r="F4422" s="60"/>
      <c r="G4422" s="60"/>
      <c r="H4422" s="60">
        <v>2014</v>
      </c>
      <c r="I4422" s="62"/>
      <c r="J4422" s="60"/>
      <c r="K4422" s="60"/>
      <c r="L4422" s="61"/>
      <c r="M4422" s="61">
        <v>50914.77</v>
      </c>
      <c r="N4422" s="61"/>
      <c r="O4422" s="60" t="s">
        <v>250</v>
      </c>
      <c r="P4422" s="60"/>
    </row>
    <row r="4423" spans="1:16" hidden="1" x14ac:dyDescent="0.25">
      <c r="A4423" s="60" t="s">
        <v>397</v>
      </c>
      <c r="B4423" s="60" t="s">
        <v>398</v>
      </c>
      <c r="C4423" s="57">
        <v>1100</v>
      </c>
      <c r="D4423" s="61">
        <v>48949.06</v>
      </c>
      <c r="E4423" s="62"/>
      <c r="F4423" s="60"/>
      <c r="G4423" s="60"/>
      <c r="H4423" s="60">
        <v>2014</v>
      </c>
      <c r="I4423" s="62"/>
      <c r="J4423" s="60"/>
      <c r="K4423" s="60"/>
      <c r="L4423" s="61"/>
      <c r="M4423" s="61">
        <v>48949.06</v>
      </c>
      <c r="N4423" s="61"/>
      <c r="O4423" s="60" t="s">
        <v>250</v>
      </c>
      <c r="P4423" s="60"/>
    </row>
    <row r="4424" spans="1:16" hidden="1" x14ac:dyDescent="0.25">
      <c r="A4424" s="60" t="s">
        <v>397</v>
      </c>
      <c r="B4424" s="60" t="s">
        <v>398</v>
      </c>
      <c r="C4424" s="57">
        <v>1100</v>
      </c>
      <c r="D4424" s="61">
        <v>34792.080000000002</v>
      </c>
      <c r="E4424" s="62"/>
      <c r="F4424" s="60"/>
      <c r="G4424" s="60"/>
      <c r="H4424" s="60">
        <v>2014</v>
      </c>
      <c r="I4424" s="62"/>
      <c r="J4424" s="60"/>
      <c r="K4424" s="60"/>
      <c r="L4424" s="61"/>
      <c r="M4424" s="61">
        <v>34792.080000000002</v>
      </c>
      <c r="N4424" s="61"/>
      <c r="O4424" s="60" t="s">
        <v>250</v>
      </c>
      <c r="P4424" s="60"/>
    </row>
    <row r="4425" spans="1:16" hidden="1" x14ac:dyDescent="0.25">
      <c r="A4425" s="60" t="s">
        <v>397</v>
      </c>
      <c r="B4425" s="60" t="s">
        <v>398</v>
      </c>
      <c r="C4425" s="57">
        <v>1100</v>
      </c>
      <c r="D4425" s="61">
        <v>59920.4</v>
      </c>
      <c r="E4425" s="62"/>
      <c r="F4425" s="60"/>
      <c r="G4425" s="60"/>
      <c r="H4425" s="60">
        <v>2014</v>
      </c>
      <c r="I4425" s="62"/>
      <c r="J4425" s="60"/>
      <c r="K4425" s="60"/>
      <c r="L4425" s="61"/>
      <c r="M4425" s="61">
        <v>59920.4</v>
      </c>
      <c r="N4425" s="61"/>
      <c r="O4425" s="60" t="s">
        <v>250</v>
      </c>
      <c r="P4425" s="60"/>
    </row>
    <row r="4426" spans="1:16" hidden="1" x14ac:dyDescent="0.25">
      <c r="A4426" s="60" t="s">
        <v>397</v>
      </c>
      <c r="B4426" s="60" t="s">
        <v>398</v>
      </c>
      <c r="C4426" s="57">
        <v>1100</v>
      </c>
      <c r="D4426" s="61">
        <v>45577.83</v>
      </c>
      <c r="E4426" s="62"/>
      <c r="F4426" s="60"/>
      <c r="G4426" s="60"/>
      <c r="H4426" s="60">
        <v>2015</v>
      </c>
      <c r="I4426" s="62"/>
      <c r="J4426" s="60"/>
      <c r="K4426" s="60"/>
      <c r="L4426" s="61"/>
      <c r="M4426" s="61">
        <v>45577.83</v>
      </c>
      <c r="N4426" s="61"/>
      <c r="O4426" s="60" t="s">
        <v>250</v>
      </c>
      <c r="P4426" s="60"/>
    </row>
    <row r="4427" spans="1:16" hidden="1" x14ac:dyDescent="0.25">
      <c r="A4427" s="60" t="s">
        <v>397</v>
      </c>
      <c r="B4427" s="60" t="s">
        <v>398</v>
      </c>
      <c r="C4427" s="57">
        <v>1100</v>
      </c>
      <c r="D4427" s="61">
        <v>46772.15</v>
      </c>
      <c r="E4427" s="62"/>
      <c r="F4427" s="60"/>
      <c r="G4427" s="60"/>
      <c r="H4427" s="60">
        <v>2015</v>
      </c>
      <c r="I4427" s="62"/>
      <c r="J4427" s="60"/>
      <c r="K4427" s="60"/>
      <c r="L4427" s="61"/>
      <c r="M4427" s="61">
        <v>46772.15</v>
      </c>
      <c r="N4427" s="61"/>
      <c r="O4427" s="60" t="s">
        <v>250</v>
      </c>
      <c r="P4427" s="60"/>
    </row>
    <row r="4428" spans="1:16" hidden="1" x14ac:dyDescent="0.25">
      <c r="A4428" s="60" t="s">
        <v>397</v>
      </c>
      <c r="B4428" s="60" t="s">
        <v>398</v>
      </c>
      <c r="C4428" s="57">
        <v>1100</v>
      </c>
      <c r="D4428" s="61">
        <v>41188.379999999997</v>
      </c>
      <c r="E4428" s="62"/>
      <c r="F4428" s="60"/>
      <c r="G4428" s="60"/>
      <c r="H4428" s="60">
        <v>2015</v>
      </c>
      <c r="I4428" s="62"/>
      <c r="J4428" s="60"/>
      <c r="K4428" s="60"/>
      <c r="L4428" s="61"/>
      <c r="M4428" s="61">
        <v>41188.379999999997</v>
      </c>
      <c r="N4428" s="61"/>
      <c r="O4428" s="60" t="s">
        <v>250</v>
      </c>
      <c r="P4428" s="60"/>
    </row>
    <row r="4429" spans="1:16" hidden="1" x14ac:dyDescent="0.25">
      <c r="A4429" s="60" t="s">
        <v>397</v>
      </c>
      <c r="B4429" s="60" t="s">
        <v>398</v>
      </c>
      <c r="C4429" s="57">
        <v>1100</v>
      </c>
      <c r="D4429" s="61">
        <v>31340.39</v>
      </c>
      <c r="E4429" s="62"/>
      <c r="F4429" s="60"/>
      <c r="G4429" s="60"/>
      <c r="H4429" s="60">
        <v>2015</v>
      </c>
      <c r="I4429" s="62"/>
      <c r="J4429" s="60"/>
      <c r="K4429" s="60"/>
      <c r="L4429" s="61"/>
      <c r="M4429" s="61">
        <v>31340.39</v>
      </c>
      <c r="N4429" s="61"/>
      <c r="O4429" s="60" t="s">
        <v>250</v>
      </c>
      <c r="P4429" s="60"/>
    </row>
    <row r="4430" spans="1:16" hidden="1" x14ac:dyDescent="0.25">
      <c r="A4430" s="60" t="s">
        <v>397</v>
      </c>
      <c r="B4430" s="60" t="s">
        <v>398</v>
      </c>
      <c r="C4430" s="57">
        <v>1100</v>
      </c>
      <c r="D4430" s="61">
        <v>35977.35</v>
      </c>
      <c r="E4430" s="62"/>
      <c r="F4430" s="60"/>
      <c r="G4430" s="60"/>
      <c r="H4430" s="60">
        <v>2015</v>
      </c>
      <c r="I4430" s="62"/>
      <c r="J4430" s="60"/>
      <c r="K4430" s="60"/>
      <c r="L4430" s="61"/>
      <c r="M4430" s="61">
        <v>35977.35</v>
      </c>
      <c r="N4430" s="61"/>
      <c r="O4430" s="60" t="s">
        <v>250</v>
      </c>
      <c r="P4430" s="60"/>
    </row>
    <row r="4431" spans="1:16" hidden="1" x14ac:dyDescent="0.25">
      <c r="A4431" s="60" t="s">
        <v>397</v>
      </c>
      <c r="B4431" s="60" t="s">
        <v>398</v>
      </c>
      <c r="C4431" s="57">
        <v>1100</v>
      </c>
      <c r="D4431" s="61">
        <v>30284.13</v>
      </c>
      <c r="E4431" s="62"/>
      <c r="F4431" s="60"/>
      <c r="G4431" s="60"/>
      <c r="H4431" s="60">
        <v>2015</v>
      </c>
      <c r="I4431" s="62"/>
      <c r="J4431" s="60"/>
      <c r="K4431" s="60"/>
      <c r="L4431" s="61"/>
      <c r="M4431" s="61">
        <v>30284.13</v>
      </c>
      <c r="N4431" s="61"/>
      <c r="O4431" s="60" t="s">
        <v>250</v>
      </c>
      <c r="P4431" s="60"/>
    </row>
    <row r="4432" spans="1:16" hidden="1" x14ac:dyDescent="0.25">
      <c r="A4432" s="60" t="s">
        <v>397</v>
      </c>
      <c r="B4432" s="60" t="s">
        <v>398</v>
      </c>
      <c r="C4432" s="57">
        <v>1100</v>
      </c>
      <c r="D4432" s="61">
        <v>25344.73</v>
      </c>
      <c r="E4432" s="62"/>
      <c r="F4432" s="60"/>
      <c r="G4432" s="60"/>
      <c r="H4432" s="60">
        <v>2015</v>
      </c>
      <c r="I4432" s="62"/>
      <c r="J4432" s="60"/>
      <c r="K4432" s="60"/>
      <c r="L4432" s="61"/>
      <c r="M4432" s="61">
        <v>25344.73</v>
      </c>
      <c r="N4432" s="61"/>
      <c r="O4432" s="60" t="s">
        <v>250</v>
      </c>
      <c r="P4432" s="60"/>
    </row>
    <row r="4433" spans="1:16" hidden="1" x14ac:dyDescent="0.25">
      <c r="A4433" s="60" t="s">
        <v>397</v>
      </c>
      <c r="B4433" s="60" t="s">
        <v>398</v>
      </c>
      <c r="C4433" s="57">
        <v>1100</v>
      </c>
      <c r="D4433" s="61">
        <v>19313.259999999998</v>
      </c>
      <c r="E4433" s="62"/>
      <c r="F4433" s="60"/>
      <c r="G4433" s="60"/>
      <c r="H4433" s="60">
        <v>2015</v>
      </c>
      <c r="I4433" s="62"/>
      <c r="J4433" s="60"/>
      <c r="K4433" s="60"/>
      <c r="L4433" s="61"/>
      <c r="M4433" s="61">
        <v>19313.259999999998</v>
      </c>
      <c r="N4433" s="61"/>
      <c r="O4433" s="60" t="s">
        <v>250</v>
      </c>
      <c r="P4433" s="60"/>
    </row>
    <row r="4434" spans="1:16" hidden="1" x14ac:dyDescent="0.25">
      <c r="A4434" s="60" t="s">
        <v>397</v>
      </c>
      <c r="B4434" s="60" t="s">
        <v>398</v>
      </c>
      <c r="C4434" s="57">
        <v>1100</v>
      </c>
      <c r="D4434" s="61">
        <v>21681.33</v>
      </c>
      <c r="E4434" s="62"/>
      <c r="F4434" s="60"/>
      <c r="G4434" s="60"/>
      <c r="H4434" s="60">
        <v>2015</v>
      </c>
      <c r="I4434" s="62"/>
      <c r="J4434" s="60"/>
      <c r="K4434" s="60"/>
      <c r="L4434" s="61"/>
      <c r="M4434" s="61">
        <v>21681.33</v>
      </c>
      <c r="N4434" s="61"/>
      <c r="O4434" s="60" t="s">
        <v>250</v>
      </c>
      <c r="P4434" s="60"/>
    </row>
    <row r="4435" spans="1:16" hidden="1" x14ac:dyDescent="0.25">
      <c r="A4435" s="60" t="s">
        <v>397</v>
      </c>
      <c r="B4435" s="60" t="s">
        <v>398</v>
      </c>
      <c r="C4435" s="57">
        <v>1100</v>
      </c>
      <c r="D4435" s="61">
        <v>24468.95</v>
      </c>
      <c r="E4435" s="62"/>
      <c r="F4435" s="60"/>
      <c r="G4435" s="60"/>
      <c r="H4435" s="60">
        <v>2015</v>
      </c>
      <c r="I4435" s="62"/>
      <c r="J4435" s="60"/>
      <c r="K4435" s="60"/>
      <c r="L4435" s="61"/>
      <c r="M4435" s="61">
        <v>24468.95</v>
      </c>
      <c r="N4435" s="61"/>
      <c r="O4435" s="60" t="s">
        <v>250</v>
      </c>
      <c r="P4435" s="60"/>
    </row>
    <row r="4436" spans="1:16" hidden="1" x14ac:dyDescent="0.25">
      <c r="A4436" s="60" t="s">
        <v>397</v>
      </c>
      <c r="B4436" s="60" t="s">
        <v>398</v>
      </c>
      <c r="C4436" s="57">
        <v>1100</v>
      </c>
      <c r="D4436" s="61">
        <v>24468.95</v>
      </c>
      <c r="E4436" s="62"/>
      <c r="F4436" s="60"/>
      <c r="G4436" s="60"/>
      <c r="H4436" s="60">
        <v>2015</v>
      </c>
      <c r="I4436" s="62"/>
      <c r="J4436" s="60"/>
      <c r="K4436" s="60"/>
      <c r="L4436" s="61"/>
      <c r="M4436" s="61">
        <v>24468.95</v>
      </c>
      <c r="N4436" s="61"/>
      <c r="O4436" s="60" t="s">
        <v>250</v>
      </c>
      <c r="P4436" s="60"/>
    </row>
    <row r="4437" spans="1:16" hidden="1" x14ac:dyDescent="0.25">
      <c r="A4437" s="60" t="s">
        <v>397</v>
      </c>
      <c r="B4437" s="60" t="s">
        <v>398</v>
      </c>
      <c r="C4437" s="57">
        <v>1100</v>
      </c>
      <c r="D4437" s="61">
        <v>6922.87</v>
      </c>
      <c r="E4437" s="62"/>
      <c r="F4437" s="60"/>
      <c r="G4437" s="60"/>
      <c r="H4437" s="60">
        <v>2015</v>
      </c>
      <c r="I4437" s="62"/>
      <c r="J4437" s="60"/>
      <c r="K4437" s="60"/>
      <c r="L4437" s="61"/>
      <c r="M4437" s="61">
        <v>6922.87</v>
      </c>
      <c r="N4437" s="61"/>
      <c r="O4437" s="60" t="s">
        <v>250</v>
      </c>
      <c r="P4437" s="60"/>
    </row>
    <row r="4438" spans="1:16" hidden="1" x14ac:dyDescent="0.25">
      <c r="A4438" s="60" t="s">
        <v>397</v>
      </c>
      <c r="B4438" s="60" t="s">
        <v>398</v>
      </c>
      <c r="C4438" s="57">
        <v>1100</v>
      </c>
      <c r="D4438" s="61">
        <v>6922.87</v>
      </c>
      <c r="E4438" s="62"/>
      <c r="F4438" s="60"/>
      <c r="G4438" s="60"/>
      <c r="H4438" s="60">
        <v>2015</v>
      </c>
      <c r="I4438" s="62"/>
      <c r="J4438" s="60"/>
      <c r="K4438" s="60"/>
      <c r="L4438" s="61"/>
      <c r="M4438" s="61">
        <v>6922.87</v>
      </c>
      <c r="N4438" s="61"/>
      <c r="O4438" s="60" t="s">
        <v>250</v>
      </c>
      <c r="P4438" s="60"/>
    </row>
    <row r="4439" spans="1:16" hidden="1" x14ac:dyDescent="0.25">
      <c r="A4439" s="60" t="s">
        <v>397</v>
      </c>
      <c r="B4439" s="60" t="s">
        <v>398</v>
      </c>
      <c r="C4439" s="57">
        <v>1100</v>
      </c>
      <c r="D4439" s="61">
        <v>21389.26</v>
      </c>
      <c r="E4439" s="62"/>
      <c r="F4439" s="60"/>
      <c r="G4439" s="60"/>
      <c r="H4439" s="60">
        <v>2015</v>
      </c>
      <c r="I4439" s="62"/>
      <c r="J4439" s="60"/>
      <c r="K4439" s="60"/>
      <c r="L4439" s="61"/>
      <c r="M4439" s="61">
        <v>21389.26</v>
      </c>
      <c r="N4439" s="61"/>
      <c r="O4439" s="60" t="s">
        <v>250</v>
      </c>
      <c r="P4439" s="60"/>
    </row>
    <row r="4440" spans="1:16" hidden="1" x14ac:dyDescent="0.25">
      <c r="A4440" s="60" t="s">
        <v>397</v>
      </c>
      <c r="B4440" s="60" t="s">
        <v>398</v>
      </c>
      <c r="C4440" s="57">
        <v>1100</v>
      </c>
      <c r="D4440" s="61">
        <v>24864.26</v>
      </c>
      <c r="E4440" s="62"/>
      <c r="F4440" s="60"/>
      <c r="G4440" s="60"/>
      <c r="H4440" s="60">
        <v>2016</v>
      </c>
      <c r="I4440" s="62"/>
      <c r="J4440" s="60"/>
      <c r="K4440" s="60"/>
      <c r="L4440" s="61"/>
      <c r="M4440" s="61">
        <v>24864.26</v>
      </c>
      <c r="N4440" s="61"/>
      <c r="O4440" s="60" t="s">
        <v>250</v>
      </c>
      <c r="P4440" s="60"/>
    </row>
    <row r="4441" spans="1:16" hidden="1" x14ac:dyDescent="0.25">
      <c r="A4441" s="60" t="s">
        <v>397</v>
      </c>
      <c r="B4441" s="60" t="s">
        <v>398</v>
      </c>
      <c r="C4441" s="57">
        <v>1100</v>
      </c>
      <c r="D4441" s="61">
        <v>21410.95</v>
      </c>
      <c r="E4441" s="62"/>
      <c r="F4441" s="60"/>
      <c r="G4441" s="60"/>
      <c r="H4441" s="60">
        <v>2016</v>
      </c>
      <c r="I4441" s="62"/>
      <c r="J4441" s="60"/>
      <c r="K4441" s="60"/>
      <c r="L4441" s="61"/>
      <c r="M4441" s="61">
        <v>21410.95</v>
      </c>
      <c r="N4441" s="61"/>
      <c r="O4441" s="60" t="s">
        <v>250</v>
      </c>
      <c r="P4441" s="60"/>
    </row>
    <row r="4442" spans="1:16" hidden="1" x14ac:dyDescent="0.25">
      <c r="A4442" s="60" t="s">
        <v>397</v>
      </c>
      <c r="B4442" s="60" t="s">
        <v>398</v>
      </c>
      <c r="C4442" s="57">
        <v>1100</v>
      </c>
      <c r="D4442" s="61">
        <v>20484.080000000002</v>
      </c>
      <c r="E4442" s="62"/>
      <c r="F4442" s="60"/>
      <c r="G4442" s="60"/>
      <c r="H4442" s="60">
        <v>2016</v>
      </c>
      <c r="I4442" s="62"/>
      <c r="J4442" s="60"/>
      <c r="K4442" s="60"/>
      <c r="L4442" s="61"/>
      <c r="M4442" s="61">
        <v>20484.080000000002</v>
      </c>
      <c r="N4442" s="61"/>
      <c r="O4442" s="60" t="s">
        <v>250</v>
      </c>
      <c r="P4442" s="60"/>
    </row>
    <row r="4443" spans="1:16" hidden="1" x14ac:dyDescent="0.25">
      <c r="A4443" s="60" t="s">
        <v>397</v>
      </c>
      <c r="B4443" s="60" t="s">
        <v>398</v>
      </c>
      <c r="C4443" s="57">
        <v>1100</v>
      </c>
      <c r="D4443" s="61">
        <v>18945.88</v>
      </c>
      <c r="E4443" s="62"/>
      <c r="F4443" s="60"/>
      <c r="G4443" s="60"/>
      <c r="H4443" s="60">
        <v>2016</v>
      </c>
      <c r="I4443" s="62"/>
      <c r="J4443" s="60"/>
      <c r="K4443" s="60"/>
      <c r="L4443" s="61"/>
      <c r="M4443" s="61">
        <v>18945.88</v>
      </c>
      <c r="N4443" s="61"/>
      <c r="O4443" s="60" t="s">
        <v>250</v>
      </c>
      <c r="P4443" s="60"/>
    </row>
    <row r="4444" spans="1:16" hidden="1" x14ac:dyDescent="0.25">
      <c r="A4444" s="60" t="s">
        <v>397</v>
      </c>
      <c r="B4444" s="60" t="s">
        <v>398</v>
      </c>
      <c r="C4444" s="57">
        <v>1100</v>
      </c>
      <c r="D4444" s="61">
        <v>4063.67</v>
      </c>
      <c r="E4444" s="62"/>
      <c r="F4444" s="60"/>
      <c r="G4444" s="60"/>
      <c r="H4444" s="60">
        <v>2016</v>
      </c>
      <c r="I4444" s="62"/>
      <c r="J4444" s="60"/>
      <c r="K4444" s="60"/>
      <c r="L4444" s="61"/>
      <c r="M4444" s="61">
        <v>4063.67</v>
      </c>
      <c r="N4444" s="61"/>
      <c r="O4444" s="60" t="s">
        <v>250</v>
      </c>
      <c r="P4444" s="60"/>
    </row>
    <row r="4445" spans="1:16" hidden="1" x14ac:dyDescent="0.25">
      <c r="A4445" s="60" t="s">
        <v>397</v>
      </c>
      <c r="B4445" s="60" t="s">
        <v>398</v>
      </c>
      <c r="C4445" s="57">
        <v>1100</v>
      </c>
      <c r="D4445" s="61">
        <v>32168.16</v>
      </c>
      <c r="E4445" s="62"/>
      <c r="F4445" s="60"/>
      <c r="G4445" s="60"/>
      <c r="H4445" s="60">
        <v>2016</v>
      </c>
      <c r="I4445" s="62"/>
      <c r="J4445" s="60"/>
      <c r="K4445" s="60"/>
      <c r="L4445" s="61"/>
      <c r="M4445" s="61">
        <v>32168.16</v>
      </c>
      <c r="N4445" s="61"/>
      <c r="O4445" s="60" t="s">
        <v>250</v>
      </c>
      <c r="P4445" s="60"/>
    </row>
    <row r="4446" spans="1:16" hidden="1" x14ac:dyDescent="0.25">
      <c r="A4446" s="60" t="s">
        <v>397</v>
      </c>
      <c r="B4446" s="60" t="s">
        <v>398</v>
      </c>
      <c r="C4446" s="57">
        <v>1100</v>
      </c>
      <c r="D4446" s="61">
        <v>10521.07</v>
      </c>
      <c r="E4446" s="62"/>
      <c r="F4446" s="60"/>
      <c r="G4446" s="60"/>
      <c r="H4446" s="60">
        <v>2016</v>
      </c>
      <c r="I4446" s="62"/>
      <c r="J4446" s="60"/>
      <c r="K4446" s="60"/>
      <c r="L4446" s="61"/>
      <c r="M4446" s="61">
        <v>10521.07</v>
      </c>
      <c r="N4446" s="61"/>
      <c r="O4446" s="60" t="s">
        <v>250</v>
      </c>
      <c r="P4446" s="60"/>
    </row>
    <row r="4447" spans="1:16" hidden="1" x14ac:dyDescent="0.25">
      <c r="A4447" s="60" t="s">
        <v>397</v>
      </c>
      <c r="B4447" s="60" t="s">
        <v>398</v>
      </c>
      <c r="C4447" s="57">
        <v>1100</v>
      </c>
      <c r="D4447" s="61">
        <v>18412.439999999999</v>
      </c>
      <c r="E4447" s="62"/>
      <c r="F4447" s="60"/>
      <c r="G4447" s="60"/>
      <c r="H4447" s="60">
        <v>2016</v>
      </c>
      <c r="I4447" s="62"/>
      <c r="J4447" s="60"/>
      <c r="K4447" s="60"/>
      <c r="L4447" s="61"/>
      <c r="M4447" s="61">
        <v>18412.439999999999</v>
      </c>
      <c r="N4447" s="61"/>
      <c r="O4447" s="60" t="s">
        <v>250</v>
      </c>
      <c r="P4447" s="60"/>
    </row>
    <row r="4448" spans="1:16" hidden="1" x14ac:dyDescent="0.25">
      <c r="A4448" s="60" t="s">
        <v>397</v>
      </c>
      <c r="B4448" s="60" t="s">
        <v>398</v>
      </c>
      <c r="C4448" s="57">
        <v>1100</v>
      </c>
      <c r="D4448" s="61">
        <v>25653.77</v>
      </c>
      <c r="E4448" s="62"/>
      <c r="F4448" s="60"/>
      <c r="G4448" s="60"/>
      <c r="H4448" s="60">
        <v>2016</v>
      </c>
      <c r="I4448" s="62"/>
      <c r="J4448" s="60"/>
      <c r="K4448" s="60"/>
      <c r="L4448" s="61"/>
      <c r="M4448" s="61">
        <v>25653.77</v>
      </c>
      <c r="N4448" s="61"/>
      <c r="O4448" s="60" t="s">
        <v>250</v>
      </c>
      <c r="P4448" s="60"/>
    </row>
    <row r="4449" spans="1:16" hidden="1" x14ac:dyDescent="0.25">
      <c r="A4449" s="60" t="s">
        <v>397</v>
      </c>
      <c r="B4449" s="60" t="s">
        <v>398</v>
      </c>
      <c r="C4449" s="57">
        <v>1100</v>
      </c>
      <c r="D4449" s="61">
        <v>17716.599999999999</v>
      </c>
      <c r="E4449" s="62"/>
      <c r="F4449" s="60"/>
      <c r="G4449" s="60"/>
      <c r="H4449" s="60">
        <v>2016</v>
      </c>
      <c r="I4449" s="62"/>
      <c r="J4449" s="60"/>
      <c r="K4449" s="60"/>
      <c r="L4449" s="61"/>
      <c r="M4449" s="61">
        <v>17716.599999999999</v>
      </c>
      <c r="N4449" s="61"/>
      <c r="O4449" s="60" t="s">
        <v>250</v>
      </c>
      <c r="P4449" s="60"/>
    </row>
    <row r="4450" spans="1:16" hidden="1" x14ac:dyDescent="0.25">
      <c r="A4450" s="60" t="s">
        <v>397</v>
      </c>
      <c r="B4450" s="60" t="s">
        <v>398</v>
      </c>
      <c r="C4450" s="57">
        <v>1100</v>
      </c>
      <c r="D4450" s="61">
        <v>18080.39</v>
      </c>
      <c r="E4450" s="62"/>
      <c r="F4450" s="60"/>
      <c r="G4450" s="60"/>
      <c r="H4450" s="60">
        <v>2016</v>
      </c>
      <c r="I4450" s="62"/>
      <c r="J4450" s="60"/>
      <c r="K4450" s="60"/>
      <c r="L4450" s="61"/>
      <c r="M4450" s="61">
        <v>18080.39</v>
      </c>
      <c r="N4450" s="61"/>
      <c r="O4450" s="60" t="s">
        <v>250</v>
      </c>
      <c r="P4450" s="60"/>
    </row>
    <row r="4451" spans="1:16" hidden="1" x14ac:dyDescent="0.25">
      <c r="A4451" s="60" t="s">
        <v>397</v>
      </c>
      <c r="B4451" s="60" t="s">
        <v>398</v>
      </c>
      <c r="C4451" s="57">
        <v>1100</v>
      </c>
      <c r="D4451" s="61">
        <v>17320.650000000001</v>
      </c>
      <c r="E4451" s="62"/>
      <c r="F4451" s="60"/>
      <c r="G4451" s="60"/>
      <c r="H4451" s="60">
        <v>2016</v>
      </c>
      <c r="I4451" s="62"/>
      <c r="J4451" s="60"/>
      <c r="K4451" s="60"/>
      <c r="L4451" s="61"/>
      <c r="M4451" s="61">
        <v>17320.650000000001</v>
      </c>
      <c r="N4451" s="61"/>
      <c r="O4451" s="60" t="s">
        <v>250</v>
      </c>
      <c r="P4451" s="60"/>
    </row>
    <row r="4452" spans="1:16" hidden="1" x14ac:dyDescent="0.25">
      <c r="A4452" s="60" t="s">
        <v>397</v>
      </c>
      <c r="B4452" s="60" t="s">
        <v>398</v>
      </c>
      <c r="C4452" s="57">
        <v>1100</v>
      </c>
      <c r="D4452" s="61">
        <v>12203.68</v>
      </c>
      <c r="E4452" s="62"/>
      <c r="F4452" s="60"/>
      <c r="G4452" s="60"/>
      <c r="H4452" s="60">
        <v>2017</v>
      </c>
      <c r="I4452" s="62"/>
      <c r="J4452" s="60"/>
      <c r="K4452" s="60"/>
      <c r="L4452" s="61"/>
      <c r="M4452" s="61">
        <v>12203.68</v>
      </c>
      <c r="N4452" s="61"/>
      <c r="O4452" s="60" t="s">
        <v>250</v>
      </c>
      <c r="P4452" s="60"/>
    </row>
    <row r="4453" spans="1:16" hidden="1" x14ac:dyDescent="0.25">
      <c r="A4453" s="60" t="s">
        <v>397</v>
      </c>
      <c r="B4453" s="60" t="s">
        <v>398</v>
      </c>
      <c r="C4453" s="57">
        <v>1100</v>
      </c>
      <c r="D4453" s="61">
        <v>24200.53</v>
      </c>
      <c r="E4453" s="62"/>
      <c r="F4453" s="60"/>
      <c r="G4453" s="60"/>
      <c r="H4453" s="60">
        <v>2017</v>
      </c>
      <c r="I4453" s="62"/>
      <c r="J4453" s="60"/>
      <c r="K4453" s="60"/>
      <c r="L4453" s="61"/>
      <c r="M4453" s="61">
        <v>24200.53</v>
      </c>
      <c r="N4453" s="61"/>
      <c r="O4453" s="60" t="s">
        <v>250</v>
      </c>
      <c r="P4453" s="60"/>
    </row>
    <row r="4454" spans="1:16" hidden="1" x14ac:dyDescent="0.25">
      <c r="A4454" s="60" t="s">
        <v>397</v>
      </c>
      <c r="B4454" s="60" t="s">
        <v>398</v>
      </c>
      <c r="C4454" s="57">
        <v>1100</v>
      </c>
      <c r="D4454" s="61">
        <v>20972.23</v>
      </c>
      <c r="E4454" s="62"/>
      <c r="F4454" s="60"/>
      <c r="G4454" s="60"/>
      <c r="H4454" s="60">
        <v>2017</v>
      </c>
      <c r="I4454" s="62"/>
      <c r="J4454" s="60"/>
      <c r="K4454" s="60"/>
      <c r="L4454" s="61"/>
      <c r="M4454" s="61">
        <v>20972.23</v>
      </c>
      <c r="N4454" s="61"/>
      <c r="O4454" s="60" t="s">
        <v>250</v>
      </c>
      <c r="P4454" s="60"/>
    </row>
    <row r="4455" spans="1:16" hidden="1" x14ac:dyDescent="0.25">
      <c r="A4455" s="60" t="s">
        <v>397</v>
      </c>
      <c r="B4455" s="60" t="s">
        <v>398</v>
      </c>
      <c r="C4455" s="57">
        <v>1100</v>
      </c>
      <c r="D4455" s="61">
        <v>19483.150000000001</v>
      </c>
      <c r="E4455" s="62"/>
      <c r="F4455" s="60"/>
      <c r="G4455" s="60"/>
      <c r="H4455" s="60">
        <v>2017</v>
      </c>
      <c r="I4455" s="62"/>
      <c r="J4455" s="60"/>
      <c r="K4455" s="60"/>
      <c r="L4455" s="61"/>
      <c r="M4455" s="61">
        <v>19483.150000000001</v>
      </c>
      <c r="N4455" s="61"/>
      <c r="O4455" s="60" t="s">
        <v>250</v>
      </c>
      <c r="P4455" s="60"/>
    </row>
    <row r="4456" spans="1:16" hidden="1" x14ac:dyDescent="0.25">
      <c r="A4456" s="60" t="s">
        <v>397</v>
      </c>
      <c r="B4456" s="60" t="s">
        <v>398</v>
      </c>
      <c r="C4456" s="57">
        <v>1100</v>
      </c>
      <c r="D4456" s="61">
        <v>21911.200000000001</v>
      </c>
      <c r="E4456" s="62"/>
      <c r="F4456" s="60"/>
      <c r="G4456" s="60"/>
      <c r="H4456" s="60">
        <v>2017</v>
      </c>
      <c r="I4456" s="62"/>
      <c r="J4456" s="60"/>
      <c r="K4456" s="60"/>
      <c r="L4456" s="61"/>
      <c r="M4456" s="61">
        <v>21911.200000000001</v>
      </c>
      <c r="N4456" s="61"/>
      <c r="O4456" s="60" t="s">
        <v>250</v>
      </c>
      <c r="P4456" s="60"/>
    </row>
    <row r="4457" spans="1:16" hidden="1" x14ac:dyDescent="0.25">
      <c r="A4457" s="60" t="s">
        <v>397</v>
      </c>
      <c r="B4457" s="60" t="s">
        <v>398</v>
      </c>
      <c r="C4457" s="57">
        <v>1100</v>
      </c>
      <c r="D4457" s="61">
        <v>9237.26</v>
      </c>
      <c r="E4457" s="62"/>
      <c r="F4457" s="60"/>
      <c r="G4457" s="60"/>
      <c r="H4457" s="60">
        <v>2017</v>
      </c>
      <c r="I4457" s="62"/>
      <c r="J4457" s="60"/>
      <c r="K4457" s="60"/>
      <c r="L4457" s="61"/>
      <c r="M4457" s="61">
        <v>9237.26</v>
      </c>
      <c r="N4457" s="61"/>
      <c r="O4457" s="60" t="s">
        <v>250</v>
      </c>
      <c r="P4457" s="60"/>
    </row>
    <row r="4458" spans="1:16" hidden="1" x14ac:dyDescent="0.25">
      <c r="A4458" s="60" t="s">
        <v>397</v>
      </c>
      <c r="B4458" s="60" t="s">
        <v>398</v>
      </c>
      <c r="C4458" s="57">
        <v>1100</v>
      </c>
      <c r="D4458" s="61">
        <v>21611.759999999998</v>
      </c>
      <c r="E4458" s="62"/>
      <c r="F4458" s="60"/>
      <c r="G4458" s="60"/>
      <c r="H4458" s="60">
        <v>2017</v>
      </c>
      <c r="I4458" s="62"/>
      <c r="J4458" s="60"/>
      <c r="K4458" s="60"/>
      <c r="L4458" s="61"/>
      <c r="M4458" s="61">
        <v>21611.759999999998</v>
      </c>
      <c r="N4458" s="61"/>
      <c r="O4458" s="60" t="s">
        <v>250</v>
      </c>
      <c r="P4458" s="60"/>
    </row>
    <row r="4459" spans="1:16" hidden="1" x14ac:dyDescent="0.25">
      <c r="A4459" s="60" t="s">
        <v>397</v>
      </c>
      <c r="B4459" s="60" t="s">
        <v>398</v>
      </c>
      <c r="C4459" s="57">
        <v>1100</v>
      </c>
      <c r="D4459" s="61">
        <v>33677.550000000003</v>
      </c>
      <c r="E4459" s="62"/>
      <c r="F4459" s="60"/>
      <c r="G4459" s="60"/>
      <c r="H4459" s="60">
        <v>2017</v>
      </c>
      <c r="I4459" s="62"/>
      <c r="J4459" s="60"/>
      <c r="K4459" s="60"/>
      <c r="L4459" s="61"/>
      <c r="M4459" s="61">
        <v>33677.550000000003</v>
      </c>
      <c r="N4459" s="61"/>
      <c r="O4459" s="60" t="s">
        <v>250</v>
      </c>
      <c r="P4459" s="60"/>
    </row>
    <row r="4460" spans="1:16" hidden="1" x14ac:dyDescent="0.25">
      <c r="A4460" s="60" t="s">
        <v>397</v>
      </c>
      <c r="B4460" s="60" t="s">
        <v>398</v>
      </c>
      <c r="C4460" s="57">
        <v>1100</v>
      </c>
      <c r="D4460" s="61">
        <v>18454.509999999998</v>
      </c>
      <c r="E4460" s="62"/>
      <c r="F4460" s="60"/>
      <c r="G4460" s="60"/>
      <c r="H4460" s="60">
        <v>2017</v>
      </c>
      <c r="I4460" s="62"/>
      <c r="J4460" s="60"/>
      <c r="K4460" s="60"/>
      <c r="L4460" s="61"/>
      <c r="M4460" s="61">
        <v>18454.509999999998</v>
      </c>
      <c r="N4460" s="61"/>
      <c r="O4460" s="60" t="s">
        <v>250</v>
      </c>
      <c r="P4460" s="60"/>
    </row>
    <row r="4461" spans="1:16" hidden="1" x14ac:dyDescent="0.25">
      <c r="A4461" s="60" t="s">
        <v>397</v>
      </c>
      <c r="B4461" s="60" t="s">
        <v>398</v>
      </c>
      <c r="C4461" s="57">
        <v>1100</v>
      </c>
      <c r="D4461" s="61">
        <v>20197.990000000002</v>
      </c>
      <c r="E4461" s="62"/>
      <c r="F4461" s="60"/>
      <c r="G4461" s="60"/>
      <c r="H4461" s="60">
        <v>2017</v>
      </c>
      <c r="I4461" s="62"/>
      <c r="J4461" s="60"/>
      <c r="K4461" s="60"/>
      <c r="L4461" s="61"/>
      <c r="M4461" s="61">
        <v>20197.990000000002</v>
      </c>
      <c r="N4461" s="61"/>
      <c r="O4461" s="60" t="s">
        <v>250</v>
      </c>
      <c r="P4461" s="60"/>
    </row>
    <row r="4462" spans="1:16" hidden="1" x14ac:dyDescent="0.25">
      <c r="A4462" s="60" t="s">
        <v>397</v>
      </c>
      <c r="B4462" s="60" t="s">
        <v>398</v>
      </c>
      <c r="C4462" s="57">
        <v>1100</v>
      </c>
      <c r="D4462" s="61">
        <v>12734.85</v>
      </c>
      <c r="E4462" s="62"/>
      <c r="F4462" s="60"/>
      <c r="G4462" s="60"/>
      <c r="H4462" s="60">
        <v>2017</v>
      </c>
      <c r="I4462" s="62"/>
      <c r="J4462" s="60"/>
      <c r="K4462" s="60"/>
      <c r="L4462" s="61"/>
      <c r="M4462" s="61">
        <v>12734.85</v>
      </c>
      <c r="N4462" s="61"/>
      <c r="O4462" s="60" t="s">
        <v>250</v>
      </c>
      <c r="P4462" s="60"/>
    </row>
    <row r="4463" spans="1:16" hidden="1" x14ac:dyDescent="0.25">
      <c r="A4463" s="60" t="s">
        <v>397</v>
      </c>
      <c r="B4463" s="60" t="s">
        <v>398</v>
      </c>
      <c r="C4463" s="57">
        <v>1100</v>
      </c>
      <c r="D4463" s="61">
        <v>22154.61</v>
      </c>
      <c r="E4463" s="62"/>
      <c r="F4463" s="60"/>
      <c r="G4463" s="60"/>
      <c r="H4463" s="60">
        <v>2017</v>
      </c>
      <c r="I4463" s="62"/>
      <c r="J4463" s="60"/>
      <c r="K4463" s="60"/>
      <c r="L4463" s="61"/>
      <c r="M4463" s="61">
        <v>22154.61</v>
      </c>
      <c r="N4463" s="61"/>
      <c r="O4463" s="60" t="s">
        <v>250</v>
      </c>
      <c r="P4463" s="60"/>
    </row>
    <row r="4464" spans="1:16" hidden="1" x14ac:dyDescent="0.25">
      <c r="A4464" s="60" t="s">
        <v>397</v>
      </c>
      <c r="B4464" s="60" t="s">
        <v>398</v>
      </c>
      <c r="C4464" s="57">
        <v>1100</v>
      </c>
      <c r="D4464" s="61">
        <v>20789.73</v>
      </c>
      <c r="E4464" s="62"/>
      <c r="F4464" s="60"/>
      <c r="G4464" s="60"/>
      <c r="H4464" s="60">
        <v>2018</v>
      </c>
      <c r="I4464" s="62"/>
      <c r="J4464" s="60"/>
      <c r="K4464" s="60"/>
      <c r="L4464" s="61"/>
      <c r="M4464" s="61">
        <v>20789.73</v>
      </c>
      <c r="N4464" s="61"/>
      <c r="O4464" s="60" t="s">
        <v>250</v>
      </c>
      <c r="P4464" s="60"/>
    </row>
    <row r="4465" spans="1:16" hidden="1" x14ac:dyDescent="0.25">
      <c r="A4465" s="60" t="s">
        <v>397</v>
      </c>
      <c r="B4465" s="60" t="s">
        <v>398</v>
      </c>
      <c r="C4465" s="57">
        <v>1100</v>
      </c>
      <c r="D4465" s="61">
        <v>27870.81</v>
      </c>
      <c r="E4465" s="62"/>
      <c r="F4465" s="60"/>
      <c r="G4465" s="60"/>
      <c r="H4465" s="60">
        <v>2018</v>
      </c>
      <c r="I4465" s="62"/>
      <c r="J4465" s="60"/>
      <c r="K4465" s="60"/>
      <c r="L4465" s="61"/>
      <c r="M4465" s="61">
        <v>27870.81</v>
      </c>
      <c r="N4465" s="61"/>
      <c r="O4465" s="60" t="s">
        <v>250</v>
      </c>
      <c r="P4465" s="60"/>
    </row>
    <row r="4466" spans="1:16" hidden="1" x14ac:dyDescent="0.25">
      <c r="A4466" s="60" t="s">
        <v>397</v>
      </c>
      <c r="B4466" s="60" t="s">
        <v>398</v>
      </c>
      <c r="C4466" s="57">
        <v>1100</v>
      </c>
      <c r="D4466" s="61">
        <v>18928.13</v>
      </c>
      <c r="E4466" s="62"/>
      <c r="F4466" s="60"/>
      <c r="G4466" s="60"/>
      <c r="H4466" s="60">
        <v>2018</v>
      </c>
      <c r="I4466" s="62"/>
      <c r="J4466" s="60"/>
      <c r="K4466" s="60"/>
      <c r="L4466" s="61"/>
      <c r="M4466" s="61">
        <v>18928.13</v>
      </c>
      <c r="N4466" s="61"/>
      <c r="O4466" s="60" t="s">
        <v>250</v>
      </c>
      <c r="P4466" s="60"/>
    </row>
    <row r="4467" spans="1:16" hidden="1" x14ac:dyDescent="0.25">
      <c r="A4467" s="60" t="s">
        <v>397</v>
      </c>
      <c r="B4467" s="60" t="s">
        <v>398</v>
      </c>
      <c r="C4467" s="57">
        <v>1100</v>
      </c>
      <c r="D4467" s="61">
        <v>9849.25</v>
      </c>
      <c r="E4467" s="62"/>
      <c r="F4467" s="60"/>
      <c r="G4467" s="60"/>
      <c r="H4467" s="60">
        <v>2018</v>
      </c>
      <c r="I4467" s="62"/>
      <c r="J4467" s="60"/>
      <c r="K4467" s="60"/>
      <c r="L4467" s="61"/>
      <c r="M4467" s="61">
        <v>9849.25</v>
      </c>
      <c r="N4467" s="61"/>
      <c r="O4467" s="60" t="s">
        <v>250</v>
      </c>
      <c r="P4467" s="60"/>
    </row>
    <row r="4468" spans="1:16" hidden="1" x14ac:dyDescent="0.25">
      <c r="A4468" s="60" t="s">
        <v>397</v>
      </c>
      <c r="B4468" s="60" t="s">
        <v>398</v>
      </c>
      <c r="C4468" s="57">
        <v>1100</v>
      </c>
      <c r="D4468" s="61">
        <v>25034.48</v>
      </c>
      <c r="E4468" s="62"/>
      <c r="F4468" s="60"/>
      <c r="G4468" s="60"/>
      <c r="H4468" s="60">
        <v>2018</v>
      </c>
      <c r="I4468" s="62"/>
      <c r="J4468" s="60"/>
      <c r="K4468" s="60"/>
      <c r="L4468" s="61"/>
      <c r="M4468" s="61">
        <v>25034.48</v>
      </c>
      <c r="N4468" s="61"/>
      <c r="O4468" s="60" t="s">
        <v>250</v>
      </c>
      <c r="P4468" s="60"/>
    </row>
    <row r="4469" spans="1:16" hidden="1" x14ac:dyDescent="0.25">
      <c r="A4469" s="60" t="s">
        <v>397</v>
      </c>
      <c r="B4469" s="60" t="s">
        <v>398</v>
      </c>
      <c r="C4469" s="57">
        <v>1100</v>
      </c>
      <c r="D4469" s="61">
        <v>34597.61</v>
      </c>
      <c r="E4469" s="62"/>
      <c r="F4469" s="60"/>
      <c r="G4469" s="60"/>
      <c r="H4469" s="60">
        <v>2018</v>
      </c>
      <c r="I4469" s="62"/>
      <c r="J4469" s="60"/>
      <c r="K4469" s="60"/>
      <c r="L4469" s="61"/>
      <c r="M4469" s="61">
        <v>34597.61</v>
      </c>
      <c r="N4469" s="61"/>
      <c r="O4469" s="60" t="s">
        <v>250</v>
      </c>
      <c r="P4469" s="60"/>
    </row>
    <row r="4470" spans="1:16" hidden="1" x14ac:dyDescent="0.25">
      <c r="A4470" s="60" t="s">
        <v>397</v>
      </c>
      <c r="B4470" s="60" t="s">
        <v>398</v>
      </c>
      <c r="C4470" s="57">
        <v>1100</v>
      </c>
      <c r="D4470" s="61">
        <v>47106.05</v>
      </c>
      <c r="E4470" s="62"/>
      <c r="F4470" s="60"/>
      <c r="G4470" s="60"/>
      <c r="H4470" s="60">
        <v>2018</v>
      </c>
      <c r="I4470" s="62"/>
      <c r="J4470" s="60"/>
      <c r="K4470" s="60"/>
      <c r="L4470" s="61"/>
      <c r="M4470" s="61">
        <v>47106.05</v>
      </c>
      <c r="N4470" s="61"/>
      <c r="O4470" s="60" t="s">
        <v>250</v>
      </c>
      <c r="P4470" s="60"/>
    </row>
    <row r="4471" spans="1:16" hidden="1" x14ac:dyDescent="0.25">
      <c r="A4471" s="60" t="s">
        <v>397</v>
      </c>
      <c r="B4471" s="60" t="s">
        <v>398</v>
      </c>
      <c r="C4471" s="57">
        <v>1100</v>
      </c>
      <c r="D4471" s="61">
        <v>7596.96</v>
      </c>
      <c r="E4471" s="62"/>
      <c r="F4471" s="60"/>
      <c r="G4471" s="60"/>
      <c r="H4471" s="60">
        <v>2018</v>
      </c>
      <c r="I4471" s="62"/>
      <c r="J4471" s="60"/>
      <c r="K4471" s="60"/>
      <c r="L4471" s="61"/>
      <c r="M4471" s="61">
        <v>7596.96</v>
      </c>
      <c r="N4471" s="61"/>
      <c r="O4471" s="60" t="s">
        <v>250</v>
      </c>
      <c r="P4471" s="60"/>
    </row>
    <row r="4472" spans="1:16" hidden="1" x14ac:dyDescent="0.25">
      <c r="A4472" s="60" t="s">
        <v>397</v>
      </c>
      <c r="B4472" s="60" t="s">
        <v>398</v>
      </c>
      <c r="C4472" s="57">
        <v>1100</v>
      </c>
      <c r="D4472" s="61">
        <v>19735.47</v>
      </c>
      <c r="E4472" s="62"/>
      <c r="F4472" s="60"/>
      <c r="G4472" s="60"/>
      <c r="H4472" s="60">
        <v>2018</v>
      </c>
      <c r="I4472" s="62"/>
      <c r="J4472" s="60"/>
      <c r="K4472" s="60"/>
      <c r="L4472" s="61"/>
      <c r="M4472" s="61">
        <v>19735.47</v>
      </c>
      <c r="N4472" s="61"/>
      <c r="O4472" s="60" t="s">
        <v>250</v>
      </c>
      <c r="P4472" s="60"/>
    </row>
    <row r="4473" spans="1:16" hidden="1" x14ac:dyDescent="0.25">
      <c r="A4473" s="60" t="s">
        <v>397</v>
      </c>
      <c r="B4473" s="60" t="s">
        <v>398</v>
      </c>
      <c r="C4473" s="57">
        <v>1100</v>
      </c>
      <c r="D4473" s="61">
        <v>15092.97</v>
      </c>
      <c r="E4473" s="62"/>
      <c r="F4473" s="60"/>
      <c r="G4473" s="60"/>
      <c r="H4473" s="60">
        <v>2018</v>
      </c>
      <c r="I4473" s="62"/>
      <c r="J4473" s="60"/>
      <c r="K4473" s="60"/>
      <c r="L4473" s="61"/>
      <c r="M4473" s="61">
        <v>15092.97</v>
      </c>
      <c r="N4473" s="61"/>
      <c r="O4473" s="60" t="s">
        <v>250</v>
      </c>
      <c r="P4473" s="60"/>
    </row>
    <row r="4474" spans="1:16" hidden="1" x14ac:dyDescent="0.25">
      <c r="A4474" s="60" t="s">
        <v>397</v>
      </c>
      <c r="B4474" s="60" t="s">
        <v>398</v>
      </c>
      <c r="C4474" s="57">
        <v>1100</v>
      </c>
      <c r="D4474" s="61">
        <v>28435.87</v>
      </c>
      <c r="E4474" s="62"/>
      <c r="F4474" s="60"/>
      <c r="G4474" s="60"/>
      <c r="H4474" s="60">
        <v>2018</v>
      </c>
      <c r="I4474" s="62"/>
      <c r="J4474" s="60"/>
      <c r="K4474" s="60"/>
      <c r="L4474" s="61"/>
      <c r="M4474" s="61">
        <v>28435.87</v>
      </c>
      <c r="N4474" s="61"/>
      <c r="O4474" s="60" t="s">
        <v>250</v>
      </c>
      <c r="P4474" s="60"/>
    </row>
    <row r="4475" spans="1:16" hidden="1" x14ac:dyDescent="0.25">
      <c r="A4475" s="60" t="s">
        <v>397</v>
      </c>
      <c r="B4475" s="60" t="s">
        <v>398</v>
      </c>
      <c r="C4475" s="57">
        <v>1100</v>
      </c>
      <c r="D4475" s="61">
        <v>22418.35</v>
      </c>
      <c r="E4475" s="62"/>
      <c r="F4475" s="60"/>
      <c r="G4475" s="60"/>
      <c r="H4475" s="60">
        <v>2019</v>
      </c>
      <c r="I4475" s="62"/>
      <c r="J4475" s="60"/>
      <c r="K4475" s="60"/>
      <c r="L4475" s="61"/>
      <c r="M4475" s="61">
        <v>22418.35</v>
      </c>
      <c r="N4475" s="61"/>
      <c r="O4475" s="60" t="s">
        <v>250</v>
      </c>
      <c r="P4475" s="60"/>
    </row>
    <row r="4476" spans="1:16" hidden="1" x14ac:dyDescent="0.25">
      <c r="A4476" s="60" t="s">
        <v>397</v>
      </c>
      <c r="B4476" s="60" t="s">
        <v>398</v>
      </c>
      <c r="C4476" s="57">
        <v>1100</v>
      </c>
      <c r="D4476" s="61">
        <v>31535.39</v>
      </c>
      <c r="E4476" s="62"/>
      <c r="F4476" s="60"/>
      <c r="G4476" s="60"/>
      <c r="H4476" s="60">
        <v>2019</v>
      </c>
      <c r="I4476" s="62"/>
      <c r="J4476" s="60"/>
      <c r="K4476" s="60"/>
      <c r="L4476" s="61"/>
      <c r="M4476" s="61">
        <v>31535.39</v>
      </c>
      <c r="N4476" s="61"/>
      <c r="O4476" s="60" t="s">
        <v>250</v>
      </c>
      <c r="P4476" s="60"/>
    </row>
    <row r="4477" spans="1:16" hidden="1" x14ac:dyDescent="0.25">
      <c r="A4477" s="60" t="s">
        <v>397</v>
      </c>
      <c r="B4477" s="60" t="s">
        <v>398</v>
      </c>
      <c r="C4477" s="57">
        <v>1100</v>
      </c>
      <c r="D4477" s="61">
        <v>21091.93</v>
      </c>
      <c r="E4477" s="62"/>
      <c r="F4477" s="60"/>
      <c r="G4477" s="60"/>
      <c r="H4477" s="60">
        <v>2019</v>
      </c>
      <c r="I4477" s="62"/>
      <c r="J4477" s="60"/>
      <c r="K4477" s="60"/>
      <c r="L4477" s="61"/>
      <c r="M4477" s="61">
        <v>21091.93</v>
      </c>
      <c r="N4477" s="61"/>
      <c r="O4477" s="60" t="s">
        <v>250</v>
      </c>
      <c r="P4477" s="60"/>
    </row>
    <row r="4478" spans="1:16" hidden="1" x14ac:dyDescent="0.25">
      <c r="A4478" s="60" t="s">
        <v>397</v>
      </c>
      <c r="B4478" s="60" t="s">
        <v>398</v>
      </c>
      <c r="C4478" s="57">
        <v>1100</v>
      </c>
      <c r="D4478" s="61">
        <v>20677.7</v>
      </c>
      <c r="E4478" s="62"/>
      <c r="F4478" s="60"/>
      <c r="G4478" s="60"/>
      <c r="H4478" s="60">
        <v>2019</v>
      </c>
      <c r="I4478" s="62"/>
      <c r="J4478" s="60"/>
      <c r="K4478" s="60"/>
      <c r="L4478" s="61"/>
      <c r="M4478" s="61">
        <v>20677.7</v>
      </c>
      <c r="N4478" s="61"/>
      <c r="O4478" s="60" t="s">
        <v>250</v>
      </c>
      <c r="P4478" s="60"/>
    </row>
    <row r="4479" spans="1:16" hidden="1" x14ac:dyDescent="0.25">
      <c r="A4479" s="60" t="s">
        <v>177</v>
      </c>
      <c r="B4479" s="60" t="s">
        <v>178</v>
      </c>
      <c r="C4479" s="57">
        <v>1100</v>
      </c>
      <c r="D4479" s="61">
        <v>53500</v>
      </c>
      <c r="E4479" s="62"/>
      <c r="F4479" s="60"/>
      <c r="G4479" s="60"/>
      <c r="H4479" s="60">
        <v>2013</v>
      </c>
      <c r="I4479" s="62"/>
      <c r="J4479" s="60"/>
      <c r="K4479" s="60"/>
      <c r="L4479" s="61"/>
      <c r="M4479" s="61">
        <v>53500</v>
      </c>
      <c r="N4479" s="61"/>
      <c r="O4479" s="60" t="s">
        <v>250</v>
      </c>
      <c r="P4479" s="60" t="s">
        <v>404</v>
      </c>
    </row>
    <row r="4480" spans="1:16" hidden="1" x14ac:dyDescent="0.25">
      <c r="A4480" s="60" t="s">
        <v>177</v>
      </c>
      <c r="B4480" s="60" t="s">
        <v>178</v>
      </c>
      <c r="C4480" s="57">
        <v>1100</v>
      </c>
      <c r="D4480" s="61">
        <v>26750</v>
      </c>
      <c r="E4480" s="62"/>
      <c r="F4480" s="60"/>
      <c r="G4480" s="60"/>
      <c r="H4480" s="60">
        <v>2013</v>
      </c>
      <c r="I4480" s="62"/>
      <c r="J4480" s="60"/>
      <c r="K4480" s="60"/>
      <c r="L4480" s="61"/>
      <c r="M4480" s="61">
        <v>26750</v>
      </c>
      <c r="N4480" s="61"/>
      <c r="O4480" s="60" t="s">
        <v>250</v>
      </c>
      <c r="P4480" s="60" t="s">
        <v>404</v>
      </c>
    </row>
    <row r="4481" spans="1:16" hidden="1" x14ac:dyDescent="0.25">
      <c r="A4481" s="60" t="s">
        <v>177</v>
      </c>
      <c r="B4481" s="60" t="s">
        <v>178</v>
      </c>
      <c r="C4481" s="57">
        <v>1100</v>
      </c>
      <c r="D4481" s="61">
        <v>80250</v>
      </c>
      <c r="E4481" s="62"/>
      <c r="F4481" s="60"/>
      <c r="G4481" s="60"/>
      <c r="H4481" s="60">
        <v>2013</v>
      </c>
      <c r="I4481" s="62"/>
      <c r="J4481" s="60"/>
      <c r="K4481" s="60"/>
      <c r="L4481" s="61"/>
      <c r="M4481" s="61">
        <v>80250</v>
      </c>
      <c r="N4481" s="61"/>
      <c r="O4481" s="60" t="s">
        <v>250</v>
      </c>
      <c r="P4481" s="60" t="s">
        <v>404</v>
      </c>
    </row>
    <row r="4482" spans="1:16" hidden="1" x14ac:dyDescent="0.25">
      <c r="A4482" s="60" t="s">
        <v>177</v>
      </c>
      <c r="B4482" s="60" t="s">
        <v>178</v>
      </c>
      <c r="C4482" s="57">
        <v>1100</v>
      </c>
      <c r="D4482" s="61">
        <v>26750</v>
      </c>
      <c r="E4482" s="62"/>
      <c r="F4482" s="60"/>
      <c r="G4482" s="60"/>
      <c r="H4482" s="60">
        <v>2013</v>
      </c>
      <c r="I4482" s="62"/>
      <c r="J4482" s="60"/>
      <c r="K4482" s="60"/>
      <c r="L4482" s="61"/>
      <c r="M4482" s="61">
        <v>26750</v>
      </c>
      <c r="N4482" s="61"/>
      <c r="O4482" s="60" t="s">
        <v>250</v>
      </c>
      <c r="P4482" s="60" t="s">
        <v>404</v>
      </c>
    </row>
    <row r="4483" spans="1:16" hidden="1" x14ac:dyDescent="0.25">
      <c r="A4483" s="60" t="s">
        <v>177</v>
      </c>
      <c r="B4483" s="60" t="s">
        <v>178</v>
      </c>
      <c r="C4483" s="57">
        <v>1100</v>
      </c>
      <c r="D4483" s="61">
        <v>26750</v>
      </c>
      <c r="E4483" s="62"/>
      <c r="F4483" s="60"/>
      <c r="G4483" s="60"/>
      <c r="H4483" s="60">
        <v>2013</v>
      </c>
      <c r="I4483" s="62"/>
      <c r="J4483" s="60"/>
      <c r="K4483" s="60"/>
      <c r="L4483" s="61"/>
      <c r="M4483" s="61">
        <v>26750</v>
      </c>
      <c r="N4483" s="61"/>
      <c r="O4483" s="60" t="s">
        <v>250</v>
      </c>
      <c r="P4483" s="60" t="s">
        <v>404</v>
      </c>
    </row>
    <row r="4484" spans="1:16" hidden="1" x14ac:dyDescent="0.25">
      <c r="A4484" s="60" t="s">
        <v>177</v>
      </c>
      <c r="B4484" s="60" t="s">
        <v>178</v>
      </c>
      <c r="C4484" s="57">
        <v>1100</v>
      </c>
      <c r="D4484" s="61">
        <v>53500</v>
      </c>
      <c r="E4484" s="62"/>
      <c r="F4484" s="60"/>
      <c r="G4484" s="60"/>
      <c r="H4484" s="60">
        <v>2013</v>
      </c>
      <c r="I4484" s="62"/>
      <c r="J4484" s="60"/>
      <c r="K4484" s="60"/>
      <c r="L4484" s="61"/>
      <c r="M4484" s="61">
        <v>53500</v>
      </c>
      <c r="N4484" s="61"/>
      <c r="O4484" s="60" t="s">
        <v>250</v>
      </c>
      <c r="P4484" s="60" t="s">
        <v>404</v>
      </c>
    </row>
    <row r="4485" spans="1:16" hidden="1" x14ac:dyDescent="0.25">
      <c r="A4485" s="60" t="s">
        <v>177</v>
      </c>
      <c r="B4485" s="60" t="s">
        <v>178</v>
      </c>
      <c r="C4485" s="57">
        <v>1100</v>
      </c>
      <c r="D4485" s="61">
        <v>26750</v>
      </c>
      <c r="E4485" s="62"/>
      <c r="F4485" s="60"/>
      <c r="G4485" s="60"/>
      <c r="H4485" s="60">
        <v>2013</v>
      </c>
      <c r="I4485" s="62"/>
      <c r="J4485" s="60"/>
      <c r="K4485" s="60"/>
      <c r="L4485" s="61"/>
      <c r="M4485" s="61">
        <v>26750</v>
      </c>
      <c r="N4485" s="61"/>
      <c r="O4485" s="60" t="s">
        <v>250</v>
      </c>
      <c r="P4485" s="60" t="s">
        <v>404</v>
      </c>
    </row>
    <row r="4486" spans="1:16" hidden="1" x14ac:dyDescent="0.25">
      <c r="A4486" s="60" t="s">
        <v>177</v>
      </c>
      <c r="B4486" s="60" t="s">
        <v>178</v>
      </c>
      <c r="C4486" s="57">
        <v>1100</v>
      </c>
      <c r="D4486" s="61">
        <v>26750</v>
      </c>
      <c r="E4486" s="62"/>
      <c r="F4486" s="60"/>
      <c r="G4486" s="60"/>
      <c r="H4486" s="60">
        <v>2013</v>
      </c>
      <c r="I4486" s="62"/>
      <c r="J4486" s="60"/>
      <c r="K4486" s="60"/>
      <c r="L4486" s="61"/>
      <c r="M4486" s="61">
        <v>26750</v>
      </c>
      <c r="N4486" s="61"/>
      <c r="O4486" s="60" t="s">
        <v>250</v>
      </c>
      <c r="P4486" s="60" t="s">
        <v>404</v>
      </c>
    </row>
    <row r="4487" spans="1:16" hidden="1" x14ac:dyDescent="0.25">
      <c r="A4487" s="60" t="s">
        <v>177</v>
      </c>
      <c r="B4487" s="60" t="s">
        <v>178</v>
      </c>
      <c r="C4487" s="57">
        <v>1100</v>
      </c>
      <c r="D4487" s="61">
        <v>26750</v>
      </c>
      <c r="E4487" s="62"/>
      <c r="F4487" s="60"/>
      <c r="G4487" s="60"/>
      <c r="H4487" s="60">
        <v>2014</v>
      </c>
      <c r="I4487" s="62"/>
      <c r="J4487" s="60"/>
      <c r="K4487" s="60"/>
      <c r="L4487" s="61"/>
      <c r="M4487" s="61">
        <v>26750</v>
      </c>
      <c r="N4487" s="61"/>
      <c r="O4487" s="60" t="s">
        <v>250</v>
      </c>
      <c r="P4487" s="60" t="s">
        <v>404</v>
      </c>
    </row>
    <row r="4488" spans="1:16" hidden="1" x14ac:dyDescent="0.25">
      <c r="A4488" s="60" t="s">
        <v>177</v>
      </c>
      <c r="B4488" s="60" t="s">
        <v>178</v>
      </c>
      <c r="C4488" s="57">
        <v>1100</v>
      </c>
      <c r="D4488" s="61">
        <v>26750</v>
      </c>
      <c r="E4488" s="62"/>
      <c r="F4488" s="60"/>
      <c r="G4488" s="60"/>
      <c r="H4488" s="60">
        <v>2014</v>
      </c>
      <c r="I4488" s="62"/>
      <c r="J4488" s="60"/>
      <c r="K4488" s="60"/>
      <c r="L4488" s="61"/>
      <c r="M4488" s="61">
        <v>26750</v>
      </c>
      <c r="N4488" s="61"/>
      <c r="O4488" s="60" t="s">
        <v>250</v>
      </c>
      <c r="P4488" s="60" t="s">
        <v>404</v>
      </c>
    </row>
    <row r="4489" spans="1:16" hidden="1" x14ac:dyDescent="0.25">
      <c r="A4489" s="60" t="s">
        <v>177</v>
      </c>
      <c r="B4489" s="60" t="s">
        <v>178</v>
      </c>
      <c r="C4489" s="57">
        <v>1100</v>
      </c>
      <c r="D4489" s="61">
        <v>26750</v>
      </c>
      <c r="E4489" s="62"/>
      <c r="F4489" s="60"/>
      <c r="G4489" s="60"/>
      <c r="H4489" s="60">
        <v>2014</v>
      </c>
      <c r="I4489" s="62"/>
      <c r="J4489" s="60"/>
      <c r="K4489" s="60"/>
      <c r="L4489" s="61"/>
      <c r="M4489" s="61">
        <v>26750</v>
      </c>
      <c r="N4489" s="61"/>
      <c r="O4489" s="60" t="s">
        <v>250</v>
      </c>
      <c r="P4489" s="60" t="s">
        <v>404</v>
      </c>
    </row>
    <row r="4490" spans="1:16" hidden="1" x14ac:dyDescent="0.25">
      <c r="A4490" s="60" t="s">
        <v>177</v>
      </c>
      <c r="B4490" s="60" t="s">
        <v>178</v>
      </c>
      <c r="C4490" s="57">
        <v>1100</v>
      </c>
      <c r="D4490" s="61">
        <v>26750</v>
      </c>
      <c r="E4490" s="62"/>
      <c r="F4490" s="60"/>
      <c r="G4490" s="60"/>
      <c r="H4490" s="60">
        <v>2014</v>
      </c>
      <c r="I4490" s="62"/>
      <c r="J4490" s="60"/>
      <c r="K4490" s="60"/>
      <c r="L4490" s="61"/>
      <c r="M4490" s="61">
        <v>26750</v>
      </c>
      <c r="N4490" s="61"/>
      <c r="O4490" s="60" t="s">
        <v>250</v>
      </c>
      <c r="P4490" s="60" t="s">
        <v>404</v>
      </c>
    </row>
    <row r="4491" spans="1:16" hidden="1" x14ac:dyDescent="0.25">
      <c r="A4491" s="60" t="s">
        <v>177</v>
      </c>
      <c r="B4491" s="60" t="s">
        <v>178</v>
      </c>
      <c r="C4491" s="57">
        <v>1100</v>
      </c>
      <c r="D4491" s="61">
        <v>26750</v>
      </c>
      <c r="E4491" s="62"/>
      <c r="F4491" s="60"/>
      <c r="G4491" s="60"/>
      <c r="H4491" s="60">
        <v>2014</v>
      </c>
      <c r="I4491" s="62"/>
      <c r="J4491" s="60"/>
      <c r="K4491" s="60"/>
      <c r="L4491" s="61"/>
      <c r="M4491" s="61">
        <v>26750</v>
      </c>
      <c r="N4491" s="61"/>
      <c r="O4491" s="60" t="s">
        <v>250</v>
      </c>
      <c r="P4491" s="60" t="s">
        <v>404</v>
      </c>
    </row>
    <row r="4492" spans="1:16" hidden="1" x14ac:dyDescent="0.25">
      <c r="A4492" s="60" t="s">
        <v>177</v>
      </c>
      <c r="B4492" s="60" t="s">
        <v>178</v>
      </c>
      <c r="C4492" s="57">
        <v>1100</v>
      </c>
      <c r="D4492" s="61">
        <v>26750</v>
      </c>
      <c r="E4492" s="62"/>
      <c r="F4492" s="60"/>
      <c r="G4492" s="60"/>
      <c r="H4492" s="60">
        <v>2014</v>
      </c>
      <c r="I4492" s="62"/>
      <c r="J4492" s="60"/>
      <c r="K4492" s="60"/>
      <c r="L4492" s="61"/>
      <c r="M4492" s="61">
        <v>26750</v>
      </c>
      <c r="N4492" s="61"/>
      <c r="O4492" s="60" t="s">
        <v>250</v>
      </c>
      <c r="P4492" s="60" t="s">
        <v>404</v>
      </c>
    </row>
    <row r="4493" spans="1:16" hidden="1" x14ac:dyDescent="0.25">
      <c r="A4493" s="60" t="s">
        <v>177</v>
      </c>
      <c r="B4493" s="60" t="s">
        <v>178</v>
      </c>
      <c r="C4493" s="57">
        <v>1100</v>
      </c>
      <c r="D4493" s="61">
        <v>26750</v>
      </c>
      <c r="E4493" s="62"/>
      <c r="F4493" s="60"/>
      <c r="G4493" s="60"/>
      <c r="H4493" s="60">
        <v>2014</v>
      </c>
      <c r="I4493" s="62"/>
      <c r="J4493" s="60"/>
      <c r="K4493" s="60"/>
      <c r="L4493" s="61"/>
      <c r="M4493" s="61">
        <v>26750</v>
      </c>
      <c r="N4493" s="61"/>
      <c r="O4493" s="60" t="s">
        <v>250</v>
      </c>
      <c r="P4493" s="60" t="s">
        <v>404</v>
      </c>
    </row>
    <row r="4494" spans="1:16" hidden="1" x14ac:dyDescent="0.25">
      <c r="A4494" s="60" t="s">
        <v>89</v>
      </c>
      <c r="B4494" s="60" t="s">
        <v>88</v>
      </c>
      <c r="C4494" s="57">
        <v>1400</v>
      </c>
      <c r="D4494" s="61">
        <v>175000</v>
      </c>
      <c r="E4494" s="62"/>
      <c r="F4494" s="60"/>
      <c r="G4494" s="60"/>
      <c r="H4494" s="60">
        <v>2016</v>
      </c>
      <c r="I4494" s="62"/>
      <c r="J4494" s="60"/>
      <c r="K4494" s="60"/>
      <c r="L4494" s="61"/>
      <c r="M4494" s="61">
        <v>175000</v>
      </c>
      <c r="N4494" s="61"/>
      <c r="O4494" s="60" t="s">
        <v>250</v>
      </c>
      <c r="P4494" s="60"/>
    </row>
    <row r="4495" spans="1:16" x14ac:dyDescent="0.25">
      <c r="D4495" s="64">
        <f>SUBTOTAL(9,D2:D4494)</f>
        <v>14719776.179308863</v>
      </c>
      <c r="L4495" s="64">
        <f>SUBTOTAL(9,L13:L4300)</f>
        <v>151815.00767324382</v>
      </c>
      <c r="M4495" s="64">
        <f>SUBTOTAL(9,M13:M4300)</f>
        <v>13622961.17163562</v>
      </c>
      <c r="N4495" s="64">
        <f>SUBTOTAL(9,N13:N4300)</f>
        <v>945000</v>
      </c>
    </row>
  </sheetData>
  <autoFilter ref="A1:P4494" xr:uid="{00000000-0009-0000-0000-000001000000}">
    <filterColumn colId="1">
      <filters>
        <filter val="#1 MEDIA"/>
        <filter val="1224 PLAYHOUSE LLC"/>
        <filter val="2125 SUPERIOR HOLDING LLC"/>
        <filter val="AWAKENING ANGELS"/>
        <filter val="DJM LAKESIDE LLC"/>
        <filter val="ECOEARTH ENERGY LLC"/>
        <filter val="GEORGE FAMILY ENTERPRISES LTD"/>
        <filter val="GEORGE GROUP FINANCIAL SOLUTIONS IN"/>
        <filter val="JOBOB INCORPORATED"/>
        <filter val="JOSIE G INCORPORATED"/>
        <filter val="MEMPHIS 55 INCORPORATED"/>
        <filter val="OHIO OUTDOOR ADVERTISING LLC"/>
        <filter val="THE GEORGE GROUP CORPORATION"/>
      </filters>
    </filterColumn>
    <filterColumn colId="2">
      <filters>
        <filter val="CE01"/>
        <filter val="OE01"/>
        <filter val="TE01"/>
      </filters>
    </filterColumn>
  </autoFilter>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03A69-2075-4688-9C6D-66E68646F96C}">
  <dimension ref="A1:H24"/>
  <sheetViews>
    <sheetView showGridLines="0" zoomScale="90" zoomScaleNormal="90" workbookViewId="0">
      <selection activeCell="A23" sqref="A23:D23"/>
    </sheetView>
  </sheetViews>
  <sheetFormatPr defaultColWidth="8.83203125" defaultRowHeight="15" x14ac:dyDescent="0.25"/>
  <cols>
    <col min="1" max="1" width="40" style="39" customWidth="1"/>
    <col min="2" max="2" width="13.1640625" style="39" customWidth="1"/>
    <col min="3" max="4" width="13.5" style="39" customWidth="1"/>
    <col min="5" max="5" width="13.33203125" style="39" bestFit="1" customWidth="1"/>
    <col min="6" max="6" width="16.1640625" style="39" bestFit="1" customWidth="1"/>
    <col min="7" max="7" width="8.83203125" style="39"/>
    <col min="8" max="8" width="13.5" style="39" bestFit="1" customWidth="1"/>
    <col min="9" max="16384" width="8.83203125" style="39"/>
  </cols>
  <sheetData>
    <row r="1" spans="1:8" ht="15.75" thickBot="1" x14ac:dyDescent="0.3">
      <c r="A1" s="108"/>
      <c r="B1" s="108"/>
      <c r="C1" s="108"/>
      <c r="D1" s="108"/>
      <c r="E1" s="108"/>
    </row>
    <row r="2" spans="1:8" x14ac:dyDescent="0.25">
      <c r="A2" s="109" t="s">
        <v>405</v>
      </c>
      <c r="B2" s="110"/>
      <c r="C2" s="110"/>
      <c r="D2" s="110"/>
      <c r="E2" s="111"/>
    </row>
    <row r="3" spans="1:8" x14ac:dyDescent="0.25">
      <c r="A3" s="65"/>
      <c r="E3" s="66"/>
    </row>
    <row r="4" spans="1:8" ht="17.25" x14ac:dyDescent="0.25">
      <c r="A4" s="67"/>
      <c r="B4" s="68" t="s">
        <v>406</v>
      </c>
      <c r="C4" s="68" t="s">
        <v>407</v>
      </c>
      <c r="D4" s="68" t="s">
        <v>408</v>
      </c>
      <c r="E4" s="69" t="s">
        <v>204</v>
      </c>
    </row>
    <row r="5" spans="1:8" x14ac:dyDescent="0.25">
      <c r="A5" s="70" t="s">
        <v>409</v>
      </c>
      <c r="B5" s="71">
        <v>2950531.7779598748</v>
      </c>
      <c r="C5" s="71">
        <v>10502722.212810701</v>
      </c>
      <c r="D5" s="71">
        <v>1266522.1885382859</v>
      </c>
      <c r="E5" s="72">
        <f>SUM(B5:D5)</f>
        <v>14719776.179308861</v>
      </c>
    </row>
    <row r="6" spans="1:8" x14ac:dyDescent="0.25">
      <c r="A6" s="70"/>
      <c r="E6" s="66"/>
    </row>
    <row r="7" spans="1:8" x14ac:dyDescent="0.25">
      <c r="A7" s="70" t="s">
        <v>410</v>
      </c>
      <c r="B7" s="73">
        <v>1805509.87</v>
      </c>
      <c r="C7" s="73">
        <v>1489639.52</v>
      </c>
      <c r="D7" s="73">
        <v>854850.61</v>
      </c>
      <c r="E7" s="74">
        <f>SUM(B7:D7)</f>
        <v>4150000</v>
      </c>
    </row>
    <row r="8" spans="1:8" x14ac:dyDescent="0.25">
      <c r="A8" s="70" t="s">
        <v>411</v>
      </c>
      <c r="B8" s="75">
        <v>0</v>
      </c>
      <c r="C8" s="75">
        <v>0</v>
      </c>
      <c r="D8" s="75">
        <v>0</v>
      </c>
      <c r="E8" s="76">
        <f>SUM(B8:D8)</f>
        <v>0</v>
      </c>
    </row>
    <row r="9" spans="1:8" ht="17.25" x14ac:dyDescent="0.4">
      <c r="A9" s="70" t="s">
        <v>412</v>
      </c>
      <c r="B9" s="77">
        <v>26080.307728264001</v>
      </c>
      <c r="C9" s="77">
        <v>168416.3795566209</v>
      </c>
      <c r="D9" s="77">
        <v>11114.619022759112</v>
      </c>
      <c r="E9" s="78">
        <f>SUM(B9:D9)</f>
        <v>205611.30630764403</v>
      </c>
    </row>
    <row r="10" spans="1:8" x14ac:dyDescent="0.25">
      <c r="A10" s="79" t="s">
        <v>413</v>
      </c>
      <c r="B10" s="80">
        <f>SUM(B7:B9)</f>
        <v>1831590.1777282641</v>
      </c>
      <c r="C10" s="80">
        <f t="shared" ref="C10:D10" si="0">SUM(C7:C9)</f>
        <v>1658055.899556621</v>
      </c>
      <c r="D10" s="80">
        <f t="shared" si="0"/>
        <v>865965.22902275913</v>
      </c>
      <c r="E10" s="81">
        <f>SUM(E7:E9)</f>
        <v>4355611.3063076437</v>
      </c>
    </row>
    <row r="11" spans="1:8" x14ac:dyDescent="0.25">
      <c r="A11" s="65"/>
      <c r="E11" s="66"/>
    </row>
    <row r="12" spans="1:8" ht="17.25" x14ac:dyDescent="0.25">
      <c r="A12" s="79" t="s">
        <v>414</v>
      </c>
      <c r="B12" s="80">
        <v>46866.549551930075</v>
      </c>
      <c r="C12" s="80">
        <v>89266.368173129042</v>
      </c>
      <c r="D12" s="80">
        <v>15682.105247078962</v>
      </c>
      <c r="E12" s="81">
        <f>SUM(B12:D12)</f>
        <v>151815.02297213807</v>
      </c>
    </row>
    <row r="13" spans="1:8" x14ac:dyDescent="0.25">
      <c r="A13" s="65"/>
      <c r="E13" s="66"/>
    </row>
    <row r="14" spans="1:8" x14ac:dyDescent="0.25">
      <c r="A14" s="79" t="s">
        <v>415</v>
      </c>
      <c r="B14" s="80">
        <f t="shared" ref="B14:D14" si="1">+B5-B10-B12</f>
        <v>1072075.0506796807</v>
      </c>
      <c r="C14" s="80">
        <f t="shared" si="1"/>
        <v>8755399.9450809509</v>
      </c>
      <c r="D14" s="80">
        <f t="shared" si="1"/>
        <v>384874.85426844779</v>
      </c>
      <c r="E14" s="81">
        <f>SUM(B14:D14)</f>
        <v>10212349.850029079</v>
      </c>
      <c r="H14" s="93">
        <v>6587200</v>
      </c>
    </row>
    <row r="15" spans="1:8" x14ac:dyDescent="0.25">
      <c r="A15" s="65"/>
      <c r="E15" s="66"/>
      <c r="H15" s="93">
        <f>E21</f>
        <v>6546362.2933119312</v>
      </c>
    </row>
    <row r="16" spans="1:8" x14ac:dyDescent="0.25">
      <c r="A16" s="79" t="s">
        <v>409</v>
      </c>
      <c r="B16" s="82">
        <f t="shared" ref="B16:D16" si="2">+B14+B12+B10</f>
        <v>2950531.7779598748</v>
      </c>
      <c r="C16" s="82">
        <f t="shared" si="2"/>
        <v>10502722.212810703</v>
      </c>
      <c r="D16" s="82">
        <f t="shared" si="2"/>
        <v>1266522.1885382859</v>
      </c>
      <c r="E16" s="83">
        <f>+E14+E12+E10</f>
        <v>14719776.179308861</v>
      </c>
      <c r="H16" s="94">
        <f>H14-H15</f>
        <v>40837.706688068807</v>
      </c>
    </row>
    <row r="17" spans="1:8" ht="15.75" thickBot="1" x14ac:dyDescent="0.3">
      <c r="A17" s="65"/>
      <c r="B17" s="84">
        <v>0</v>
      </c>
      <c r="C17" s="84">
        <v>0</v>
      </c>
      <c r="D17" s="84">
        <v>0</v>
      </c>
      <c r="E17" s="85">
        <f t="shared" ref="E17" si="3">+E16-E5</f>
        <v>0</v>
      </c>
    </row>
    <row r="18" spans="1:8" x14ac:dyDescent="0.25">
      <c r="A18" s="86" t="s">
        <v>416</v>
      </c>
      <c r="B18" s="87"/>
      <c r="C18" s="87"/>
      <c r="D18" s="87"/>
      <c r="E18" s="88"/>
      <c r="H18" s="93">
        <f>2406488-E19</f>
        <v>10125.706688068341</v>
      </c>
    </row>
    <row r="19" spans="1:8" x14ac:dyDescent="0.25">
      <c r="A19" s="89" t="s">
        <v>417</v>
      </c>
      <c r="B19" s="80">
        <v>312402.8259063022</v>
      </c>
      <c r="C19" s="80">
        <v>1950823.0631975259</v>
      </c>
      <c r="D19" s="80">
        <v>133136.40420810378</v>
      </c>
      <c r="E19" s="81">
        <f>SUM(B19:D19)</f>
        <v>2396362.2933119317</v>
      </c>
      <c r="H19" s="93">
        <v>30712</v>
      </c>
    </row>
    <row r="20" spans="1:8" ht="17.25" x14ac:dyDescent="0.25">
      <c r="A20" s="79" t="s">
        <v>418</v>
      </c>
      <c r="B20" s="84">
        <v>1805509.87</v>
      </c>
      <c r="C20" s="84">
        <v>1489639.52</v>
      </c>
      <c r="D20" s="84">
        <v>854850.61</v>
      </c>
      <c r="E20" s="85">
        <f>SUM(B20:D20)</f>
        <v>4150000</v>
      </c>
      <c r="H20" s="94">
        <f>SUM(H18:H19)</f>
        <v>40837.706688068341</v>
      </c>
    </row>
    <row r="21" spans="1:8" ht="15.75" thickBot="1" x14ac:dyDescent="0.3">
      <c r="A21" s="90" t="s">
        <v>419</v>
      </c>
      <c r="B21" s="91">
        <f>+B20+B19</f>
        <v>2117912.6959063024</v>
      </c>
      <c r="C21" s="91">
        <f t="shared" ref="C21:E21" si="4">+C20+C19</f>
        <v>3440462.5831975257</v>
      </c>
      <c r="D21" s="91">
        <f t="shared" si="4"/>
        <v>987987.01420810376</v>
      </c>
      <c r="E21" s="92">
        <f t="shared" si="4"/>
        <v>6546362.2933119312</v>
      </c>
    </row>
    <row r="22" spans="1:8" ht="6" customHeight="1" x14ac:dyDescent="0.25">
      <c r="A22" s="65"/>
    </row>
    <row r="23" spans="1:8" ht="63" customHeight="1" x14ac:dyDescent="0.25">
      <c r="A23" s="112" t="s">
        <v>420</v>
      </c>
      <c r="B23" s="113"/>
      <c r="C23" s="113"/>
      <c r="D23" s="113"/>
    </row>
    <row r="24" spans="1:8" ht="28.9" customHeight="1" x14ac:dyDescent="0.25">
      <c r="A24" s="112" t="s">
        <v>421</v>
      </c>
      <c r="B24" s="113"/>
      <c r="C24" s="113"/>
      <c r="D24" s="113"/>
    </row>
  </sheetData>
  <mergeCells count="4">
    <mergeCell ref="A1:E1"/>
    <mergeCell ref="A2:E2"/>
    <mergeCell ref="A23:D23"/>
    <mergeCell ref="A24:D24"/>
  </mergeCells>
  <pageMargins left="0" right="0" top="0.75" bottom="0.25" header="0.55000000000000004" footer="0.3"/>
  <pageSetup scale="49" fitToHeight="2" orientation="landscape" r:id="rId1"/>
  <headerFooter>
    <oddHeader>&amp;C&amp;24DRAFT</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4B3F7-5FFC-47D0-AF86-5A38489E1F0F}">
  <dimension ref="A26"/>
  <sheetViews>
    <sheetView showGridLines="0" workbookViewId="0">
      <selection activeCell="P40" sqref="P40"/>
    </sheetView>
  </sheetViews>
  <sheetFormatPr defaultColWidth="8.83203125" defaultRowHeight="15" x14ac:dyDescent="0.25"/>
  <cols>
    <col min="1" max="16384" width="8.83203125" style="39"/>
  </cols>
  <sheetData>
    <row r="26" spans="1:1" x14ac:dyDescent="0.25">
      <c r="A26" s="40" t="s">
        <v>422</v>
      </c>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5C4B43E9D07EB469533C041F2FD72A8" ma:contentTypeVersion="18" ma:contentTypeDescription="Create a new document." ma:contentTypeScope="" ma:versionID="0e7f2dd55375029dcdc0f79e49a8e88c">
  <xsd:schema xmlns:xsd="http://www.w3.org/2001/XMLSchema" xmlns:xs="http://www.w3.org/2001/XMLSchema" xmlns:p="http://schemas.microsoft.com/office/2006/metadata/properties" xmlns:ns1="http://schemas.microsoft.com/sharepoint/v3" xmlns:ns2="e5a2c4e6-0a1b-4c5a-9251-0b5d5a2f2d53" xmlns:ns3="18b7fa3a-2831-4297-bf3d-8c04545e9efe" xmlns:ns4="06a0b0f5-ab3f-4382-8730-459fb424e421" targetNamespace="http://schemas.microsoft.com/office/2006/metadata/properties" ma:root="true" ma:fieldsID="680f6be03882f14e7be9f9eddcce737f" ns1:_="" ns2:_="" ns3:_="" ns4:_="">
    <xsd:import namespace="http://schemas.microsoft.com/sharepoint/v3"/>
    <xsd:import namespace="e5a2c4e6-0a1b-4c5a-9251-0b5d5a2f2d53"/>
    <xsd:import namespace="18b7fa3a-2831-4297-bf3d-8c04545e9efe"/>
    <xsd:import namespace="06a0b0f5-ab3f-4382-8730-459fb424e421"/>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4:TaxCatchAll"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5a2c4e6-0a1b-4c5a-9251-0b5d5a2f2d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234c9c0-dc82-4bd3-8448-fd5c6ce0fb7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b7fa3a-2831-4297-bf3d-8c04545e9efe"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6a0b0f5-ab3f-4382-8730-459fb424e421"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1658d62-472a-4d0d-9e31-5ba72c874777}" ma:internalName="TaxCatchAll" ma:showField="CatchAllData" ma:web="18b7fa3a-2831-4297-bf3d-8c04545e9e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e5a2c4e6-0a1b-4c5a-9251-0b5d5a2f2d53">
      <Terms xmlns="http://schemas.microsoft.com/office/infopath/2007/PartnerControls"/>
    </lcf76f155ced4ddcb4097134ff3c332f>
    <TaxCatchAll xmlns="06a0b0f5-ab3f-4382-8730-459fb424e421"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745DA4F6-8951-4375-9418-F5EB6E2C977D}"/>
</file>

<file path=customXml/itemProps2.xml><?xml version="1.0" encoding="utf-8"?>
<ds:datastoreItem xmlns:ds="http://schemas.openxmlformats.org/officeDocument/2006/customXml" ds:itemID="{29C6FB21-F73E-4416-8440-7CDD0FA84B6F}"/>
</file>

<file path=customXml/itemProps3.xml><?xml version="1.0" encoding="utf-8"?>
<ds:datastoreItem xmlns:ds="http://schemas.openxmlformats.org/officeDocument/2006/customXml" ds:itemID="{83CB8D72-220D-4BCC-A7E1-0A22D6330D4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1. Summary</vt:lpstr>
      <vt:lpstr>2. Tie-Out</vt:lpstr>
      <vt:lpstr>3. Data</vt:lpstr>
      <vt:lpstr>Set 01-DR-33 Attch. 2 --&gt;</vt:lpstr>
      <vt:lpstr>1. Summary of Transactions</vt:lpstr>
      <vt:lpstr>2. Impact to Ohio Companies</vt:lpstr>
      <vt:lpstr>3. Rates Analysis</vt:lpstr>
      <vt:lpstr>4. Accounting Refund Entries</vt:lpstr>
      <vt:lpstr>'1. Summary of Transactions'!Print_Area</vt:lpstr>
      <vt:lpstr>'3. Rates Analysis'!Print_Area</vt:lpstr>
    </vt:vector>
  </TitlesOfParts>
  <Company>Marcum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McMillen, Katherine</dc:creator>
  <cp:lastModifiedBy>Low, Kelsey</cp:lastModifiedBy>
  <dcterms:created xsi:type="dcterms:W3CDTF">2024-05-08T18:18:20Z</dcterms:created>
  <dcterms:modified xsi:type="dcterms:W3CDTF">2024-09-10T18:54:35Z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0x010100F5C4B43E9D07EB469533C041F2FD72A8</vt:lpwstr>
  </property>
</Properties>
</file>